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c66af001820e5a/Shawn/circuitstudio projects/Isolated Current Sense/MelansonTech Isolated Current Sense/Costing/"/>
    </mc:Choice>
  </mc:AlternateContent>
  <xr:revisionPtr revIDLastSave="38" documentId="8_{95D911C9-633B-4227-BBDC-CA16E0003304}" xr6:coauthVersionLast="47" xr6:coauthVersionMax="47" xr10:uidLastSave="{0B467551-61FF-4A9E-926D-56A8D5F57C76}"/>
  <bookViews>
    <workbookView xWindow="28680" yWindow="1050" windowWidth="29040" windowHeight="15840" xr2:uid="{0746BEE8-4ECE-410E-8A6A-232EED63C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45" i="1"/>
  <c r="G46" i="1" s="1"/>
  <c r="G47" i="1" s="1"/>
  <c r="G48" i="1" s="1"/>
  <c r="F2" i="1"/>
  <c r="F3" i="1"/>
  <c r="G3" i="1" s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G38" i="1"/>
  <c r="G37" i="1"/>
  <c r="G44" i="1"/>
  <c r="G43" i="1"/>
  <c r="F35" i="1"/>
  <c r="G35" i="1" s="1"/>
  <c r="F34" i="1"/>
  <c r="G34" i="1" s="1"/>
  <c r="G30" i="1" l="1"/>
  <c r="G26" i="1"/>
  <c r="G10" i="1"/>
  <c r="G2" i="1"/>
  <c r="G6" i="1"/>
  <c r="G14" i="1"/>
  <c r="G18" i="1"/>
  <c r="G22" i="1"/>
  <c r="G39" i="1" l="1"/>
  <c r="G40" i="1" s="1"/>
  <c r="G41" i="1" s="1"/>
</calcChain>
</file>

<file path=xl/sharedStrings.xml><?xml version="1.0" encoding="utf-8"?>
<sst xmlns="http://schemas.openxmlformats.org/spreadsheetml/2006/main" count="132" uniqueCount="94">
  <si>
    <t>Description</t>
  </si>
  <si>
    <t>Quantity</t>
  </si>
  <si>
    <t>Supplier 1</t>
  </si>
  <si>
    <t>Supplier Part Number 1</t>
  </si>
  <si>
    <t>Supplier Unit Price 1</t>
  </si>
  <si>
    <t>Supplier Order Qty 1</t>
  </si>
  <si>
    <t>Supplier Subtotal 1</t>
  </si>
  <si>
    <t>100nf 0805 Cap</t>
  </si>
  <si>
    <t>JLCPCB</t>
  </si>
  <si>
    <t>C49678</t>
  </si>
  <si>
    <t>CAP CER 22UF 25V 0805</t>
  </si>
  <si>
    <t>C45783</t>
  </si>
  <si>
    <t>Cap,SMD,MLCC,4u7,50V,X7R,10%,1206</t>
  </si>
  <si>
    <t>C51205</t>
  </si>
  <si>
    <t>3pf,0805,Cap</t>
  </si>
  <si>
    <t>C519937</t>
  </si>
  <si>
    <t>2.2nF 0805 Cap</t>
  </si>
  <si>
    <t>C28260</t>
  </si>
  <si>
    <t>18pf 0805 Cap</t>
  </si>
  <si>
    <t>C113825</t>
  </si>
  <si>
    <t>C46653</t>
  </si>
  <si>
    <t>C8598</t>
  </si>
  <si>
    <t>LED,T1,Blue,OVLBB4C7</t>
  </si>
  <si>
    <t>Digi-Key</t>
  </si>
  <si>
    <t>365-1173-ND</t>
  </si>
  <si>
    <t>C12765</t>
  </si>
  <si>
    <t>CONN SMA JACK STR 50OHM EDGE MNT</t>
  </si>
  <si>
    <t>J502-ND</t>
  </si>
  <si>
    <t>2 Position Terminal Block Plug, Female Sockets 0.197" (5.00mm) 180° Free Hanging (In-Line)</t>
  </si>
  <si>
    <t>1849-1078-ND</t>
  </si>
  <si>
    <t>2 Position Terminal Block Header, Male Pins, Shrouded (4 Side) 0.197" (5.00mm) 90°, Right Angle Through Hole</t>
  </si>
  <si>
    <t>A145372-ND</t>
  </si>
  <si>
    <t>Power Barrel Connector Jack 2.10mm ID (0.083"), 5.50mm OD (0.217") Through Hole, Right Angle</t>
  </si>
  <si>
    <t>CP-002A-ND</t>
  </si>
  <si>
    <t>FIXED IND 6.8UH 550MA 250 MOHM</t>
  </si>
  <si>
    <t>C82157</t>
  </si>
  <si>
    <t>DC-DC ISOLATED, 1 W, 4.5-5.5 VDC</t>
  </si>
  <si>
    <t>102-6291-ND</t>
  </si>
  <si>
    <t>Small Signal MOSFET, 60 V, 310 mA, Single, N-Channel, 3-Pin SOT-23, Pb-Free, Tape and Reel</t>
  </si>
  <si>
    <t>C8545</t>
  </si>
  <si>
    <t xml:space="preserve">RES 1K 0805 </t>
  </si>
  <si>
    <t>RES SMD 8.25KOHM 0.5% 1/10W 0805</t>
  </si>
  <si>
    <t>RR12P8.25KDCT-ND</t>
  </si>
  <si>
    <t>0Ohm 0805</t>
  </si>
  <si>
    <t>RMCF0805ZT0R00</t>
  </si>
  <si>
    <t>C17414</t>
  </si>
  <si>
    <t>RES 100 OHM 5% 1/8W 0805</t>
  </si>
  <si>
    <t>C17408</t>
  </si>
  <si>
    <t>Resistor; Metal Film; Res 0.01 Ohms; Pwr-Rtg 3 W; Tol 1%; SMT; 2512; Current Sense</t>
  </si>
  <si>
    <t>CRA2512-FZ-R010ELFCT-ND</t>
  </si>
  <si>
    <t>RES SMD 820K OHM 0.5% 1/8W 0805</t>
  </si>
  <si>
    <t>RG2012P-824-D-T5</t>
  </si>
  <si>
    <t>RES SMD 976K OHM 0.1% 1/8W 0805</t>
  </si>
  <si>
    <t>ERA-6AEB9763V</t>
  </si>
  <si>
    <t>TRIMMER 100 OHM 0.1W J LEAD TOP</t>
  </si>
  <si>
    <t>C911390</t>
  </si>
  <si>
    <t>SWITCH SLIDE SP3T 100MA 12V</t>
  </si>
  <si>
    <t>CKN9561-ND</t>
  </si>
  <si>
    <t>Isolation IC Automotive, Inverters, Power Supplies, UPS 8-DIP Gull Wing</t>
  </si>
  <si>
    <t>336-4953-6-ND</t>
  </si>
  <si>
    <t>IC OPAMP GP 1 CIRCUIT SOT23-5</t>
  </si>
  <si>
    <t>TI</t>
  </si>
  <si>
    <t>C131929</t>
  </si>
  <si>
    <t>Linear Voltage Regulator IC Positive Fixed 1 Output 100mA SOT-89-3</t>
  </si>
  <si>
    <t>C7372179</t>
  </si>
  <si>
    <t>LOW DROPOUT REGULATORS(LDO) POSITIVE FIXED 55MV @ 1MA 30V 5V 150MA SOT-89(SOT-89-3) ROHS</t>
  </si>
  <si>
    <t>C2685040</t>
  </si>
  <si>
    <t>470 Ohms ±0.1% 0.125W, 1/8W Chip Resistor 0805 (2012 Metric) Automotive AEC-Q200 Thin Film</t>
  </si>
  <si>
    <t>ERA-6AEB471V</t>
  </si>
  <si>
    <t>0.1% low PPM 100K Resistor</t>
  </si>
  <si>
    <t>ERA-6AEB104V</t>
  </si>
  <si>
    <t>RES SMD 10K OHM 0.1% 1/8W 0805</t>
  </si>
  <si>
    <t>RG2012P-103-B-T5</t>
  </si>
  <si>
    <t>undetermined</t>
  </si>
  <si>
    <t xml:space="preserve">PCB </t>
  </si>
  <si>
    <t>1nf 0805 cap</t>
  </si>
  <si>
    <t xml:space="preserve">Diode - SOD-123 </t>
  </si>
  <si>
    <t>Diode Array 1 Pair Series Connection Schottky 30V 200mA SOT-23-3</t>
  </si>
  <si>
    <t>C17513</t>
  </si>
  <si>
    <t>Mark Up</t>
  </si>
  <si>
    <t>10k  0805 Resistor</t>
  </si>
  <si>
    <t>Pro Kit Accessories</t>
  </si>
  <si>
    <t>Enclosure</t>
  </si>
  <si>
    <t>SMA to BNC Cable</t>
  </si>
  <si>
    <t>15V Power Adaptor</t>
  </si>
  <si>
    <t>Assemly Cost</t>
  </si>
  <si>
    <t>Price Per PCBA (CAD)</t>
  </si>
  <si>
    <t>Total Build Cost (CAD)</t>
  </si>
  <si>
    <t>Power Adaptor cost (Estimate)</t>
  </si>
  <si>
    <t>SMA to BNC Cable (Estimate)</t>
  </si>
  <si>
    <t>Enclosure cost</t>
  </si>
  <si>
    <t>https://www.alibaba.com/product-detail/DIY-PCB-Instrument-Charge-Aluminum-Connectors_1600535161398.html?spm=a2700.galleryofferlist.normal_offer.d_title.6ed91d95y0YJOr</t>
  </si>
  <si>
    <t>Aliexpress</t>
  </si>
  <si>
    <t xml:space="preserve">50*58*24mm electronic Project Enclosure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</si>
</sst>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222222"/>
      <name val="Microsoft YaHei"/>
      <family val="2"/>
    </font>
    <font>
      <b/>
      <sz val="1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quotePrefix="1" applyFont="1" applyFill="1" applyBorder="1" applyAlignment="1">
      <alignment vertical="center"/>
    </xf>
    <xf numFmtId="44" fontId="0" fillId="3" borderId="1" xfId="1" applyFont="1" applyFill="1" applyBorder="1" applyAlignment="1">
      <alignment vertical="top"/>
    </xf>
    <xf numFmtId="0" fontId="3" fillId="0" borderId="1" xfId="0" quotePrefix="1" applyFont="1" applyBorder="1" applyAlignment="1">
      <alignment vertical="top"/>
    </xf>
    <xf numFmtId="1" fontId="3" fillId="3" borderId="1" xfId="0" applyNumberFormat="1" applyFont="1" applyFill="1" applyBorder="1" applyAlignment="1">
      <alignment vertical="top"/>
    </xf>
    <xf numFmtId="0" fontId="4" fillId="0" borderId="1" xfId="0" applyFont="1" applyBorder="1"/>
    <xf numFmtId="0" fontId="3" fillId="0" borderId="1" xfId="0" applyFont="1" applyBorder="1" applyAlignment="1">
      <alignment vertical="top"/>
    </xf>
    <xf numFmtId="44" fontId="3" fillId="3" borderId="1" xfId="1" applyFont="1" applyFill="1" applyBorder="1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0" fillId="0" borderId="1" xfId="0" applyBorder="1"/>
    <xf numFmtId="0" fontId="5" fillId="0" borderId="1" xfId="0" applyFont="1" applyBorder="1" applyAlignment="1" applyProtection="1">
      <alignment vertical="top"/>
      <protection locked="0"/>
    </xf>
    <xf numFmtId="0" fontId="0" fillId="0" borderId="1" xfId="0" applyBorder="1" applyAlignment="1">
      <alignment vertical="top"/>
    </xf>
    <xf numFmtId="44" fontId="5" fillId="0" borderId="1" xfId="0" applyNumberFormat="1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0" fillId="0" borderId="2" xfId="0" applyBorder="1" applyAlignment="1">
      <alignment vertical="top"/>
    </xf>
    <xf numFmtId="44" fontId="3" fillId="0" borderId="2" xfId="0" applyNumberFormat="1" applyFont="1" applyBorder="1" applyAlignment="1" applyProtection="1">
      <alignment vertical="top"/>
      <protection locked="0"/>
    </xf>
    <xf numFmtId="0" fontId="3" fillId="0" borderId="3" xfId="0" quotePrefix="1" applyFont="1" applyBorder="1" applyAlignment="1">
      <alignment vertical="top"/>
    </xf>
    <xf numFmtId="1" fontId="3" fillId="3" borderId="4" xfId="0" applyNumberFormat="1" applyFont="1" applyFill="1" applyBorder="1" applyAlignment="1">
      <alignment vertical="top"/>
    </xf>
    <xf numFmtId="0" fontId="4" fillId="0" borderId="4" xfId="0" applyFont="1" applyBorder="1"/>
    <xf numFmtId="0" fontId="3" fillId="0" borderId="4" xfId="0" applyFont="1" applyBorder="1" applyAlignment="1">
      <alignment vertical="top"/>
    </xf>
    <xf numFmtId="44" fontId="3" fillId="3" borderId="5" xfId="1" applyFont="1" applyFill="1" applyBorder="1" applyAlignment="1">
      <alignment vertical="top"/>
    </xf>
    <xf numFmtId="0" fontId="3" fillId="0" borderId="6" xfId="0" quotePrefix="1" applyFont="1" applyBorder="1" applyAlignment="1">
      <alignment vertical="top"/>
    </xf>
    <xf numFmtId="44" fontId="3" fillId="3" borderId="7" xfId="1" applyFont="1" applyFill="1" applyBorder="1" applyAlignment="1">
      <alignment vertical="top"/>
    </xf>
    <xf numFmtId="44" fontId="0" fillId="3" borderId="7" xfId="1" applyFont="1" applyFill="1" applyBorder="1" applyAlignment="1">
      <alignment vertical="top"/>
    </xf>
    <xf numFmtId="44" fontId="5" fillId="0" borderId="7" xfId="0" applyNumberFormat="1" applyFon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44" fontId="3" fillId="0" borderId="9" xfId="0" applyNumberFormat="1" applyFont="1" applyBorder="1" applyAlignment="1" applyProtection="1">
      <alignment vertical="top"/>
      <protection locked="0"/>
    </xf>
    <xf numFmtId="0" fontId="0" fillId="0" borderId="8" xfId="0" applyBorder="1"/>
    <xf numFmtId="0" fontId="0" fillId="4" borderId="1" xfId="0" applyFill="1" applyBorder="1"/>
    <xf numFmtId="0" fontId="5" fillId="4" borderId="1" xfId="0" applyFont="1" applyFill="1" applyBorder="1" applyAlignment="1" applyProtection="1">
      <alignment vertical="top"/>
      <protection locked="0"/>
    </xf>
    <xf numFmtId="0" fontId="0" fillId="4" borderId="1" xfId="0" applyFill="1" applyBorder="1" applyAlignment="1">
      <alignment vertical="top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2" xfId="0" applyFont="1" applyFill="1" applyBorder="1" applyAlignment="1" applyProtection="1">
      <alignment vertical="top"/>
      <protection locked="0"/>
    </xf>
    <xf numFmtId="0" fontId="0" fillId="4" borderId="6" xfId="0" applyFill="1" applyBorder="1"/>
    <xf numFmtId="0" fontId="0" fillId="4" borderId="13" xfId="0" applyFill="1" applyBorder="1"/>
    <xf numFmtId="0" fontId="0" fillId="4" borderId="8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" xfId="2" quotePrefix="1" applyBorder="1" applyAlignment="1">
      <alignment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.com/product-detail/DIY-PCB-Instrument-Charge-Aluminum-Connectors_1600535161398.html?spm=a2700.galleryofferlist.normal_offer.d_title.6ed91d95y0YJ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C60F-9F77-480E-B884-BF076ED9CE70}">
  <dimension ref="A1:G48"/>
  <sheetViews>
    <sheetView tabSelected="1" topLeftCell="C18" workbookViewId="0">
      <selection activeCell="H39" sqref="H39"/>
    </sheetView>
  </sheetViews>
  <sheetFormatPr defaultRowHeight="15" x14ac:dyDescent="0.25"/>
  <cols>
    <col min="1" max="1" width="97.7109375" bestFit="1" customWidth="1"/>
    <col min="2" max="2" width="7.7109375" bestFit="1" customWidth="1"/>
    <col min="3" max="3" width="16.28515625" bestFit="1" customWidth="1"/>
    <col min="4" max="4" width="123.5703125" bestFit="1" customWidth="1"/>
    <col min="5" max="5" width="17.7109375" bestFit="1" customWidth="1"/>
    <col min="6" max="6" width="21" bestFit="1" customWidth="1"/>
    <col min="7" max="7" width="16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3">
      <c r="A2" s="3" t="s">
        <v>7</v>
      </c>
      <c r="B2" s="4">
        <v>14</v>
      </c>
      <c r="C2" s="5" t="s">
        <v>8</v>
      </c>
      <c r="D2" s="3" t="s">
        <v>9</v>
      </c>
      <c r="E2" s="6">
        <v>3.2000000000000002E-3</v>
      </c>
      <c r="F2" s="6">
        <f>B2*200</f>
        <v>2800</v>
      </c>
      <c r="G2" s="7">
        <f t="shared" ref="G2:G24" si="0">E2*F2</f>
        <v>8.9600000000000009</v>
      </c>
    </row>
    <row r="3" spans="1:7" ht="16.5" x14ac:dyDescent="0.3">
      <c r="A3" s="3" t="s">
        <v>10</v>
      </c>
      <c r="B3" s="4">
        <v>15</v>
      </c>
      <c r="C3" s="5" t="s">
        <v>8</v>
      </c>
      <c r="D3" s="3" t="s">
        <v>11</v>
      </c>
      <c r="E3" s="6">
        <v>1.5599999999999999E-2</v>
      </c>
      <c r="F3" s="6">
        <f t="shared" ref="F3:F35" si="1">B3*200</f>
        <v>3000</v>
      </c>
      <c r="G3" s="7">
        <f t="shared" si="0"/>
        <v>46.8</v>
      </c>
    </row>
    <row r="4" spans="1:7" ht="16.5" x14ac:dyDescent="0.3">
      <c r="A4" s="3" t="s">
        <v>12</v>
      </c>
      <c r="B4" s="4">
        <v>2</v>
      </c>
      <c r="C4" s="5" t="s">
        <v>8</v>
      </c>
      <c r="D4" s="3" t="s">
        <v>13</v>
      </c>
      <c r="E4" s="6">
        <v>2.1299999999999999E-2</v>
      </c>
      <c r="F4" s="6">
        <f t="shared" si="1"/>
        <v>400</v>
      </c>
      <c r="G4" s="7">
        <f t="shared" si="0"/>
        <v>8.52</v>
      </c>
    </row>
    <row r="5" spans="1:7" ht="16.5" x14ac:dyDescent="0.3">
      <c r="A5" s="3" t="s">
        <v>14</v>
      </c>
      <c r="B5" s="4">
        <v>2</v>
      </c>
      <c r="C5" s="5" t="s">
        <v>8</v>
      </c>
      <c r="D5" s="3" t="s">
        <v>15</v>
      </c>
      <c r="E5" s="6">
        <v>7.4000000000000003E-3</v>
      </c>
      <c r="F5" s="6">
        <f t="shared" si="1"/>
        <v>400</v>
      </c>
      <c r="G5" s="7">
        <f t="shared" si="0"/>
        <v>2.96</v>
      </c>
    </row>
    <row r="6" spans="1:7" ht="16.5" x14ac:dyDescent="0.3">
      <c r="A6" s="3" t="s">
        <v>16</v>
      </c>
      <c r="B6" s="4">
        <v>1</v>
      </c>
      <c r="C6" s="5" t="s">
        <v>8</v>
      </c>
      <c r="D6" s="3" t="s">
        <v>17</v>
      </c>
      <c r="E6" s="6">
        <v>2.3699999999999999E-2</v>
      </c>
      <c r="F6" s="6">
        <f t="shared" si="1"/>
        <v>200</v>
      </c>
      <c r="G6" s="7">
        <f t="shared" si="0"/>
        <v>4.74</v>
      </c>
    </row>
    <row r="7" spans="1:7" ht="16.5" x14ac:dyDescent="0.3">
      <c r="A7" s="3" t="s">
        <v>18</v>
      </c>
      <c r="B7" s="4">
        <v>1</v>
      </c>
      <c r="C7" s="5" t="s">
        <v>8</v>
      </c>
      <c r="D7" s="3" t="s">
        <v>19</v>
      </c>
      <c r="E7" s="6">
        <v>6.6E-3</v>
      </c>
      <c r="F7" s="6">
        <f t="shared" si="1"/>
        <v>200</v>
      </c>
      <c r="G7" s="7">
        <f t="shared" si="0"/>
        <v>1.32</v>
      </c>
    </row>
    <row r="8" spans="1:7" ht="16.5" x14ac:dyDescent="0.3">
      <c r="A8" s="3" t="s">
        <v>75</v>
      </c>
      <c r="B8" s="4">
        <v>1</v>
      </c>
      <c r="C8" s="5" t="s">
        <v>8</v>
      </c>
      <c r="D8" s="3" t="s">
        <v>20</v>
      </c>
      <c r="E8" s="6">
        <v>7.4000000000000003E-3</v>
      </c>
      <c r="F8" s="6">
        <f t="shared" si="1"/>
        <v>200</v>
      </c>
      <c r="G8" s="7">
        <f t="shared" si="0"/>
        <v>1.48</v>
      </c>
    </row>
    <row r="9" spans="1:7" ht="16.5" x14ac:dyDescent="0.3">
      <c r="A9" s="3" t="s">
        <v>76</v>
      </c>
      <c r="B9" s="4">
        <v>2</v>
      </c>
      <c r="C9" s="5" t="s">
        <v>8</v>
      </c>
      <c r="D9" s="3" t="s">
        <v>21</v>
      </c>
      <c r="E9" s="6">
        <v>1.7299999999999999E-2</v>
      </c>
      <c r="F9" s="6">
        <f t="shared" si="1"/>
        <v>400</v>
      </c>
      <c r="G9" s="7">
        <f t="shared" si="0"/>
        <v>6.92</v>
      </c>
    </row>
    <row r="10" spans="1:7" x14ac:dyDescent="0.25">
      <c r="A10" s="3" t="s">
        <v>22</v>
      </c>
      <c r="B10" s="4">
        <v>2</v>
      </c>
      <c r="C10" s="3" t="s">
        <v>23</v>
      </c>
      <c r="D10" s="3" t="s">
        <v>24</v>
      </c>
      <c r="E10" s="6">
        <v>0.60887999999999998</v>
      </c>
      <c r="F10" s="6">
        <f t="shared" si="1"/>
        <v>400</v>
      </c>
      <c r="G10" s="7">
        <f t="shared" si="0"/>
        <v>243.55199999999999</v>
      </c>
    </row>
    <row r="11" spans="1:7" ht="16.5" x14ac:dyDescent="0.3">
      <c r="A11" s="3" t="s">
        <v>77</v>
      </c>
      <c r="B11" s="4">
        <v>1</v>
      </c>
      <c r="C11" s="5" t="s">
        <v>8</v>
      </c>
      <c r="D11" s="3" t="s">
        <v>25</v>
      </c>
      <c r="E11" s="6">
        <v>1.35E-2</v>
      </c>
      <c r="F11" s="6">
        <f t="shared" si="1"/>
        <v>200</v>
      </c>
      <c r="G11" s="7">
        <f t="shared" si="0"/>
        <v>2.7</v>
      </c>
    </row>
    <row r="12" spans="1:7" x14ac:dyDescent="0.25">
      <c r="A12" s="3" t="s">
        <v>26</v>
      </c>
      <c r="B12" s="4">
        <v>1</v>
      </c>
      <c r="C12" s="3" t="s">
        <v>23</v>
      </c>
      <c r="D12" s="3" t="s">
        <v>27</v>
      </c>
      <c r="E12" s="6">
        <v>4.1081000000000003</v>
      </c>
      <c r="F12" s="6">
        <f t="shared" si="1"/>
        <v>200</v>
      </c>
      <c r="G12" s="7">
        <f t="shared" si="0"/>
        <v>821.62000000000012</v>
      </c>
    </row>
    <row r="13" spans="1:7" x14ac:dyDescent="0.25">
      <c r="A13" s="8" t="s">
        <v>28</v>
      </c>
      <c r="B13" s="4">
        <v>1</v>
      </c>
      <c r="C13" s="3" t="s">
        <v>23</v>
      </c>
      <c r="D13" s="8" t="s">
        <v>29</v>
      </c>
      <c r="E13" s="6">
        <v>1.536</v>
      </c>
      <c r="F13" s="6">
        <f t="shared" si="1"/>
        <v>200</v>
      </c>
      <c r="G13" s="7">
        <f t="shared" si="0"/>
        <v>307.2</v>
      </c>
    </row>
    <row r="14" spans="1:7" x14ac:dyDescent="0.25">
      <c r="A14" s="3" t="s">
        <v>30</v>
      </c>
      <c r="B14" s="4">
        <v>1</v>
      </c>
      <c r="C14" s="3" t="s">
        <v>23</v>
      </c>
      <c r="D14" s="3" t="s">
        <v>31</v>
      </c>
      <c r="E14" s="6">
        <v>0.63190000000000002</v>
      </c>
      <c r="F14" s="6">
        <f t="shared" si="1"/>
        <v>200</v>
      </c>
      <c r="G14" s="7">
        <f t="shared" si="0"/>
        <v>126.38000000000001</v>
      </c>
    </row>
    <row r="15" spans="1:7" x14ac:dyDescent="0.25">
      <c r="A15" s="3" t="s">
        <v>32</v>
      </c>
      <c r="B15" s="4">
        <v>1</v>
      </c>
      <c r="C15" s="3" t="s">
        <v>23</v>
      </c>
      <c r="D15" s="3" t="s">
        <v>33</v>
      </c>
      <c r="E15" s="6">
        <v>0.63039999999999996</v>
      </c>
      <c r="F15" s="6">
        <f t="shared" si="1"/>
        <v>200</v>
      </c>
      <c r="G15" s="7">
        <f t="shared" si="0"/>
        <v>126.08</v>
      </c>
    </row>
    <row r="16" spans="1:7" ht="16.5" x14ac:dyDescent="0.3">
      <c r="A16" s="3" t="s">
        <v>34</v>
      </c>
      <c r="B16" s="4">
        <v>1</v>
      </c>
      <c r="C16" s="5" t="s">
        <v>8</v>
      </c>
      <c r="D16" s="3" t="s">
        <v>35</v>
      </c>
      <c r="E16" s="6">
        <v>5.2200000000000003E-2</v>
      </c>
      <c r="F16" s="6">
        <f t="shared" si="1"/>
        <v>200</v>
      </c>
      <c r="G16" s="7">
        <f t="shared" si="0"/>
        <v>10.440000000000001</v>
      </c>
    </row>
    <row r="17" spans="1:7" x14ac:dyDescent="0.25">
      <c r="A17" s="3" t="s">
        <v>36</v>
      </c>
      <c r="B17" s="4">
        <v>1</v>
      </c>
      <c r="C17" s="3" t="s">
        <v>23</v>
      </c>
      <c r="D17" s="3" t="s">
        <v>37</v>
      </c>
      <c r="E17" s="6">
        <v>2.6067399999999998</v>
      </c>
      <c r="F17" s="6">
        <f t="shared" si="1"/>
        <v>200</v>
      </c>
      <c r="G17" s="7">
        <f t="shared" si="0"/>
        <v>521.34799999999996</v>
      </c>
    </row>
    <row r="18" spans="1:7" ht="16.5" x14ac:dyDescent="0.3">
      <c r="A18" s="3" t="s">
        <v>38</v>
      </c>
      <c r="B18" s="4">
        <v>4</v>
      </c>
      <c r="C18" s="5" t="s">
        <v>8</v>
      </c>
      <c r="D18" s="3" t="s">
        <v>39</v>
      </c>
      <c r="E18" s="6">
        <v>4.5600000000000002E-2</v>
      </c>
      <c r="F18" s="6">
        <f t="shared" si="1"/>
        <v>800</v>
      </c>
      <c r="G18" s="7">
        <f t="shared" si="0"/>
        <v>36.480000000000004</v>
      </c>
    </row>
    <row r="19" spans="1:7" ht="16.5" x14ac:dyDescent="0.3">
      <c r="A19" s="3" t="s">
        <v>40</v>
      </c>
      <c r="B19" s="4">
        <v>5</v>
      </c>
      <c r="C19" s="5" t="s">
        <v>8</v>
      </c>
      <c r="D19" s="3" t="s">
        <v>78</v>
      </c>
      <c r="E19" s="6">
        <v>1.2999999999999999E-3</v>
      </c>
      <c r="F19" s="6">
        <f t="shared" si="1"/>
        <v>1000</v>
      </c>
      <c r="G19" s="7">
        <f t="shared" si="0"/>
        <v>1.3</v>
      </c>
    </row>
    <row r="20" spans="1:7" x14ac:dyDescent="0.25">
      <c r="A20" s="3" t="s">
        <v>41</v>
      </c>
      <c r="B20" s="4">
        <v>2</v>
      </c>
      <c r="C20" s="3" t="s">
        <v>23</v>
      </c>
      <c r="D20" s="3" t="s">
        <v>42</v>
      </c>
      <c r="E20" s="6">
        <v>6.9400000000000003E-2</v>
      </c>
      <c r="F20" s="6">
        <f t="shared" si="1"/>
        <v>400</v>
      </c>
      <c r="G20" s="7">
        <f t="shared" si="0"/>
        <v>27.76</v>
      </c>
    </row>
    <row r="21" spans="1:7" x14ac:dyDescent="0.25">
      <c r="A21" s="3" t="s">
        <v>43</v>
      </c>
      <c r="B21" s="4">
        <v>3</v>
      </c>
      <c r="C21" s="3" t="s">
        <v>23</v>
      </c>
      <c r="D21" s="3" t="s">
        <v>44</v>
      </c>
      <c r="E21" s="6">
        <v>6.7000000000000002E-3</v>
      </c>
      <c r="F21" s="6">
        <f t="shared" si="1"/>
        <v>600</v>
      </c>
      <c r="G21" s="7">
        <f t="shared" si="0"/>
        <v>4.0200000000000005</v>
      </c>
    </row>
    <row r="22" spans="1:7" ht="16.5" x14ac:dyDescent="0.3">
      <c r="A22" s="3" t="s">
        <v>80</v>
      </c>
      <c r="B22" s="4">
        <v>15</v>
      </c>
      <c r="C22" s="5" t="s">
        <v>8</v>
      </c>
      <c r="D22" s="3" t="s">
        <v>45</v>
      </c>
      <c r="E22" s="6">
        <v>1.2999999999999999E-3</v>
      </c>
      <c r="F22" s="6">
        <f t="shared" si="1"/>
        <v>3000</v>
      </c>
      <c r="G22" s="7">
        <f t="shared" si="0"/>
        <v>3.9</v>
      </c>
    </row>
    <row r="23" spans="1:7" ht="16.5" x14ac:dyDescent="0.3">
      <c r="A23" s="3" t="s">
        <v>46</v>
      </c>
      <c r="B23" s="4">
        <v>2</v>
      </c>
      <c r="C23" s="5" t="s">
        <v>8</v>
      </c>
      <c r="D23" s="3" t="s">
        <v>47</v>
      </c>
      <c r="E23" s="6">
        <v>1.6999999999999999E-3</v>
      </c>
      <c r="F23" s="6">
        <f t="shared" si="1"/>
        <v>400</v>
      </c>
      <c r="G23" s="7">
        <f t="shared" si="0"/>
        <v>0.67999999999999994</v>
      </c>
    </row>
    <row r="24" spans="1:7" x14ac:dyDescent="0.25">
      <c r="A24" s="3" t="s">
        <v>48</v>
      </c>
      <c r="B24" s="4">
        <v>1</v>
      </c>
      <c r="C24" s="3" t="s">
        <v>23</v>
      </c>
      <c r="D24" s="3" t="s">
        <v>49</v>
      </c>
      <c r="E24" s="6">
        <v>0.34520000000000001</v>
      </c>
      <c r="F24" s="6">
        <f t="shared" si="1"/>
        <v>200</v>
      </c>
      <c r="G24" s="7">
        <f t="shared" si="0"/>
        <v>69.040000000000006</v>
      </c>
    </row>
    <row r="25" spans="1:7" x14ac:dyDescent="0.25">
      <c r="A25" s="3" t="s">
        <v>50</v>
      </c>
      <c r="B25" s="4">
        <v>2</v>
      </c>
      <c r="C25" s="3" t="s">
        <v>23</v>
      </c>
      <c r="D25" s="3" t="s">
        <v>51</v>
      </c>
      <c r="E25" s="6">
        <v>0.1019</v>
      </c>
      <c r="F25" s="6">
        <f t="shared" si="1"/>
        <v>400</v>
      </c>
      <c r="G25" s="7"/>
    </row>
    <row r="26" spans="1:7" x14ac:dyDescent="0.25">
      <c r="A26" s="3" t="s">
        <v>52</v>
      </c>
      <c r="B26" s="4">
        <v>2</v>
      </c>
      <c r="C26" s="3" t="s">
        <v>23</v>
      </c>
      <c r="D26" s="8" t="s">
        <v>53</v>
      </c>
      <c r="E26" s="6">
        <v>0.1081</v>
      </c>
      <c r="F26" s="6">
        <f t="shared" si="1"/>
        <v>400</v>
      </c>
      <c r="G26" s="7">
        <f t="shared" ref="G26:G36" si="2">E26*F26</f>
        <v>43.24</v>
      </c>
    </row>
    <row r="27" spans="1:7" ht="16.5" x14ac:dyDescent="0.3">
      <c r="A27" s="3" t="s">
        <v>54</v>
      </c>
      <c r="B27" s="4">
        <v>1</v>
      </c>
      <c r="C27" s="5" t="s">
        <v>8</v>
      </c>
      <c r="D27" s="3" t="s">
        <v>55</v>
      </c>
      <c r="E27" s="6">
        <v>0.1041</v>
      </c>
      <c r="F27" s="6">
        <f t="shared" si="1"/>
        <v>200</v>
      </c>
      <c r="G27" s="7">
        <f t="shared" si="2"/>
        <v>20.82</v>
      </c>
    </row>
    <row r="28" spans="1:7" x14ac:dyDescent="0.25">
      <c r="A28" s="3" t="s">
        <v>56</v>
      </c>
      <c r="B28" s="4">
        <v>1</v>
      </c>
      <c r="C28" s="3" t="s">
        <v>23</v>
      </c>
      <c r="D28" s="3" t="s">
        <v>57</v>
      </c>
      <c r="E28" s="6">
        <v>0.91673000000000004</v>
      </c>
      <c r="F28" s="6">
        <f t="shared" si="1"/>
        <v>200</v>
      </c>
      <c r="G28" s="7">
        <f t="shared" si="2"/>
        <v>183.346</v>
      </c>
    </row>
    <row r="29" spans="1:7" x14ac:dyDescent="0.25">
      <c r="A29" s="3" t="s">
        <v>58</v>
      </c>
      <c r="B29" s="4">
        <v>1</v>
      </c>
      <c r="C29" s="3" t="s">
        <v>23</v>
      </c>
      <c r="D29" s="3" t="s">
        <v>59</v>
      </c>
      <c r="E29" s="6">
        <v>7.2976799999999997</v>
      </c>
      <c r="F29" s="6">
        <f t="shared" si="1"/>
        <v>200</v>
      </c>
      <c r="G29" s="7">
        <f t="shared" si="2"/>
        <v>1459.5360000000001</v>
      </c>
    </row>
    <row r="30" spans="1:7" x14ac:dyDescent="0.25">
      <c r="A30" s="8" t="s">
        <v>60</v>
      </c>
      <c r="B30" s="4">
        <v>4</v>
      </c>
      <c r="C30" s="3" t="s">
        <v>61</v>
      </c>
      <c r="D30" s="3" t="s">
        <v>62</v>
      </c>
      <c r="E30" s="6">
        <v>1.2778799999999999</v>
      </c>
      <c r="F30" s="6">
        <f t="shared" si="1"/>
        <v>800</v>
      </c>
      <c r="G30" s="7">
        <f t="shared" si="2"/>
        <v>1022.304</v>
      </c>
    </row>
    <row r="31" spans="1:7" ht="16.5" x14ac:dyDescent="0.3">
      <c r="A31" s="8" t="s">
        <v>63</v>
      </c>
      <c r="B31" s="4">
        <v>1</v>
      </c>
      <c r="C31" s="5" t="s">
        <v>8</v>
      </c>
      <c r="D31" s="8" t="s">
        <v>64</v>
      </c>
      <c r="E31" s="6">
        <v>0.11360000000000001</v>
      </c>
      <c r="F31" s="6">
        <f t="shared" si="1"/>
        <v>200</v>
      </c>
      <c r="G31" s="7">
        <f t="shared" si="2"/>
        <v>22.720000000000002</v>
      </c>
    </row>
    <row r="32" spans="1:7" ht="16.5" x14ac:dyDescent="0.3">
      <c r="A32" s="3" t="s">
        <v>65</v>
      </c>
      <c r="B32" s="4">
        <v>1</v>
      </c>
      <c r="C32" s="5" t="s">
        <v>8</v>
      </c>
      <c r="D32" s="6" t="s">
        <v>66</v>
      </c>
      <c r="E32" s="6">
        <v>2.1499999999999998E-2</v>
      </c>
      <c r="F32" s="6">
        <f t="shared" si="1"/>
        <v>200</v>
      </c>
      <c r="G32" s="7">
        <f t="shared" si="2"/>
        <v>4.3</v>
      </c>
    </row>
    <row r="33" spans="1:7" x14ac:dyDescent="0.25">
      <c r="A33" s="3" t="s">
        <v>67</v>
      </c>
      <c r="B33" s="4">
        <v>6</v>
      </c>
      <c r="C33" s="3" t="s">
        <v>23</v>
      </c>
      <c r="D33" s="6" t="s">
        <v>68</v>
      </c>
      <c r="E33" s="6">
        <v>7.2730000000000003E-2</v>
      </c>
      <c r="F33" s="6">
        <f t="shared" si="1"/>
        <v>1200</v>
      </c>
      <c r="G33" s="7">
        <f t="shared" si="2"/>
        <v>87.27600000000001</v>
      </c>
    </row>
    <row r="34" spans="1:7" x14ac:dyDescent="0.25">
      <c r="A34" s="3" t="s">
        <v>69</v>
      </c>
      <c r="B34" s="4">
        <v>4</v>
      </c>
      <c r="C34" s="3" t="s">
        <v>23</v>
      </c>
      <c r="D34" s="6" t="s">
        <v>70</v>
      </c>
      <c r="E34" s="6">
        <v>8.2320000000000004E-2</v>
      </c>
      <c r="F34" s="6">
        <f t="shared" si="1"/>
        <v>800</v>
      </c>
      <c r="G34" s="7">
        <f t="shared" si="2"/>
        <v>65.856000000000009</v>
      </c>
    </row>
    <row r="35" spans="1:7" x14ac:dyDescent="0.25">
      <c r="A35" s="3" t="s">
        <v>71</v>
      </c>
      <c r="B35" s="4">
        <v>2</v>
      </c>
      <c r="C35" s="3" t="s">
        <v>23</v>
      </c>
      <c r="D35" s="3" t="s">
        <v>72</v>
      </c>
      <c r="E35" s="6">
        <v>0.13009999999999999</v>
      </c>
      <c r="F35" s="6">
        <f t="shared" si="1"/>
        <v>400</v>
      </c>
      <c r="G35" s="7">
        <f t="shared" si="2"/>
        <v>52.04</v>
      </c>
    </row>
    <row r="36" spans="1:7" x14ac:dyDescent="0.25">
      <c r="A36" s="39" t="s">
        <v>91</v>
      </c>
      <c r="B36" s="4">
        <v>1</v>
      </c>
      <c r="C36" s="3" t="s">
        <v>92</v>
      </c>
      <c r="D36" s="3" t="s">
        <v>93</v>
      </c>
      <c r="E36" s="6">
        <v>1.57</v>
      </c>
      <c r="F36" s="6">
        <v>200</v>
      </c>
      <c r="G36" s="7">
        <f t="shared" si="2"/>
        <v>314</v>
      </c>
    </row>
    <row r="37" spans="1:7" ht="16.5" x14ac:dyDescent="0.3">
      <c r="A37" s="3" t="s">
        <v>85</v>
      </c>
      <c r="B37" s="4"/>
      <c r="C37" s="5" t="s">
        <v>8</v>
      </c>
      <c r="D37" s="6"/>
      <c r="E37" s="6">
        <v>0.75</v>
      </c>
      <c r="F37" s="6">
        <v>200</v>
      </c>
      <c r="G37" s="7">
        <f t="shared" ref="G37:G38" si="3">E37*F37</f>
        <v>150</v>
      </c>
    </row>
    <row r="38" spans="1:7" ht="16.5" x14ac:dyDescent="0.3">
      <c r="A38" s="3" t="s">
        <v>74</v>
      </c>
      <c r="B38" s="4"/>
      <c r="C38" s="5" t="s">
        <v>8</v>
      </c>
      <c r="D38" s="6"/>
      <c r="E38" s="6">
        <v>0.55000000000000004</v>
      </c>
      <c r="F38" s="6">
        <v>250</v>
      </c>
      <c r="G38" s="7">
        <f t="shared" si="3"/>
        <v>137.5</v>
      </c>
    </row>
    <row r="39" spans="1:7" x14ac:dyDescent="0.25">
      <c r="A39" s="28"/>
      <c r="B39" s="29"/>
      <c r="C39" s="30"/>
      <c r="D39" s="30"/>
      <c r="E39" s="11"/>
      <c r="F39" s="11" t="s">
        <v>87</v>
      </c>
      <c r="G39" s="2">
        <f>SUM(G2:G38)</f>
        <v>5947.1380000000008</v>
      </c>
    </row>
    <row r="40" spans="1:7" x14ac:dyDescent="0.25">
      <c r="A40" s="30"/>
      <c r="B40" s="31"/>
      <c r="C40" s="29"/>
      <c r="D40" s="29"/>
      <c r="E40" s="10"/>
      <c r="F40" s="10" t="s">
        <v>86</v>
      </c>
      <c r="G40" s="12">
        <f>G39/200</f>
        <v>29.735690000000005</v>
      </c>
    </row>
    <row r="41" spans="1:7" ht="15.75" thickBot="1" x14ac:dyDescent="0.3">
      <c r="A41" s="32"/>
      <c r="B41" s="32"/>
      <c r="C41" s="32"/>
      <c r="D41" s="32"/>
      <c r="E41" s="14" t="s">
        <v>79</v>
      </c>
      <c r="F41" s="13">
        <v>2.5</v>
      </c>
      <c r="G41" s="15">
        <f>G40*F41</f>
        <v>74.339225000000013</v>
      </c>
    </row>
    <row r="42" spans="1:7" ht="15.75" thickBot="1" x14ac:dyDescent="0.3">
      <c r="A42" s="36" t="s">
        <v>81</v>
      </c>
      <c r="B42" s="37"/>
      <c r="C42" s="37"/>
      <c r="D42" s="37"/>
      <c r="E42" s="37"/>
      <c r="F42" s="37"/>
      <c r="G42" s="38"/>
    </row>
    <row r="43" spans="1:7" ht="16.5" x14ac:dyDescent="0.3">
      <c r="A43" s="16" t="s">
        <v>82</v>
      </c>
      <c r="B43" s="17"/>
      <c r="C43" s="18" t="s">
        <v>73</v>
      </c>
      <c r="D43" s="19" t="s">
        <v>90</v>
      </c>
      <c r="E43" s="19">
        <v>1.57</v>
      </c>
      <c r="F43" s="19">
        <v>200</v>
      </c>
      <c r="G43" s="20">
        <f>E43*F43</f>
        <v>314</v>
      </c>
    </row>
    <row r="44" spans="1:7" ht="16.5" x14ac:dyDescent="0.3">
      <c r="A44" s="21" t="s">
        <v>83</v>
      </c>
      <c r="B44" s="4"/>
      <c r="C44" s="5" t="s">
        <v>73</v>
      </c>
      <c r="D44" s="3" t="s">
        <v>89</v>
      </c>
      <c r="E44" s="6">
        <v>4</v>
      </c>
      <c r="F44" s="6">
        <v>200</v>
      </c>
      <c r="G44" s="22">
        <f>E44*F44</f>
        <v>800</v>
      </c>
    </row>
    <row r="45" spans="1:7" ht="16.5" x14ac:dyDescent="0.3">
      <c r="A45" s="21" t="s">
        <v>84</v>
      </c>
      <c r="B45" s="4"/>
      <c r="C45" s="5" t="s">
        <v>73</v>
      </c>
      <c r="D45" s="5" t="s">
        <v>88</v>
      </c>
      <c r="E45" s="6">
        <v>4</v>
      </c>
      <c r="F45" s="6">
        <v>200</v>
      </c>
      <c r="G45" s="22">
        <f>E45*F45</f>
        <v>800</v>
      </c>
    </row>
    <row r="46" spans="1:7" x14ac:dyDescent="0.25">
      <c r="A46" s="33"/>
      <c r="B46" s="28"/>
      <c r="C46" s="28"/>
      <c r="D46" s="28"/>
      <c r="E46" s="9"/>
      <c r="F46" s="11" t="s">
        <v>87</v>
      </c>
      <c r="G46" s="23">
        <f>SUM(G43:G45)</f>
        <v>1914</v>
      </c>
    </row>
    <row r="47" spans="1:7" x14ac:dyDescent="0.25">
      <c r="A47" s="33"/>
      <c r="B47" s="28"/>
      <c r="C47" s="28"/>
      <c r="D47" s="28"/>
      <c r="E47" s="9"/>
      <c r="F47" s="10" t="s">
        <v>86</v>
      </c>
      <c r="G47" s="24">
        <f>G46/200</f>
        <v>9.57</v>
      </c>
    </row>
    <row r="48" spans="1:7" ht="15.75" thickBot="1" x14ac:dyDescent="0.3">
      <c r="A48" s="34"/>
      <c r="B48" s="35"/>
      <c r="C48" s="35"/>
      <c r="D48" s="35"/>
      <c r="E48" s="27" t="s">
        <v>79</v>
      </c>
      <c r="F48" s="25">
        <v>2.5</v>
      </c>
      <c r="G48" s="26">
        <f>G47*F48</f>
        <v>23.925000000000001</v>
      </c>
    </row>
  </sheetData>
  <mergeCells count="1">
    <mergeCell ref="A42:G42"/>
  </mergeCells>
  <hyperlinks>
    <hyperlink ref="A36" r:id="rId1" xr:uid="{9F0338C0-4142-492B-8212-B14A4BD160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Melanson</dc:creator>
  <cp:lastModifiedBy>Shawn Melanson</cp:lastModifiedBy>
  <dcterms:created xsi:type="dcterms:W3CDTF">2024-04-18T04:47:33Z</dcterms:created>
  <dcterms:modified xsi:type="dcterms:W3CDTF">2024-04-25T02:51:33Z</dcterms:modified>
</cp:coreProperties>
</file>