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I33" i="1" s="1"/>
  <c r="J33" i="1" s="1"/>
  <c r="K33" i="1" s="1"/>
  <c r="L33" i="1" s="1"/>
  <c r="M33" i="1" s="1"/>
  <c r="N33" i="1" s="1"/>
  <c r="O33" i="1" s="1"/>
  <c r="H32" i="1"/>
  <c r="I32" i="1" s="1"/>
  <c r="J32" i="1" s="1"/>
  <c r="K32" i="1" s="1"/>
  <c r="L32" i="1" s="1"/>
  <c r="M32" i="1" s="1"/>
  <c r="N32" i="1" s="1"/>
  <c r="O32" i="1" s="1"/>
  <c r="J31" i="1"/>
  <c r="K31" i="1" s="1"/>
  <c r="L31" i="1" s="1"/>
  <c r="M31" i="1" s="1"/>
  <c r="N31" i="1" s="1"/>
  <c r="O31" i="1" s="1"/>
  <c r="H31" i="1"/>
  <c r="I31" i="1" s="1"/>
  <c r="J30" i="1"/>
  <c r="K30" i="1" s="1"/>
  <c r="L30" i="1" s="1"/>
  <c r="M30" i="1" s="1"/>
  <c r="N30" i="1" s="1"/>
  <c r="O30" i="1" s="1"/>
  <c r="H30" i="1"/>
  <c r="I30" i="1" s="1"/>
  <c r="J29" i="1"/>
  <c r="K29" i="1" s="1"/>
  <c r="L29" i="1" s="1"/>
  <c r="M29" i="1" s="1"/>
  <c r="N29" i="1" s="1"/>
  <c r="O29" i="1" s="1"/>
  <c r="H29" i="1"/>
  <c r="I29" i="1" s="1"/>
  <c r="J28" i="1"/>
  <c r="K28" i="1" s="1"/>
  <c r="L28" i="1" s="1"/>
  <c r="M28" i="1" s="1"/>
  <c r="N28" i="1" s="1"/>
  <c r="O28" i="1" s="1"/>
  <c r="H28" i="1"/>
  <c r="I28" i="1" s="1"/>
  <c r="J27" i="1"/>
  <c r="K27" i="1" s="1"/>
  <c r="L27" i="1" s="1"/>
  <c r="M27" i="1" s="1"/>
  <c r="N27" i="1" s="1"/>
  <c r="O27" i="1" s="1"/>
  <c r="H27" i="1"/>
  <c r="I27" i="1" s="1"/>
  <c r="J26" i="1"/>
  <c r="K26" i="1" s="1"/>
  <c r="L26" i="1" s="1"/>
  <c r="M26" i="1" s="1"/>
  <c r="N26" i="1" s="1"/>
  <c r="O26" i="1" s="1"/>
  <c r="H26" i="1"/>
  <c r="I26" i="1" s="1"/>
  <c r="J25" i="1"/>
  <c r="K25" i="1" s="1"/>
  <c r="L25" i="1" s="1"/>
  <c r="M25" i="1" s="1"/>
  <c r="N25" i="1" s="1"/>
  <c r="O25" i="1" s="1"/>
  <c r="H25" i="1"/>
  <c r="I25" i="1" s="1"/>
  <c r="J24" i="1"/>
  <c r="K24" i="1" s="1"/>
  <c r="L24" i="1" s="1"/>
  <c r="M24" i="1" s="1"/>
  <c r="N24" i="1" s="1"/>
  <c r="O24" i="1" s="1"/>
  <c r="H24" i="1"/>
  <c r="I24" i="1" s="1"/>
  <c r="J23" i="1"/>
  <c r="K23" i="1" s="1"/>
  <c r="L23" i="1" s="1"/>
  <c r="M23" i="1" s="1"/>
  <c r="N23" i="1" s="1"/>
  <c r="O23" i="1" s="1"/>
  <c r="H23" i="1"/>
  <c r="I23" i="1" s="1"/>
  <c r="J22" i="1"/>
  <c r="K22" i="1" s="1"/>
  <c r="L22" i="1" s="1"/>
  <c r="M22" i="1" s="1"/>
  <c r="N22" i="1" s="1"/>
  <c r="O22" i="1" s="1"/>
  <c r="H22" i="1"/>
  <c r="I22" i="1" s="1"/>
  <c r="J21" i="1"/>
  <c r="K21" i="1" s="1"/>
  <c r="L21" i="1" s="1"/>
  <c r="M21" i="1" s="1"/>
  <c r="N21" i="1" s="1"/>
  <c r="O21" i="1" s="1"/>
  <c r="H21" i="1"/>
  <c r="I21" i="1" s="1"/>
  <c r="J20" i="1"/>
  <c r="K20" i="1" s="1"/>
  <c r="L20" i="1" s="1"/>
  <c r="M20" i="1" s="1"/>
  <c r="N20" i="1" s="1"/>
  <c r="O20" i="1" s="1"/>
  <c r="H20" i="1"/>
  <c r="I20" i="1" s="1"/>
  <c r="J19" i="1"/>
  <c r="K19" i="1" s="1"/>
  <c r="L19" i="1" s="1"/>
  <c r="M19" i="1" s="1"/>
  <c r="N19" i="1" s="1"/>
  <c r="O19" i="1" s="1"/>
  <c r="H19" i="1"/>
  <c r="I19" i="1" s="1"/>
  <c r="J18" i="1"/>
  <c r="K18" i="1" s="1"/>
  <c r="L18" i="1" s="1"/>
  <c r="M18" i="1" s="1"/>
  <c r="N18" i="1" s="1"/>
  <c r="O18" i="1" s="1"/>
  <c r="H18" i="1"/>
  <c r="I18" i="1" s="1"/>
  <c r="J17" i="1"/>
  <c r="K17" i="1" s="1"/>
  <c r="L17" i="1" s="1"/>
  <c r="M17" i="1" s="1"/>
  <c r="N17" i="1" s="1"/>
  <c r="O17" i="1" s="1"/>
  <c r="H17" i="1"/>
  <c r="I17" i="1" s="1"/>
  <c r="J16" i="1"/>
  <c r="K16" i="1" s="1"/>
  <c r="L16" i="1" s="1"/>
  <c r="M16" i="1" s="1"/>
  <c r="N16" i="1" s="1"/>
  <c r="O16" i="1" s="1"/>
  <c r="H16" i="1"/>
  <c r="I16" i="1" s="1"/>
  <c r="J15" i="1"/>
  <c r="K15" i="1" s="1"/>
  <c r="L15" i="1" s="1"/>
  <c r="M15" i="1" s="1"/>
  <c r="N15" i="1" s="1"/>
  <c r="O15" i="1" s="1"/>
  <c r="H15" i="1"/>
  <c r="I15" i="1" s="1"/>
  <c r="J14" i="1"/>
  <c r="K14" i="1" s="1"/>
  <c r="L14" i="1" s="1"/>
  <c r="M14" i="1" s="1"/>
  <c r="N14" i="1" s="1"/>
  <c r="O14" i="1" s="1"/>
  <c r="H14" i="1"/>
  <c r="I14" i="1" s="1"/>
  <c r="J13" i="1"/>
  <c r="K13" i="1" s="1"/>
  <c r="L13" i="1" s="1"/>
  <c r="M13" i="1" s="1"/>
  <c r="N13" i="1" s="1"/>
  <c r="O13" i="1" s="1"/>
  <c r="H13" i="1"/>
  <c r="I13" i="1" s="1"/>
  <c r="H12" i="1"/>
  <c r="I12" i="1" s="1"/>
  <c r="J12" i="1" s="1"/>
  <c r="K12" i="1" s="1"/>
  <c r="L12" i="1" s="1"/>
  <c r="M12" i="1" s="1"/>
  <c r="N12" i="1" s="1"/>
  <c r="O12" i="1" s="1"/>
  <c r="H11" i="1"/>
  <c r="I11" i="1" s="1"/>
  <c r="J11" i="1" s="1"/>
  <c r="K11" i="1" s="1"/>
  <c r="L11" i="1" s="1"/>
  <c r="M11" i="1" s="1"/>
  <c r="N11" i="1" s="1"/>
  <c r="O11" i="1" s="1"/>
  <c r="H10" i="1"/>
  <c r="I10" i="1" s="1"/>
  <c r="J10" i="1" s="1"/>
  <c r="K10" i="1" s="1"/>
  <c r="L10" i="1" s="1"/>
  <c r="M10" i="1" s="1"/>
  <c r="N10" i="1" s="1"/>
  <c r="O10" i="1" s="1"/>
  <c r="H9" i="1"/>
  <c r="I9" i="1" s="1"/>
  <c r="J9" i="1" s="1"/>
  <c r="K9" i="1" s="1"/>
  <c r="L9" i="1" s="1"/>
  <c r="M9" i="1" s="1"/>
  <c r="N9" i="1" s="1"/>
  <c r="O9" i="1" s="1"/>
  <c r="H8" i="1"/>
  <c r="I8" i="1" s="1"/>
  <c r="J8" i="1" s="1"/>
  <c r="K8" i="1" s="1"/>
  <c r="L8" i="1" s="1"/>
  <c r="M8" i="1" s="1"/>
  <c r="N8" i="1" s="1"/>
  <c r="O8" i="1" s="1"/>
  <c r="H7" i="1"/>
  <c r="I7" i="1" s="1"/>
  <c r="J7" i="1" s="1"/>
  <c r="K7" i="1" s="1"/>
  <c r="L7" i="1" s="1"/>
  <c r="M7" i="1" s="1"/>
  <c r="N7" i="1" s="1"/>
  <c r="O7" i="1" s="1"/>
  <c r="H6" i="1"/>
  <c r="I6" i="1" s="1"/>
  <c r="J6" i="1" s="1"/>
  <c r="K6" i="1" s="1"/>
  <c r="L6" i="1" s="1"/>
  <c r="M6" i="1" s="1"/>
  <c r="N6" i="1" s="1"/>
  <c r="O6" i="1" s="1"/>
  <c r="H5" i="1"/>
  <c r="I5" i="1" s="1"/>
  <c r="J5" i="1" s="1"/>
  <c r="K5" i="1" s="1"/>
  <c r="L5" i="1" s="1"/>
  <c r="M5" i="1" s="1"/>
  <c r="N5" i="1" s="1"/>
  <c r="O5" i="1" s="1"/>
  <c r="H4" i="1"/>
  <c r="I4" i="1" s="1"/>
  <c r="J4" i="1" s="1"/>
  <c r="K4" i="1" s="1"/>
  <c r="L4" i="1" s="1"/>
  <c r="M4" i="1" s="1"/>
  <c r="N4" i="1" s="1"/>
  <c r="O4" i="1" s="1"/>
  <c r="H3" i="1"/>
  <c r="I3" i="1" s="1"/>
  <c r="J3" i="1" s="1"/>
  <c r="K3" i="1" s="1"/>
  <c r="L3" i="1" s="1"/>
  <c r="M3" i="1" s="1"/>
  <c r="N3" i="1" s="1"/>
  <c r="O3" i="1" s="1"/>
  <c r="H2" i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<sst xmlns="http://schemas.openxmlformats.org/spreadsheetml/2006/main" count="111" uniqueCount="54">
  <si>
    <t>sample</t>
  </si>
  <si>
    <t>tissue</t>
  </si>
  <si>
    <t>extract</t>
  </si>
  <si>
    <t>pH</t>
  </si>
  <si>
    <t>slope</t>
  </si>
  <si>
    <t>Abs</t>
  </si>
  <si>
    <t>Dilution factor</t>
  </si>
  <si>
    <t>115 uL  + 1 mL Tetrazolium blue</t>
  </si>
  <si>
    <t>dilution</t>
  </si>
  <si>
    <t>230 uL (30 uL enzyme extract + 2% cellulose)</t>
  </si>
  <si>
    <t>reducing sugar released for 100 uL of crude enzyme extract</t>
  </si>
  <si>
    <t>reducing sugar released/min</t>
  </si>
  <si>
    <t>units of enzyme activity (umol sugar released/min)</t>
  </si>
  <si>
    <t>units of enzyme activity (umol sugar released/min/2 g beetle)</t>
  </si>
  <si>
    <t>mU</t>
  </si>
  <si>
    <t>G1A</t>
  </si>
  <si>
    <t>FG</t>
  </si>
  <si>
    <t>crude</t>
  </si>
  <si>
    <t>G2A</t>
  </si>
  <si>
    <t>MG</t>
  </si>
  <si>
    <t>G3A</t>
  </si>
  <si>
    <t>AHG</t>
  </si>
  <si>
    <t>G4A</t>
  </si>
  <si>
    <t>PFG</t>
  </si>
  <si>
    <t>G5A</t>
  </si>
  <si>
    <t>G6A</t>
  </si>
  <si>
    <t>G7A</t>
  </si>
  <si>
    <t>G8A</t>
  </si>
  <si>
    <t>PHG</t>
  </si>
  <si>
    <t>G9A</t>
  </si>
  <si>
    <t>G10A</t>
  </si>
  <si>
    <t>G11A</t>
  </si>
  <si>
    <t>G12A</t>
  </si>
  <si>
    <t>G13A</t>
  </si>
  <si>
    <t>G14A</t>
  </si>
  <si>
    <t>G15A</t>
  </si>
  <si>
    <t>G16A</t>
  </si>
  <si>
    <t>G1B</t>
  </si>
  <si>
    <t>Pellet</t>
  </si>
  <si>
    <t>G2B</t>
  </si>
  <si>
    <t>G3B</t>
  </si>
  <si>
    <t>G4B</t>
  </si>
  <si>
    <t>G5B</t>
  </si>
  <si>
    <t>G6B</t>
  </si>
  <si>
    <t>G7B</t>
  </si>
  <si>
    <t>G8B</t>
  </si>
  <si>
    <t>G9B</t>
  </si>
  <si>
    <t>G10B</t>
  </si>
  <si>
    <t>G11B</t>
  </si>
  <si>
    <t>G12B</t>
  </si>
  <si>
    <t>G13B</t>
  </si>
  <si>
    <t>G14B</t>
  </si>
  <si>
    <t>G15B</t>
  </si>
  <si>
    <t>G16B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</si>
</sst>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Fill="1"/>
    <xf numFmtId="4" fontId="4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Q5" sqref="Q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3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7.4</v>
      </c>
      <c r="E2">
        <v>4.5999999999999999E-2</v>
      </c>
      <c r="F2">
        <v>2.4E-2</v>
      </c>
      <c r="G2">
        <v>0.2</v>
      </c>
      <c r="H2" s="4">
        <f>F2/E2</f>
        <v>0.52173913043478259</v>
      </c>
      <c r="I2">
        <f>H2*5</f>
        <v>2.6086956521739131</v>
      </c>
      <c r="J2" s="1">
        <f t="shared" ref="J2:J33" si="0">I2*2</f>
        <v>5.2173913043478262</v>
      </c>
      <c r="K2" s="2">
        <f>J2*6.66</f>
        <v>34.747826086956522</v>
      </c>
      <c r="L2" s="2">
        <f>K2/60</f>
        <v>0.57913043478260873</v>
      </c>
      <c r="M2" s="1">
        <f>L2/180.156</f>
        <v>3.2146053130764933E-3</v>
      </c>
      <c r="N2" s="2">
        <f>M2/4</f>
        <v>8.0365132826912332E-4</v>
      </c>
      <c r="O2">
        <f>N2*1000</f>
        <v>0.80365132826912333</v>
      </c>
    </row>
    <row r="3" spans="1:15" x14ac:dyDescent="0.25">
      <c r="A3" t="s">
        <v>18</v>
      </c>
      <c r="B3" t="s">
        <v>19</v>
      </c>
      <c r="C3" t="s">
        <v>17</v>
      </c>
      <c r="D3">
        <v>8.4</v>
      </c>
      <c r="E3">
        <v>5.0999999999999997E-2</v>
      </c>
      <c r="F3">
        <v>0.70099999999999996</v>
      </c>
      <c r="G3">
        <v>0.1</v>
      </c>
      <c r="H3" s="4">
        <f>F3/E3</f>
        <v>13.745098039215687</v>
      </c>
      <c r="I3">
        <f>H3*10</f>
        <v>137.45098039215688</v>
      </c>
      <c r="J3" s="1">
        <f t="shared" si="0"/>
        <v>274.90196078431376</v>
      </c>
      <c r="K3" s="2">
        <f>J3*16.66</f>
        <v>4579.8666666666677</v>
      </c>
      <c r="L3" s="2">
        <f>K3/60</f>
        <v>76.331111111111127</v>
      </c>
      <c r="M3" s="1">
        <f>L3/180.156</f>
        <v>0.4236945264721193</v>
      </c>
      <c r="N3" s="2">
        <f>M3/4</f>
        <v>0.10592363161802983</v>
      </c>
      <c r="O3">
        <f t="shared" ref="O3:O33" si="1">N3*1000</f>
        <v>105.92363161802983</v>
      </c>
    </row>
    <row r="4" spans="1:15" x14ac:dyDescent="0.25">
      <c r="A4" t="s">
        <v>20</v>
      </c>
      <c r="B4" t="s">
        <v>21</v>
      </c>
      <c r="C4" t="s">
        <v>17</v>
      </c>
      <c r="D4">
        <v>7.2</v>
      </c>
      <c r="E4">
        <v>4.7300000000000002E-2</v>
      </c>
      <c r="F4">
        <v>0.28999999999999998</v>
      </c>
      <c r="G4">
        <v>0.2</v>
      </c>
      <c r="H4" s="4">
        <f t="shared" ref="H4:H33" si="2">F4/E4</f>
        <v>6.1310782241014792</v>
      </c>
      <c r="I4">
        <f t="shared" ref="I4:I11" si="3">H4*5</f>
        <v>30.655391120507396</v>
      </c>
      <c r="J4" s="1">
        <f t="shared" si="0"/>
        <v>61.310782241014792</v>
      </c>
      <c r="K4" s="2">
        <f t="shared" ref="K4:K10" si="4">J4*6.66</f>
        <v>408.3298097251585</v>
      </c>
      <c r="L4" s="2">
        <f t="shared" ref="L4:L33" si="5">K4/60</f>
        <v>6.8054968287526414</v>
      </c>
      <c r="M4" s="1">
        <f t="shared" ref="M4:M33" si="6">L4/180.156</f>
        <v>3.7775576881994725E-2</v>
      </c>
      <c r="N4" s="2">
        <f t="shared" ref="N4:N33" si="7">M4/4</f>
        <v>9.4438942204986814E-3</v>
      </c>
      <c r="O4">
        <f t="shared" si="1"/>
        <v>9.4438942204986809</v>
      </c>
    </row>
    <row r="5" spans="1:15" x14ac:dyDescent="0.25">
      <c r="A5" t="s">
        <v>22</v>
      </c>
      <c r="B5" t="s">
        <v>23</v>
      </c>
      <c r="C5" t="s">
        <v>17</v>
      </c>
      <c r="D5">
        <v>6.8</v>
      </c>
      <c r="E5">
        <v>5.04E-2</v>
      </c>
      <c r="F5">
        <v>7.6999999999999999E-2</v>
      </c>
      <c r="G5">
        <v>0.2</v>
      </c>
      <c r="H5" s="4">
        <f t="shared" si="2"/>
        <v>1.5277777777777777</v>
      </c>
      <c r="I5">
        <f t="shared" si="3"/>
        <v>7.6388888888888884</v>
      </c>
      <c r="J5" s="1">
        <f t="shared" si="0"/>
        <v>15.277777777777777</v>
      </c>
      <c r="K5" s="2">
        <f t="shared" si="4"/>
        <v>101.75</v>
      </c>
      <c r="L5" s="2">
        <f t="shared" si="5"/>
        <v>1.6958333333333333</v>
      </c>
      <c r="M5" s="1">
        <f t="shared" si="6"/>
        <v>9.4131382431522307E-3</v>
      </c>
      <c r="N5" s="2">
        <f t="shared" si="7"/>
        <v>2.3532845607880577E-3</v>
      </c>
      <c r="O5">
        <f t="shared" si="1"/>
        <v>2.3532845607880577</v>
      </c>
    </row>
    <row r="6" spans="1:15" x14ac:dyDescent="0.25">
      <c r="A6" t="s">
        <v>24</v>
      </c>
      <c r="B6" t="s">
        <v>16</v>
      </c>
      <c r="C6" t="s">
        <v>17</v>
      </c>
      <c r="D6">
        <v>7.4</v>
      </c>
      <c r="E6">
        <v>4.5999999999999999E-2</v>
      </c>
      <c r="F6">
        <v>4.2000000000000003E-2</v>
      </c>
      <c r="G6">
        <v>0.2</v>
      </c>
      <c r="H6" s="4">
        <f t="shared" si="2"/>
        <v>0.91304347826086962</v>
      </c>
      <c r="I6">
        <f t="shared" si="3"/>
        <v>4.5652173913043477</v>
      </c>
      <c r="J6" s="1">
        <f t="shared" si="0"/>
        <v>9.1304347826086953</v>
      </c>
      <c r="K6" s="2">
        <f t="shared" si="4"/>
        <v>60.80869565217391</v>
      </c>
      <c r="L6" s="2">
        <f t="shared" si="5"/>
        <v>1.0134782608695652</v>
      </c>
      <c r="M6" s="1">
        <f t="shared" si="6"/>
        <v>5.6255592978838621E-3</v>
      </c>
      <c r="N6" s="2">
        <f t="shared" si="7"/>
        <v>1.4063898244709655E-3</v>
      </c>
      <c r="O6">
        <f t="shared" si="1"/>
        <v>1.4063898244709656</v>
      </c>
    </row>
    <row r="7" spans="1:15" x14ac:dyDescent="0.25">
      <c r="A7" t="s">
        <v>25</v>
      </c>
      <c r="B7" t="s">
        <v>19</v>
      </c>
      <c r="C7" t="s">
        <v>17</v>
      </c>
      <c r="D7">
        <v>8.4</v>
      </c>
      <c r="E7">
        <v>5.0999999999999997E-2</v>
      </c>
      <c r="F7">
        <v>0.42599999999999999</v>
      </c>
      <c r="G7">
        <v>0.1</v>
      </c>
      <c r="H7" s="4">
        <f t="shared" si="2"/>
        <v>8.3529411764705888</v>
      </c>
      <c r="I7">
        <f>H7*10</f>
        <v>83.529411764705884</v>
      </c>
      <c r="J7" s="1">
        <f t="shared" si="0"/>
        <v>167.05882352941177</v>
      </c>
      <c r="K7" s="2">
        <f>J7*16.66</f>
        <v>2783.2000000000003</v>
      </c>
      <c r="L7" s="2">
        <f t="shared" si="5"/>
        <v>46.38666666666667</v>
      </c>
      <c r="M7" s="1">
        <f t="shared" si="6"/>
        <v>0.25748055389033209</v>
      </c>
      <c r="N7" s="2">
        <f t="shared" si="7"/>
        <v>6.4370138472583022E-2</v>
      </c>
      <c r="O7">
        <f t="shared" si="1"/>
        <v>64.370138472583022</v>
      </c>
    </row>
    <row r="8" spans="1:15" x14ac:dyDescent="0.25">
      <c r="A8" t="s">
        <v>26</v>
      </c>
      <c r="B8" t="s">
        <v>21</v>
      </c>
      <c r="C8" t="s">
        <v>17</v>
      </c>
      <c r="D8">
        <v>7.2</v>
      </c>
      <c r="E8">
        <v>4.7300000000000002E-2</v>
      </c>
      <c r="F8">
        <v>0.246</v>
      </c>
      <c r="G8">
        <v>0.2</v>
      </c>
      <c r="H8" s="4">
        <f t="shared" si="2"/>
        <v>5.2008456659619444</v>
      </c>
      <c r="I8">
        <f t="shared" si="3"/>
        <v>26.00422832980972</v>
      </c>
      <c r="J8" s="1">
        <f t="shared" si="0"/>
        <v>52.008456659619441</v>
      </c>
      <c r="K8" s="2">
        <f t="shared" si="4"/>
        <v>346.37632135306546</v>
      </c>
      <c r="L8" s="2">
        <f t="shared" si="5"/>
        <v>5.7729386892177574</v>
      </c>
      <c r="M8" s="1">
        <f t="shared" si="6"/>
        <v>3.2044110044726556E-2</v>
      </c>
      <c r="N8" s="2">
        <f t="shared" si="7"/>
        <v>8.0110275111816391E-3</v>
      </c>
      <c r="O8">
        <f t="shared" si="1"/>
        <v>8.0110275111816396</v>
      </c>
    </row>
    <row r="9" spans="1:15" x14ac:dyDescent="0.25">
      <c r="A9" t="s">
        <v>27</v>
      </c>
      <c r="B9" t="s">
        <v>28</v>
      </c>
      <c r="C9" t="s">
        <v>17</v>
      </c>
      <c r="D9">
        <v>6.8</v>
      </c>
      <c r="E9">
        <v>5.04E-2</v>
      </c>
      <c r="F9">
        <v>6.8000000000000005E-2</v>
      </c>
      <c r="G9">
        <v>0.2</v>
      </c>
      <c r="H9" s="4">
        <f t="shared" si="2"/>
        <v>1.3492063492063493</v>
      </c>
      <c r="I9">
        <f t="shared" si="3"/>
        <v>6.7460317460317469</v>
      </c>
      <c r="J9" s="1">
        <f t="shared" si="0"/>
        <v>13.492063492063494</v>
      </c>
      <c r="K9" s="2">
        <f t="shared" si="4"/>
        <v>89.857142857142875</v>
      </c>
      <c r="L9" s="2">
        <f t="shared" si="5"/>
        <v>1.4976190476190478</v>
      </c>
      <c r="M9" s="1">
        <f t="shared" si="6"/>
        <v>8.312901305640932E-3</v>
      </c>
      <c r="N9" s="2">
        <f t="shared" si="7"/>
        <v>2.078225326410233E-3</v>
      </c>
      <c r="O9">
        <f t="shared" si="1"/>
        <v>2.0782253264102328</v>
      </c>
    </row>
    <row r="10" spans="1:15" x14ac:dyDescent="0.25">
      <c r="A10" t="s">
        <v>29</v>
      </c>
      <c r="B10" t="s">
        <v>16</v>
      </c>
      <c r="C10" t="s">
        <v>17</v>
      </c>
      <c r="D10">
        <v>7.4</v>
      </c>
      <c r="E10">
        <v>4.5999999999999999E-2</v>
      </c>
      <c r="F10">
        <v>3.3000000000000002E-2</v>
      </c>
      <c r="G10">
        <v>0.2</v>
      </c>
      <c r="H10" s="4">
        <f t="shared" si="2"/>
        <v>0.71739130434782616</v>
      </c>
      <c r="I10">
        <f t="shared" si="3"/>
        <v>3.5869565217391308</v>
      </c>
      <c r="J10" s="1">
        <f t="shared" si="0"/>
        <v>7.1739130434782616</v>
      </c>
      <c r="K10" s="2">
        <f t="shared" si="4"/>
        <v>47.778260869565223</v>
      </c>
      <c r="L10" s="2">
        <f t="shared" si="5"/>
        <v>0.79630434782608706</v>
      </c>
      <c r="M10" s="1">
        <f t="shared" si="6"/>
        <v>4.4200823054801781E-3</v>
      </c>
      <c r="N10" s="2">
        <f t="shared" si="7"/>
        <v>1.1050205763700445E-3</v>
      </c>
      <c r="O10">
        <f t="shared" si="1"/>
        <v>1.1050205763700445</v>
      </c>
    </row>
    <row r="11" spans="1:15" x14ac:dyDescent="0.25">
      <c r="A11" t="s">
        <v>30</v>
      </c>
      <c r="B11" t="s">
        <v>19</v>
      </c>
      <c r="C11" t="s">
        <v>17</v>
      </c>
      <c r="D11">
        <v>8.4</v>
      </c>
      <c r="E11">
        <v>5.0999999999999997E-2</v>
      </c>
      <c r="F11">
        <v>0.27600000000000002</v>
      </c>
      <c r="G11">
        <v>0.1</v>
      </c>
      <c r="H11" s="4">
        <f t="shared" si="2"/>
        <v>5.4117647058823541</v>
      </c>
      <c r="I11">
        <f t="shared" si="3"/>
        <v>27.058823529411772</v>
      </c>
      <c r="J11" s="1">
        <f t="shared" si="0"/>
        <v>54.117647058823543</v>
      </c>
      <c r="K11" s="2">
        <f>J11*16.66</f>
        <v>901.60000000000025</v>
      </c>
      <c r="L11" s="2">
        <f t="shared" si="5"/>
        <v>15.026666666666671</v>
      </c>
      <c r="M11" s="1">
        <f t="shared" si="6"/>
        <v>8.3409193513769575E-2</v>
      </c>
      <c r="N11" s="2">
        <f t="shared" si="7"/>
        <v>2.0852298378442394E-2</v>
      </c>
      <c r="O11">
        <f t="shared" si="1"/>
        <v>20.852298378442395</v>
      </c>
    </row>
    <row r="12" spans="1:15" x14ac:dyDescent="0.25">
      <c r="A12" t="s">
        <v>31</v>
      </c>
      <c r="B12" t="s">
        <v>21</v>
      </c>
      <c r="C12" t="s">
        <v>17</v>
      </c>
      <c r="D12">
        <v>7.2</v>
      </c>
      <c r="E12">
        <v>4.7300000000000002E-2</v>
      </c>
      <c r="F12">
        <v>7.6999999999999999E-2</v>
      </c>
      <c r="G12">
        <v>0.2</v>
      </c>
      <c r="H12" s="4">
        <f t="shared" si="2"/>
        <v>1.6279069767441861</v>
      </c>
      <c r="I12">
        <f>H12*5</f>
        <v>8.1395348837209305</v>
      </c>
      <c r="J12" s="1">
        <f t="shared" si="0"/>
        <v>16.279069767441861</v>
      </c>
      <c r="K12" s="2">
        <f>J12*6.66</f>
        <v>108.41860465116279</v>
      </c>
      <c r="L12" s="2">
        <f t="shared" si="5"/>
        <v>1.8069767441860465</v>
      </c>
      <c r="M12" s="1">
        <f t="shared" si="6"/>
        <v>1.0030066965219291E-2</v>
      </c>
      <c r="N12" s="2">
        <f t="shared" si="7"/>
        <v>2.5075167413048226E-3</v>
      </c>
      <c r="O12">
        <f t="shared" si="1"/>
        <v>2.5075167413048227</v>
      </c>
    </row>
    <row r="13" spans="1:15" x14ac:dyDescent="0.25">
      <c r="A13" t="s">
        <v>32</v>
      </c>
      <c r="B13" t="s">
        <v>28</v>
      </c>
      <c r="C13" t="s">
        <v>17</v>
      </c>
      <c r="D13">
        <v>6.8</v>
      </c>
      <c r="E13">
        <v>5.04E-2</v>
      </c>
      <c r="F13">
        <v>9.5000000000000001E-2</v>
      </c>
      <c r="G13">
        <v>0.2</v>
      </c>
      <c r="H13" s="4">
        <f t="shared" si="2"/>
        <v>1.8849206349206349</v>
      </c>
      <c r="I13">
        <f>H13*5</f>
        <v>9.424603174603174</v>
      </c>
      <c r="J13" s="1">
        <f t="shared" si="0"/>
        <v>18.849206349206348</v>
      </c>
      <c r="K13" s="2">
        <f>J13*6.66</f>
        <v>125.53571428571428</v>
      </c>
      <c r="L13" s="2">
        <f t="shared" si="5"/>
        <v>2.0922619047619047</v>
      </c>
      <c r="M13" s="1">
        <f t="shared" si="6"/>
        <v>1.161361211817483E-2</v>
      </c>
      <c r="N13" s="2">
        <f t="shared" si="7"/>
        <v>2.9034030295437075E-3</v>
      </c>
      <c r="O13">
        <f t="shared" si="1"/>
        <v>2.9034030295437074</v>
      </c>
    </row>
    <row r="14" spans="1:15" x14ac:dyDescent="0.25">
      <c r="A14" t="s">
        <v>33</v>
      </c>
      <c r="B14" t="s">
        <v>16</v>
      </c>
      <c r="C14" t="s">
        <v>17</v>
      </c>
      <c r="D14">
        <v>7.4</v>
      </c>
      <c r="E14">
        <v>4.5999999999999999E-2</v>
      </c>
      <c r="F14">
        <v>9.5000000000000001E-2</v>
      </c>
      <c r="G14">
        <v>0.2</v>
      </c>
      <c r="H14" s="4">
        <f t="shared" si="2"/>
        <v>2.0652173913043477</v>
      </c>
      <c r="I14">
        <f>H14*5</f>
        <v>10.326086956521738</v>
      </c>
      <c r="J14" s="1">
        <f t="shared" si="0"/>
        <v>20.652173913043477</v>
      </c>
      <c r="K14" s="2">
        <f>J14*6.66</f>
        <v>137.54347826086956</v>
      </c>
      <c r="L14" s="2">
        <f t="shared" si="5"/>
        <v>2.2923913043478259</v>
      </c>
      <c r="M14" s="1">
        <f t="shared" si="6"/>
        <v>1.2724479364261116E-2</v>
      </c>
      <c r="N14" s="2">
        <f t="shared" si="7"/>
        <v>3.1811198410652791E-3</v>
      </c>
      <c r="O14">
        <f t="shared" si="1"/>
        <v>3.181119841065279</v>
      </c>
    </row>
    <row r="15" spans="1:15" x14ac:dyDescent="0.25">
      <c r="A15" t="s">
        <v>34</v>
      </c>
      <c r="B15" t="s">
        <v>19</v>
      </c>
      <c r="C15" t="s">
        <v>17</v>
      </c>
      <c r="D15">
        <v>8.4</v>
      </c>
      <c r="E15">
        <v>5.0999999999999997E-2</v>
      </c>
      <c r="F15">
        <v>0.36399999999999999</v>
      </c>
      <c r="G15">
        <v>0.1</v>
      </c>
      <c r="H15" s="4">
        <f t="shared" si="2"/>
        <v>7.1372549019607847</v>
      </c>
      <c r="I15">
        <f>H15*10</f>
        <v>71.372549019607845</v>
      </c>
      <c r="J15" s="1">
        <f t="shared" si="0"/>
        <v>142.74509803921569</v>
      </c>
      <c r="K15" s="2">
        <f>J15*16.66</f>
        <v>2378.1333333333332</v>
      </c>
      <c r="L15" s="2">
        <f t="shared" si="5"/>
        <v>39.635555555555555</v>
      </c>
      <c r="M15" s="1">
        <f t="shared" si="6"/>
        <v>0.22000685825371097</v>
      </c>
      <c r="N15" s="2">
        <f t="shared" si="7"/>
        <v>5.5001714563427742E-2</v>
      </c>
      <c r="O15">
        <f t="shared" si="1"/>
        <v>55.00171456342774</v>
      </c>
    </row>
    <row r="16" spans="1:15" x14ac:dyDescent="0.25">
      <c r="A16" t="s">
        <v>35</v>
      </c>
      <c r="B16" t="s">
        <v>21</v>
      </c>
      <c r="C16" t="s">
        <v>17</v>
      </c>
      <c r="D16">
        <v>7.2</v>
      </c>
      <c r="E16">
        <v>4.7300000000000002E-2</v>
      </c>
      <c r="F16">
        <v>0.245</v>
      </c>
      <c r="G16">
        <v>0.2</v>
      </c>
      <c r="H16" s="4">
        <f t="shared" si="2"/>
        <v>5.1797040169133188</v>
      </c>
      <c r="I16">
        <f>H16*5</f>
        <v>25.898520084566595</v>
      </c>
      <c r="J16" s="1">
        <f t="shared" si="0"/>
        <v>51.79704016913319</v>
      </c>
      <c r="K16" s="2">
        <f>J16*6.66</f>
        <v>344.96828752642705</v>
      </c>
      <c r="L16" s="2">
        <f t="shared" si="5"/>
        <v>5.7494714587737841</v>
      </c>
      <c r="M16" s="1">
        <f t="shared" si="6"/>
        <v>3.1913849434788651E-2</v>
      </c>
      <c r="N16" s="2">
        <f t="shared" si="7"/>
        <v>7.9784623586971627E-3</v>
      </c>
      <c r="O16">
        <f t="shared" si="1"/>
        <v>7.978462358697163</v>
      </c>
    </row>
    <row r="17" spans="1:15" x14ac:dyDescent="0.25">
      <c r="A17" t="s">
        <v>36</v>
      </c>
      <c r="B17" t="s">
        <v>28</v>
      </c>
      <c r="C17" t="s">
        <v>17</v>
      </c>
      <c r="D17">
        <v>6.8</v>
      </c>
      <c r="E17">
        <v>5.04E-2</v>
      </c>
      <c r="F17">
        <v>0.16500000000000001</v>
      </c>
      <c r="G17">
        <v>0.2</v>
      </c>
      <c r="H17" s="4">
        <f t="shared" si="2"/>
        <v>3.2738095238095237</v>
      </c>
      <c r="I17">
        <f>H17*5</f>
        <v>16.36904761904762</v>
      </c>
      <c r="J17" s="1">
        <f t="shared" si="0"/>
        <v>32.738095238095241</v>
      </c>
      <c r="K17" s="2">
        <f>J17*6.66</f>
        <v>218.03571428571431</v>
      </c>
      <c r="L17" s="2">
        <f t="shared" si="5"/>
        <v>3.6339285714285716</v>
      </c>
      <c r="M17" s="1">
        <f t="shared" si="6"/>
        <v>2.0171010521040495E-2</v>
      </c>
      <c r="N17" s="2">
        <f t="shared" si="7"/>
        <v>5.0427526302601238E-3</v>
      </c>
      <c r="O17">
        <f t="shared" si="1"/>
        <v>5.0427526302601242</v>
      </c>
    </row>
    <row r="18" spans="1:15" x14ac:dyDescent="0.25">
      <c r="A18" t="s">
        <v>37</v>
      </c>
      <c r="B18" t="s">
        <v>16</v>
      </c>
      <c r="C18" t="s">
        <v>38</v>
      </c>
      <c r="D18">
        <v>7.4</v>
      </c>
      <c r="E18">
        <v>4.5999999999999999E-2</v>
      </c>
      <c r="F18">
        <v>0.02</v>
      </c>
      <c r="G18">
        <v>0.2</v>
      </c>
      <c r="H18" s="4">
        <f t="shared" si="2"/>
        <v>0.43478260869565222</v>
      </c>
      <c r="I18">
        <f>H18*5</f>
        <v>2.1739130434782612</v>
      </c>
      <c r="J18" s="1">
        <f t="shared" si="0"/>
        <v>4.3478260869565224</v>
      </c>
      <c r="K18" s="2">
        <f>J18*3.33</f>
        <v>14.47826086956522</v>
      </c>
      <c r="L18" s="2">
        <f t="shared" si="5"/>
        <v>0.24130434782608701</v>
      </c>
      <c r="M18" s="1">
        <f t="shared" si="6"/>
        <v>1.3394188804485389E-3</v>
      </c>
      <c r="N18" s="2">
        <f t="shared" si="7"/>
        <v>3.3485472011213473E-4</v>
      </c>
      <c r="O18">
        <f t="shared" si="1"/>
        <v>0.33485472011213474</v>
      </c>
    </row>
    <row r="19" spans="1:15" x14ac:dyDescent="0.25">
      <c r="A19" t="s">
        <v>39</v>
      </c>
      <c r="B19" t="s">
        <v>19</v>
      </c>
      <c r="C19" t="s">
        <v>38</v>
      </c>
      <c r="D19">
        <v>8.4</v>
      </c>
      <c r="E19">
        <v>5.0999999999999997E-2</v>
      </c>
      <c r="F19">
        <v>0.43099999999999999</v>
      </c>
      <c r="G19">
        <v>0.1</v>
      </c>
      <c r="H19" s="4">
        <f t="shared" si="2"/>
        <v>8.4509803921568629</v>
      </c>
      <c r="I19">
        <f>H19*10</f>
        <v>84.509803921568633</v>
      </c>
      <c r="J19" s="1">
        <f t="shared" si="0"/>
        <v>169.01960784313727</v>
      </c>
      <c r="K19" s="2">
        <f t="shared" ref="K19:K33" si="8">J19*3.33</f>
        <v>562.83529411764709</v>
      </c>
      <c r="L19" s="2">
        <f t="shared" si="5"/>
        <v>9.3805882352941179</v>
      </c>
      <c r="M19" s="1">
        <f t="shared" si="6"/>
        <v>5.2069252399554372E-2</v>
      </c>
      <c r="N19" s="2">
        <f t="shared" si="7"/>
        <v>1.3017313099888593E-2</v>
      </c>
      <c r="O19">
        <f t="shared" si="1"/>
        <v>13.017313099888593</v>
      </c>
    </row>
    <row r="20" spans="1:15" x14ac:dyDescent="0.25">
      <c r="A20" t="s">
        <v>40</v>
      </c>
      <c r="B20" t="s">
        <v>21</v>
      </c>
      <c r="C20" t="s">
        <v>38</v>
      </c>
      <c r="D20">
        <v>7.2</v>
      </c>
      <c r="E20">
        <v>4.7300000000000002E-2</v>
      </c>
      <c r="F20">
        <v>0.23799999999999999</v>
      </c>
      <c r="G20">
        <v>0.2</v>
      </c>
      <c r="H20" s="4">
        <f t="shared" si="2"/>
        <v>5.0317124735729379</v>
      </c>
      <c r="I20">
        <f>H20*5</f>
        <v>25.15856236786469</v>
      </c>
      <c r="J20" s="1">
        <f t="shared" si="0"/>
        <v>50.317124735729379</v>
      </c>
      <c r="K20" s="2">
        <f t="shared" si="8"/>
        <v>167.55602536997884</v>
      </c>
      <c r="L20" s="2">
        <f t="shared" si="5"/>
        <v>2.7926004228329808</v>
      </c>
      <c r="M20" s="1">
        <f t="shared" si="6"/>
        <v>1.5501012582611629E-2</v>
      </c>
      <c r="N20" s="2">
        <f t="shared" si="7"/>
        <v>3.8752531456529072E-3</v>
      </c>
      <c r="O20">
        <f t="shared" si="1"/>
        <v>3.8752531456529073</v>
      </c>
    </row>
    <row r="21" spans="1:15" x14ac:dyDescent="0.25">
      <c r="A21" t="s">
        <v>41</v>
      </c>
      <c r="B21" t="s">
        <v>28</v>
      </c>
      <c r="C21" t="s">
        <v>38</v>
      </c>
      <c r="D21">
        <v>6.8</v>
      </c>
      <c r="E21">
        <v>5.04E-2</v>
      </c>
      <c r="F21">
        <v>0.157</v>
      </c>
      <c r="G21">
        <v>0.2</v>
      </c>
      <c r="H21" s="4">
        <f t="shared" si="2"/>
        <v>3.1150793650793651</v>
      </c>
      <c r="I21">
        <f>H21*5</f>
        <v>15.575396825396826</v>
      </c>
      <c r="J21" s="1">
        <f t="shared" si="0"/>
        <v>31.150793650793652</v>
      </c>
      <c r="K21" s="2">
        <f t="shared" si="8"/>
        <v>103.73214285714286</v>
      </c>
      <c r="L21" s="2">
        <f t="shared" si="5"/>
        <v>1.7288690476190476</v>
      </c>
      <c r="M21" s="1">
        <f t="shared" si="6"/>
        <v>9.5965110660707811E-3</v>
      </c>
      <c r="N21" s="2">
        <f t="shared" si="7"/>
        <v>2.3991277665176953E-3</v>
      </c>
      <c r="O21">
        <f t="shared" si="1"/>
        <v>2.3991277665176951</v>
      </c>
    </row>
    <row r="22" spans="1:15" x14ac:dyDescent="0.25">
      <c r="A22" t="s">
        <v>42</v>
      </c>
      <c r="B22" t="s">
        <v>16</v>
      </c>
      <c r="C22" t="s">
        <v>38</v>
      </c>
      <c r="D22">
        <v>7.4</v>
      </c>
      <c r="E22">
        <v>4.5999999999999999E-2</v>
      </c>
      <c r="F22">
        <v>2.8000000000000001E-2</v>
      </c>
      <c r="G22">
        <v>0.2</v>
      </c>
      <c r="H22" s="4">
        <f t="shared" si="2"/>
        <v>0.60869565217391308</v>
      </c>
      <c r="I22">
        <f>H22*5</f>
        <v>3.0434782608695654</v>
      </c>
      <c r="J22" s="1">
        <f t="shared" si="0"/>
        <v>6.0869565217391308</v>
      </c>
      <c r="K22" s="2">
        <f t="shared" si="8"/>
        <v>20.269565217391307</v>
      </c>
      <c r="L22" s="2">
        <f t="shared" si="5"/>
        <v>0.33782608695652178</v>
      </c>
      <c r="M22" s="1">
        <f t="shared" si="6"/>
        <v>1.8751864326279546E-3</v>
      </c>
      <c r="N22" s="2">
        <f t="shared" si="7"/>
        <v>4.6879660815698864E-4</v>
      </c>
      <c r="O22">
        <f t="shared" si="1"/>
        <v>0.46879660815698865</v>
      </c>
    </row>
    <row r="23" spans="1:15" x14ac:dyDescent="0.25">
      <c r="A23" t="s">
        <v>43</v>
      </c>
      <c r="B23" t="s">
        <v>19</v>
      </c>
      <c r="C23" t="s">
        <v>38</v>
      </c>
      <c r="D23">
        <v>8.4</v>
      </c>
      <c r="E23">
        <v>5.0999999999999997E-2</v>
      </c>
      <c r="F23">
        <v>0.215</v>
      </c>
      <c r="G23">
        <v>0.1</v>
      </c>
      <c r="H23" s="4">
        <f t="shared" si="2"/>
        <v>4.215686274509804</v>
      </c>
      <c r="I23">
        <f>H23*10</f>
        <v>42.156862745098039</v>
      </c>
      <c r="J23" s="1">
        <f t="shared" si="0"/>
        <v>84.313725490196077</v>
      </c>
      <c r="K23" s="2">
        <f t="shared" si="8"/>
        <v>280.76470588235293</v>
      </c>
      <c r="L23" s="2">
        <f t="shared" si="5"/>
        <v>4.6794117647058817</v>
      </c>
      <c r="M23" s="1">
        <f t="shared" si="6"/>
        <v>2.5974221034580483E-2</v>
      </c>
      <c r="N23" s="2">
        <f t="shared" si="7"/>
        <v>6.4935552586451208E-3</v>
      </c>
      <c r="O23">
        <f t="shared" si="1"/>
        <v>6.4935552586451211</v>
      </c>
    </row>
    <row r="24" spans="1:15" x14ac:dyDescent="0.25">
      <c r="A24" t="s">
        <v>44</v>
      </c>
      <c r="B24" t="s">
        <v>21</v>
      </c>
      <c r="C24" t="s">
        <v>38</v>
      </c>
      <c r="D24">
        <v>7.2</v>
      </c>
      <c r="E24">
        <v>4.7300000000000002E-2</v>
      </c>
      <c r="F24">
        <v>0.24199999999999999</v>
      </c>
      <c r="G24">
        <v>0.2</v>
      </c>
      <c r="H24" s="4">
        <f t="shared" si="2"/>
        <v>5.1162790697674412</v>
      </c>
      <c r="I24">
        <f>H24*5</f>
        <v>25.581395348837205</v>
      </c>
      <c r="J24" s="1">
        <f t="shared" si="0"/>
        <v>51.16279069767441</v>
      </c>
      <c r="K24" s="2">
        <f t="shared" si="8"/>
        <v>170.37209302325579</v>
      </c>
      <c r="L24" s="2">
        <f t="shared" si="5"/>
        <v>2.8395348837209298</v>
      </c>
      <c r="M24" s="1">
        <f t="shared" si="6"/>
        <v>1.5761533802487453E-2</v>
      </c>
      <c r="N24" s="2">
        <f t="shared" si="7"/>
        <v>3.9403834506218632E-3</v>
      </c>
      <c r="O24">
        <f t="shared" si="1"/>
        <v>3.9403834506218631</v>
      </c>
    </row>
    <row r="25" spans="1:15" x14ac:dyDescent="0.25">
      <c r="A25" t="s">
        <v>45</v>
      </c>
      <c r="B25" t="s">
        <v>28</v>
      </c>
      <c r="C25" t="s">
        <v>38</v>
      </c>
      <c r="D25">
        <v>6.8</v>
      </c>
      <c r="E25">
        <v>5.04E-2</v>
      </c>
      <c r="F25">
        <v>0.121</v>
      </c>
      <c r="G25">
        <v>0.2</v>
      </c>
      <c r="H25" s="4">
        <f t="shared" si="2"/>
        <v>2.4007936507936507</v>
      </c>
      <c r="I25">
        <f>H25*5</f>
        <v>12.003968253968253</v>
      </c>
      <c r="J25" s="1">
        <f t="shared" si="0"/>
        <v>24.007936507936506</v>
      </c>
      <c r="K25" s="2">
        <f t="shared" si="8"/>
        <v>79.946428571428569</v>
      </c>
      <c r="L25" s="2">
        <f t="shared" si="5"/>
        <v>1.3324404761904762</v>
      </c>
      <c r="M25" s="1">
        <f t="shared" si="6"/>
        <v>7.3960371910481819E-3</v>
      </c>
      <c r="N25" s="2">
        <f t="shared" si="7"/>
        <v>1.8490092977620455E-3</v>
      </c>
      <c r="O25">
        <f t="shared" si="1"/>
        <v>1.8490092977620454</v>
      </c>
    </row>
    <row r="26" spans="1:15" x14ac:dyDescent="0.25">
      <c r="A26" t="s">
        <v>46</v>
      </c>
      <c r="B26" t="s">
        <v>16</v>
      </c>
      <c r="C26" t="s">
        <v>38</v>
      </c>
      <c r="D26">
        <v>7.4</v>
      </c>
      <c r="E26">
        <v>4.5999999999999999E-2</v>
      </c>
      <c r="F26">
        <v>6.4000000000000001E-2</v>
      </c>
      <c r="G26">
        <v>0.2</v>
      </c>
      <c r="H26" s="4">
        <f t="shared" si="2"/>
        <v>1.3913043478260869</v>
      </c>
      <c r="I26">
        <f>H26*5</f>
        <v>6.9565217391304346</v>
      </c>
      <c r="J26" s="1">
        <f t="shared" si="0"/>
        <v>13.913043478260869</v>
      </c>
      <c r="K26" s="2">
        <f t="shared" si="8"/>
        <v>46.330434782608698</v>
      </c>
      <c r="L26" s="2">
        <f t="shared" si="5"/>
        <v>0.77217391304347827</v>
      </c>
      <c r="M26" s="1">
        <f t="shared" si="6"/>
        <v>4.2861404174353241E-3</v>
      </c>
      <c r="N26" s="2">
        <f t="shared" si="7"/>
        <v>1.071535104358831E-3</v>
      </c>
      <c r="O26">
        <f t="shared" si="1"/>
        <v>1.071535104358831</v>
      </c>
    </row>
    <row r="27" spans="1:15" x14ac:dyDescent="0.25">
      <c r="A27" t="s">
        <v>47</v>
      </c>
      <c r="B27" t="s">
        <v>19</v>
      </c>
      <c r="C27" t="s">
        <v>38</v>
      </c>
      <c r="D27">
        <v>8.4</v>
      </c>
      <c r="E27">
        <v>5.0999999999999997E-2</v>
      </c>
      <c r="F27">
        <v>0.17100000000000001</v>
      </c>
      <c r="G27">
        <v>0.1</v>
      </c>
      <c r="H27" s="4">
        <f t="shared" si="2"/>
        <v>3.3529411764705888</v>
      </c>
      <c r="I27">
        <f>H27*10</f>
        <v>33.529411764705884</v>
      </c>
      <c r="J27" s="1">
        <f t="shared" si="0"/>
        <v>67.058823529411768</v>
      </c>
      <c r="K27" s="2">
        <f t="shared" si="8"/>
        <v>223.30588235294118</v>
      </c>
      <c r="L27" s="2">
        <f t="shared" si="5"/>
        <v>3.7217647058823529</v>
      </c>
      <c r="M27" s="1">
        <f t="shared" si="6"/>
        <v>2.0658566497270991E-2</v>
      </c>
      <c r="N27" s="2">
        <f t="shared" si="7"/>
        <v>5.1646416243177479E-3</v>
      </c>
      <c r="O27">
        <f t="shared" si="1"/>
        <v>5.1646416243177482</v>
      </c>
    </row>
    <row r="28" spans="1:15" x14ac:dyDescent="0.25">
      <c r="A28" t="s">
        <v>48</v>
      </c>
      <c r="B28" t="s">
        <v>21</v>
      </c>
      <c r="C28" t="s">
        <v>38</v>
      </c>
      <c r="D28">
        <v>7.2</v>
      </c>
      <c r="E28">
        <v>4.7300000000000002E-2</v>
      </c>
      <c r="F28">
        <v>5.1999999999999998E-2</v>
      </c>
      <c r="G28">
        <v>0.2</v>
      </c>
      <c r="H28" s="4">
        <f t="shared" si="2"/>
        <v>1.0993657505285412</v>
      </c>
      <c r="I28">
        <f>H28*5</f>
        <v>5.4968287526427062</v>
      </c>
      <c r="J28" s="1">
        <f t="shared" si="0"/>
        <v>10.993657505285412</v>
      </c>
      <c r="K28" s="2">
        <f t="shared" si="8"/>
        <v>36.608879492600423</v>
      </c>
      <c r="L28" s="2">
        <f t="shared" si="5"/>
        <v>0.61014799154334043</v>
      </c>
      <c r="M28" s="1">
        <f t="shared" si="6"/>
        <v>3.3867758583857347E-3</v>
      </c>
      <c r="N28" s="2">
        <f t="shared" si="7"/>
        <v>8.4669396459643369E-4</v>
      </c>
      <c r="O28">
        <f t="shared" si="1"/>
        <v>0.84669396459643365</v>
      </c>
    </row>
    <row r="29" spans="1:15" x14ac:dyDescent="0.25">
      <c r="A29" t="s">
        <v>49</v>
      </c>
      <c r="B29" t="s">
        <v>28</v>
      </c>
      <c r="C29" t="s">
        <v>38</v>
      </c>
      <c r="D29">
        <v>6.8</v>
      </c>
      <c r="E29">
        <v>5.04E-2</v>
      </c>
      <c r="F29">
        <v>0.11899999999999999</v>
      </c>
      <c r="G29">
        <v>0.2</v>
      </c>
      <c r="H29" s="4">
        <f t="shared" si="2"/>
        <v>2.3611111111111112</v>
      </c>
      <c r="I29">
        <f>H29*5</f>
        <v>11.805555555555555</v>
      </c>
      <c r="J29" s="1">
        <f t="shared" si="0"/>
        <v>23.611111111111111</v>
      </c>
      <c r="K29" s="2">
        <f t="shared" si="8"/>
        <v>78.625</v>
      </c>
      <c r="L29" s="2">
        <f t="shared" si="5"/>
        <v>1.3104166666666666</v>
      </c>
      <c r="M29" s="1">
        <f t="shared" si="6"/>
        <v>7.2737886424358144E-3</v>
      </c>
      <c r="N29" s="2">
        <f t="shared" si="7"/>
        <v>1.8184471606089536E-3</v>
      </c>
      <c r="O29">
        <f t="shared" si="1"/>
        <v>1.8184471606089536</v>
      </c>
    </row>
    <row r="30" spans="1:15" x14ac:dyDescent="0.25">
      <c r="A30" t="s">
        <v>50</v>
      </c>
      <c r="B30" t="s">
        <v>16</v>
      </c>
      <c r="C30" t="s">
        <v>38</v>
      </c>
      <c r="D30">
        <v>7.4</v>
      </c>
      <c r="E30">
        <v>4.5999999999999999E-2</v>
      </c>
      <c r="F30">
        <v>0.05</v>
      </c>
      <c r="G30">
        <v>0.2</v>
      </c>
      <c r="H30" s="4">
        <f t="shared" si="2"/>
        <v>1.0869565217391306</v>
      </c>
      <c r="I30">
        <f>H30*5</f>
        <v>5.4347826086956532</v>
      </c>
      <c r="J30" s="1">
        <f t="shared" si="0"/>
        <v>10.869565217391306</v>
      </c>
      <c r="K30" s="2">
        <f t="shared" si="8"/>
        <v>36.195652173913054</v>
      </c>
      <c r="L30" s="2">
        <f t="shared" si="5"/>
        <v>0.60326086956521752</v>
      </c>
      <c r="M30" s="1">
        <f t="shared" si="6"/>
        <v>3.3485472011213478E-3</v>
      </c>
      <c r="N30" s="2">
        <f t="shared" si="7"/>
        <v>8.3713680028033694E-4</v>
      </c>
      <c r="O30">
        <f t="shared" si="1"/>
        <v>0.83713680028033699</v>
      </c>
    </row>
    <row r="31" spans="1:15" x14ac:dyDescent="0.25">
      <c r="A31" t="s">
        <v>51</v>
      </c>
      <c r="B31" t="s">
        <v>19</v>
      </c>
      <c r="C31" t="s">
        <v>38</v>
      </c>
      <c r="D31">
        <v>8.4</v>
      </c>
      <c r="E31">
        <v>5.0999999999999997E-2</v>
      </c>
      <c r="F31">
        <v>0.22500000000000001</v>
      </c>
      <c r="G31">
        <v>0.1</v>
      </c>
      <c r="H31" s="4">
        <f t="shared" si="2"/>
        <v>4.4117647058823533</v>
      </c>
      <c r="I31">
        <f>H31*10</f>
        <v>44.117647058823536</v>
      </c>
      <c r="J31" s="1">
        <f t="shared" si="0"/>
        <v>88.235294117647072</v>
      </c>
      <c r="K31" s="2">
        <f t="shared" si="8"/>
        <v>293.82352941176475</v>
      </c>
      <c r="L31" s="2">
        <f t="shared" si="5"/>
        <v>4.8970588235294121</v>
      </c>
      <c r="M31" s="1">
        <f t="shared" si="6"/>
        <v>2.7182324338514464E-2</v>
      </c>
      <c r="N31" s="2">
        <f t="shared" si="7"/>
        <v>6.7955810846286159E-3</v>
      </c>
      <c r="O31">
        <f t="shared" si="1"/>
        <v>6.7955810846286155</v>
      </c>
    </row>
    <row r="32" spans="1:15" x14ac:dyDescent="0.25">
      <c r="A32" t="s">
        <v>52</v>
      </c>
      <c r="B32" t="s">
        <v>21</v>
      </c>
      <c r="C32" t="s">
        <v>38</v>
      </c>
      <c r="D32">
        <v>7.2</v>
      </c>
      <c r="E32">
        <v>4.7300000000000002E-2</v>
      </c>
      <c r="F32">
        <v>0.184</v>
      </c>
      <c r="G32">
        <v>0.2</v>
      </c>
      <c r="H32" s="4">
        <f t="shared" si="2"/>
        <v>3.8900634249471455</v>
      </c>
      <c r="I32">
        <f>H32*5</f>
        <v>19.450317124735726</v>
      </c>
      <c r="J32" s="1">
        <f t="shared" si="0"/>
        <v>38.900634249471452</v>
      </c>
      <c r="K32" s="2">
        <f t="shared" si="8"/>
        <v>129.53911205073993</v>
      </c>
      <c r="L32" s="2">
        <f t="shared" si="5"/>
        <v>2.1589852008456654</v>
      </c>
      <c r="M32" s="1">
        <f t="shared" si="6"/>
        <v>1.198397611428798E-2</v>
      </c>
      <c r="N32" s="2">
        <f t="shared" si="7"/>
        <v>2.9959940285719951E-3</v>
      </c>
      <c r="O32">
        <f t="shared" si="1"/>
        <v>2.995994028571995</v>
      </c>
    </row>
    <row r="33" spans="1:15" x14ac:dyDescent="0.25">
      <c r="A33" t="s">
        <v>53</v>
      </c>
      <c r="B33" t="s">
        <v>28</v>
      </c>
      <c r="C33" t="s">
        <v>38</v>
      </c>
      <c r="D33">
        <v>6.8</v>
      </c>
      <c r="E33">
        <v>5.04E-2</v>
      </c>
      <c r="F33">
        <v>0.186</v>
      </c>
      <c r="G33">
        <v>0.2</v>
      </c>
      <c r="H33" s="4">
        <f t="shared" si="2"/>
        <v>3.6904761904761902</v>
      </c>
      <c r="I33">
        <f>H33*5</f>
        <v>18.452380952380953</v>
      </c>
      <c r="J33" s="1">
        <f t="shared" si="0"/>
        <v>36.904761904761905</v>
      </c>
      <c r="K33" s="2">
        <f t="shared" si="8"/>
        <v>122.89285714285715</v>
      </c>
      <c r="L33" s="2">
        <f t="shared" si="5"/>
        <v>2.0482142857142858</v>
      </c>
      <c r="M33" s="1">
        <f t="shared" si="6"/>
        <v>1.1369115020950097E-2</v>
      </c>
      <c r="N33" s="2">
        <f t="shared" si="7"/>
        <v>2.8422787552375242E-3</v>
      </c>
      <c r="O33">
        <f t="shared" si="1"/>
        <v>2.8422787552375244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2022-08-23T23:25:09Z</dcterms:modified>
</cp:coreProperties>
</file>