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J26" i="2"/>
  <c r="K21" i="2"/>
  <c r="J21" i="2"/>
  <c r="K16" i="2"/>
  <c r="J16" i="2"/>
  <c r="K9" i="2"/>
  <c r="J9" i="2"/>
  <c r="K2" i="2"/>
  <c r="J2" i="2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G5" i="1" s="1"/>
  <c r="F4" i="1"/>
  <c r="E4" i="1"/>
  <c r="G4" i="1" s="1"/>
  <c r="F3" i="1"/>
  <c r="E3" i="1"/>
  <c r="G3" i="1" s="1"/>
  <c r="F2" i="1"/>
  <c r="E2" i="1"/>
  <c r="G2" i="1" s="1"/>
</calcChain>
</file>

<file path=xl/sharedStrings.xml><?xml version="1.0" encoding="utf-8"?>
<sst xmlns="http://schemas.openxmlformats.org/spreadsheetml/2006/main" count="112" uniqueCount="37">
  <si>
    <t>Sample</t>
  </si>
  <si>
    <t>Biological Set Name</t>
  </si>
  <si>
    <t>SQ Mean</t>
  </si>
  <si>
    <t>DNA (ng/ul)</t>
  </si>
  <si>
    <t>total DNA extraction (ng)</t>
  </si>
  <si>
    <t>copies per nanogram</t>
  </si>
  <si>
    <t>MG3</t>
  </si>
  <si>
    <t>MG</t>
  </si>
  <si>
    <t>mg4</t>
  </si>
  <si>
    <t>AHG</t>
  </si>
  <si>
    <t>MGLF</t>
  </si>
  <si>
    <t>PHG</t>
  </si>
  <si>
    <t>MG1</t>
  </si>
  <si>
    <t>FF</t>
  </si>
  <si>
    <t>MG4</t>
  </si>
  <si>
    <t>AHG3</t>
  </si>
  <si>
    <t>AHG4B</t>
  </si>
  <si>
    <t>ODALF</t>
  </si>
  <si>
    <t>ODBLF</t>
  </si>
  <si>
    <t>ODCLF</t>
  </si>
  <si>
    <t>ODDLF</t>
  </si>
  <si>
    <t>PHG 1</t>
  </si>
  <si>
    <t>PHG2</t>
  </si>
  <si>
    <t>phg3</t>
  </si>
  <si>
    <t>PHG4</t>
  </si>
  <si>
    <t>ODAFF</t>
  </si>
  <si>
    <t>ODBFF</t>
  </si>
  <si>
    <t>ODCFF</t>
  </si>
  <si>
    <t>ODDFF</t>
  </si>
  <si>
    <t>ODF</t>
  </si>
  <si>
    <t>Fiber</t>
  </si>
  <si>
    <t>OdiscF</t>
  </si>
  <si>
    <t>ODISC3F</t>
  </si>
  <si>
    <t>Odisc4F</t>
  </si>
  <si>
    <t>Normalized counts</t>
  </si>
  <si>
    <t>stdev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</si>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</sst>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6" sqref="C36"/>
    </sheetView>
  </sheetViews>
  <sheetFormatPr defaultRowHeight="15" x14ac:dyDescent="0.25"/>
  <cols>
    <col min="16" max="16" width="12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</row>
    <row r="2" spans="1:7" x14ac:dyDescent="0.25">
      <c r="A2" t="s">
        <v>6</v>
      </c>
      <c r="B2" t="s">
        <v>7</v>
      </c>
      <c r="C2">
        <v>3891752.287</v>
      </c>
      <c r="D2">
        <v>144</v>
      </c>
      <c r="E2">
        <f>D2*40</f>
        <v>5760</v>
      </c>
      <c r="F2">
        <f>C2/10</f>
        <v>389175.22869999998</v>
      </c>
      <c r="G2">
        <f>E2*F2</f>
        <v>2241649317.3119998</v>
      </c>
    </row>
    <row r="3" spans="1:7" x14ac:dyDescent="0.25">
      <c r="A3" t="s">
        <v>8</v>
      </c>
      <c r="B3" t="s">
        <v>7</v>
      </c>
      <c r="C3">
        <v>3428732.3849999998</v>
      </c>
      <c r="D3">
        <v>119</v>
      </c>
      <c r="E3">
        <f t="shared" ref="E3:E25" si="0">D3*40</f>
        <v>4760</v>
      </c>
      <c r="F3">
        <f t="shared" ref="F3:F25" si="1">C3/10</f>
        <v>342873.23849999998</v>
      </c>
      <c r="G3">
        <f t="shared" ref="G3:G25" si="2">E3*F3</f>
        <v>1632076615.26</v>
      </c>
    </row>
    <row r="4" spans="1:7" x14ac:dyDescent="0.25">
      <c r="A4" t="s">
        <v>10</v>
      </c>
      <c r="B4" t="s">
        <v>7</v>
      </c>
      <c r="C4">
        <v>6671301.7570000002</v>
      </c>
      <c r="D4">
        <v>105.7</v>
      </c>
      <c r="E4">
        <f t="shared" si="0"/>
        <v>4228</v>
      </c>
      <c r="F4">
        <f t="shared" si="1"/>
        <v>667130.17570000002</v>
      </c>
      <c r="G4">
        <f t="shared" si="2"/>
        <v>2820626382.8596001</v>
      </c>
    </row>
    <row r="5" spans="1:7" x14ac:dyDescent="0.25">
      <c r="A5" t="s">
        <v>12</v>
      </c>
      <c r="B5" t="s">
        <v>7</v>
      </c>
      <c r="C5">
        <v>2811949.8450000002</v>
      </c>
      <c r="D5">
        <v>19.600000000000001</v>
      </c>
      <c r="E5">
        <f t="shared" si="0"/>
        <v>784</v>
      </c>
      <c r="F5">
        <f t="shared" si="1"/>
        <v>281194.98450000002</v>
      </c>
      <c r="G5">
        <f t="shared" si="2"/>
        <v>220456867.84800002</v>
      </c>
    </row>
    <row r="6" spans="1:7" x14ac:dyDescent="0.25">
      <c r="A6" t="s">
        <v>6</v>
      </c>
      <c r="B6" t="s">
        <v>7</v>
      </c>
      <c r="C6">
        <v>4036287.5720000002</v>
      </c>
      <c r="D6">
        <v>144</v>
      </c>
      <c r="E6">
        <f t="shared" si="0"/>
        <v>5760</v>
      </c>
      <c r="F6">
        <f t="shared" si="1"/>
        <v>403628.75719999999</v>
      </c>
      <c r="G6">
        <f t="shared" si="2"/>
        <v>2324901641.4720001</v>
      </c>
    </row>
    <row r="7" spans="1:7" x14ac:dyDescent="0.25">
      <c r="A7" t="s">
        <v>14</v>
      </c>
      <c r="B7" t="s">
        <v>7</v>
      </c>
      <c r="C7">
        <v>5568104.3260000004</v>
      </c>
      <c r="D7">
        <v>119</v>
      </c>
      <c r="E7">
        <f t="shared" si="0"/>
        <v>4760</v>
      </c>
      <c r="F7">
        <f t="shared" si="1"/>
        <v>556810.43260000006</v>
      </c>
      <c r="G7">
        <f t="shared" si="2"/>
        <v>2650417659.1760001</v>
      </c>
    </row>
    <row r="8" spans="1:7" x14ac:dyDescent="0.25">
      <c r="A8" t="s">
        <v>15</v>
      </c>
      <c r="B8" t="s">
        <v>9</v>
      </c>
      <c r="C8">
        <v>40045417.130000003</v>
      </c>
      <c r="D8">
        <v>25.6</v>
      </c>
      <c r="E8">
        <f>D8*40</f>
        <v>1024</v>
      </c>
      <c r="F8">
        <f>C8/10</f>
        <v>4004541.7130000005</v>
      </c>
      <c r="G8">
        <f>E8*F8</f>
        <v>4100650714.1120005</v>
      </c>
    </row>
    <row r="9" spans="1:7" x14ac:dyDescent="0.25">
      <c r="A9" t="s">
        <v>16</v>
      </c>
      <c r="B9" t="s">
        <v>9</v>
      </c>
      <c r="C9">
        <v>29785434.719999999</v>
      </c>
      <c r="D9">
        <v>38.6</v>
      </c>
      <c r="E9">
        <f>D9*40</f>
        <v>1544</v>
      </c>
      <c r="F9">
        <f>C9/10</f>
        <v>2978543.4720000001</v>
      </c>
      <c r="G9">
        <f>E9*F9</f>
        <v>4598871120.7679996</v>
      </c>
    </row>
    <row r="10" spans="1:7" x14ac:dyDescent="0.25">
      <c r="A10" t="s">
        <v>17</v>
      </c>
      <c r="B10" t="s">
        <v>9</v>
      </c>
      <c r="C10">
        <v>30277246.989999998</v>
      </c>
      <c r="D10">
        <v>24.6</v>
      </c>
      <c r="E10">
        <f>D10*40</f>
        <v>984</v>
      </c>
      <c r="F10">
        <f>C10/10</f>
        <v>3027724.699</v>
      </c>
      <c r="G10">
        <f>E10*F10</f>
        <v>2979281103.816</v>
      </c>
    </row>
    <row r="11" spans="1:7" x14ac:dyDescent="0.25">
      <c r="A11" t="s">
        <v>18</v>
      </c>
      <c r="B11" t="s">
        <v>9</v>
      </c>
      <c r="C11">
        <v>34616932.289999999</v>
      </c>
      <c r="D11">
        <v>35</v>
      </c>
      <c r="E11">
        <f>D11*40</f>
        <v>1400</v>
      </c>
      <c r="F11">
        <f>C11/10</f>
        <v>3461693.2289999998</v>
      </c>
      <c r="G11">
        <f>E11*F11</f>
        <v>4846370520.5999994</v>
      </c>
    </row>
    <row r="12" spans="1:7" x14ac:dyDescent="0.25">
      <c r="A12" t="s">
        <v>19</v>
      </c>
      <c r="B12" t="s">
        <v>9</v>
      </c>
      <c r="C12">
        <v>45796982.619999997</v>
      </c>
      <c r="D12">
        <v>27.4</v>
      </c>
      <c r="E12">
        <f>D12*40</f>
        <v>1096</v>
      </c>
      <c r="F12">
        <f>C12/10</f>
        <v>4579698.2620000001</v>
      </c>
      <c r="G12">
        <f>E12*F12</f>
        <v>5019349295.1520004</v>
      </c>
    </row>
    <row r="13" spans="1:7" x14ac:dyDescent="0.25">
      <c r="A13" t="s">
        <v>20</v>
      </c>
      <c r="B13" t="s">
        <v>9</v>
      </c>
      <c r="C13">
        <v>39242960.189999998</v>
      </c>
      <c r="D13">
        <v>7.22</v>
      </c>
      <c r="E13">
        <f>D13*40</f>
        <v>288.8</v>
      </c>
      <c r="F13">
        <f>C13/10</f>
        <v>3924296.0189999999</v>
      </c>
      <c r="G13">
        <f>E13*F13</f>
        <v>1133336690.2872</v>
      </c>
    </row>
    <row r="14" spans="1:7" x14ac:dyDescent="0.25">
      <c r="A14" t="s">
        <v>21</v>
      </c>
      <c r="B14" t="s">
        <v>11</v>
      </c>
      <c r="C14">
        <v>10107197.380000001</v>
      </c>
      <c r="D14">
        <v>8.9</v>
      </c>
      <c r="E14">
        <f>D14*40</f>
        <v>356</v>
      </c>
      <c r="F14">
        <f>C14/10</f>
        <v>1010719.7380000001</v>
      </c>
      <c r="G14">
        <f>E14*F14</f>
        <v>359816226.72800004</v>
      </c>
    </row>
    <row r="15" spans="1:7" x14ac:dyDescent="0.25">
      <c r="A15" t="s">
        <v>22</v>
      </c>
      <c r="B15" t="s">
        <v>11</v>
      </c>
      <c r="C15">
        <v>8046750.6409999998</v>
      </c>
      <c r="D15">
        <v>10.8</v>
      </c>
      <c r="E15">
        <f>D15*40</f>
        <v>432</v>
      </c>
      <c r="F15">
        <f>C15/10</f>
        <v>804675.06409999996</v>
      </c>
      <c r="G15">
        <f>E15*F15</f>
        <v>347619627.69119996</v>
      </c>
    </row>
    <row r="16" spans="1:7" x14ac:dyDescent="0.25">
      <c r="A16" t="s">
        <v>23</v>
      </c>
      <c r="B16" t="s">
        <v>11</v>
      </c>
      <c r="C16">
        <v>3822280.62</v>
      </c>
      <c r="D16">
        <v>47.6</v>
      </c>
      <c r="E16">
        <f>D16*40</f>
        <v>1904</v>
      </c>
      <c r="F16">
        <f>C16/10</f>
        <v>382228.06200000003</v>
      </c>
      <c r="G16">
        <f>E16*F16</f>
        <v>727762230.0480001</v>
      </c>
    </row>
    <row r="17" spans="1:7" x14ac:dyDescent="0.25">
      <c r="A17" t="s">
        <v>24</v>
      </c>
      <c r="B17" t="s">
        <v>11</v>
      </c>
      <c r="C17">
        <v>2262598.31</v>
      </c>
      <c r="D17">
        <v>17.600000000000001</v>
      </c>
      <c r="E17">
        <f>D17*40</f>
        <v>704</v>
      </c>
      <c r="F17">
        <f>C17/10</f>
        <v>226259.83100000001</v>
      </c>
      <c r="G17">
        <f>E17*F17</f>
        <v>159286921.02399999</v>
      </c>
    </row>
    <row r="18" spans="1:7" x14ac:dyDescent="0.25">
      <c r="A18" t="s">
        <v>25</v>
      </c>
      <c r="B18" t="s">
        <v>13</v>
      </c>
      <c r="C18">
        <v>10939272.470000001</v>
      </c>
      <c r="D18">
        <v>27.2</v>
      </c>
      <c r="E18">
        <f>D18*40</f>
        <v>1088</v>
      </c>
      <c r="F18">
        <f>C18/10</f>
        <v>1093927.247</v>
      </c>
      <c r="G18">
        <f>E18*F18</f>
        <v>1190192844.7360001</v>
      </c>
    </row>
    <row r="19" spans="1:7" x14ac:dyDescent="0.25">
      <c r="A19" t="s">
        <v>26</v>
      </c>
      <c r="B19" t="s">
        <v>13</v>
      </c>
      <c r="C19">
        <v>4024945.3930000002</v>
      </c>
      <c r="D19">
        <v>33</v>
      </c>
      <c r="E19">
        <f>D19*40</f>
        <v>1320</v>
      </c>
      <c r="F19">
        <f>C19/10</f>
        <v>402494.5393</v>
      </c>
      <c r="G19">
        <f>E19*F19</f>
        <v>531292791.87599999</v>
      </c>
    </row>
    <row r="20" spans="1:7" x14ac:dyDescent="0.25">
      <c r="A20" t="s">
        <v>27</v>
      </c>
      <c r="B20" t="s">
        <v>13</v>
      </c>
      <c r="C20">
        <v>7834439.9730000002</v>
      </c>
      <c r="D20">
        <v>10.3</v>
      </c>
      <c r="E20">
        <f>D20*40</f>
        <v>412</v>
      </c>
      <c r="F20">
        <f>C20/10</f>
        <v>783443.99730000005</v>
      </c>
      <c r="G20">
        <f>E20*F20</f>
        <v>322778926.8876</v>
      </c>
    </row>
    <row r="21" spans="1:7" x14ac:dyDescent="0.25">
      <c r="A21" t="s">
        <v>28</v>
      </c>
      <c r="B21" t="s">
        <v>13</v>
      </c>
      <c r="C21">
        <v>27218796.260000002</v>
      </c>
      <c r="D21">
        <v>20.2</v>
      </c>
      <c r="E21">
        <f>D21*40</f>
        <v>808</v>
      </c>
      <c r="F21">
        <f>C21/10</f>
        <v>2721879.6260000002</v>
      </c>
      <c r="G21">
        <f>E21*F21</f>
        <v>2199278737.8080001</v>
      </c>
    </row>
    <row r="22" spans="1:7" x14ac:dyDescent="0.25">
      <c r="A22" t="s">
        <v>29</v>
      </c>
      <c r="B22" t="s">
        <v>30</v>
      </c>
      <c r="C22">
        <v>1042022.281</v>
      </c>
      <c r="D22">
        <v>0.53</v>
      </c>
      <c r="E22">
        <f>D22*40</f>
        <v>21.200000000000003</v>
      </c>
      <c r="F22">
        <f>C22/10</f>
        <v>104202.22809999999</v>
      </c>
      <c r="G22">
        <f>E22*F22</f>
        <v>2209087.2357200002</v>
      </c>
    </row>
    <row r="23" spans="1:7" x14ac:dyDescent="0.25">
      <c r="A23" t="s">
        <v>31</v>
      </c>
      <c r="B23" t="s">
        <v>30</v>
      </c>
      <c r="C23">
        <v>48574.96473</v>
      </c>
      <c r="D23">
        <v>0.9</v>
      </c>
      <c r="E23">
        <f>D23*40</f>
        <v>36</v>
      </c>
      <c r="F23">
        <f>C23/10</f>
        <v>4857.4964730000002</v>
      </c>
      <c r="G23">
        <f>E23*F23</f>
        <v>174869.873028</v>
      </c>
    </row>
    <row r="24" spans="1:7" x14ac:dyDescent="0.25">
      <c r="A24" t="s">
        <v>32</v>
      </c>
      <c r="B24" t="s">
        <v>30</v>
      </c>
      <c r="C24">
        <v>1148686.5279999999</v>
      </c>
      <c r="D24">
        <v>1.1200000000000001</v>
      </c>
      <c r="E24">
        <f>D24*40</f>
        <v>44.800000000000004</v>
      </c>
      <c r="F24">
        <f>C24/10</f>
        <v>114868.6528</v>
      </c>
      <c r="G24">
        <f>E24*F24</f>
        <v>5146115.6454400001</v>
      </c>
    </row>
    <row r="25" spans="1:7" x14ac:dyDescent="0.25">
      <c r="A25" t="s">
        <v>33</v>
      </c>
      <c r="B25" t="s">
        <v>30</v>
      </c>
      <c r="C25">
        <v>742031.04749999999</v>
      </c>
      <c r="D25">
        <v>2.38</v>
      </c>
      <c r="E25">
        <f>D25*40</f>
        <v>95.199999999999989</v>
      </c>
      <c r="F25">
        <f>C25/10</f>
        <v>74203.104749999999</v>
      </c>
      <c r="G25">
        <f>E25*F25</f>
        <v>7064135.5721999994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13" sqref="O13"/>
    </sheetView>
  </sheetViews>
  <sheetFormatPr defaultRowHeight="15" x14ac:dyDescent="0.25"/>
  <cols>
    <col min="6" max="6" width="12" bestFit="1" customWidth="1"/>
    <col min="7" max="7" width="10.140625" customWidth="1"/>
    <col min="8" max="8" width="12" bestFit="1" customWidth="1"/>
    <col min="10" max="10" width="11" bestFit="1" customWidth="1"/>
    <col min="11" max="11" width="14.5703125" customWidth="1"/>
    <col min="12" max="12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J1" t="s">
        <v>36</v>
      </c>
      <c r="K1" t="s">
        <v>35</v>
      </c>
    </row>
    <row r="2" spans="1:11" x14ac:dyDescent="0.25">
      <c r="A2" t="s">
        <v>6</v>
      </c>
      <c r="B2" t="s">
        <v>7</v>
      </c>
      <c r="C2">
        <v>3891752.287</v>
      </c>
      <c r="D2">
        <v>144</v>
      </c>
      <c r="E2">
        <v>5760</v>
      </c>
      <c r="F2">
        <v>389175.22869999998</v>
      </c>
      <c r="G2">
        <v>2241649317.3119998</v>
      </c>
      <c r="J2" s="1">
        <f>AVERAGE(G2:G7)</f>
        <v>1981688080.6545999</v>
      </c>
      <c r="K2" s="1">
        <f>STDEV(G2:G7)</f>
        <v>955045096.18017447</v>
      </c>
    </row>
    <row r="3" spans="1:11" x14ac:dyDescent="0.25">
      <c r="A3" t="s">
        <v>8</v>
      </c>
      <c r="B3" t="s">
        <v>7</v>
      </c>
      <c r="C3">
        <v>3428732.3849999998</v>
      </c>
      <c r="D3">
        <v>119</v>
      </c>
      <c r="E3">
        <v>4760</v>
      </c>
      <c r="F3">
        <v>342873.23849999998</v>
      </c>
      <c r="G3">
        <v>1632076615.26</v>
      </c>
      <c r="J3" s="1"/>
      <c r="K3" s="1"/>
    </row>
    <row r="4" spans="1:11" x14ac:dyDescent="0.25">
      <c r="A4" t="s">
        <v>10</v>
      </c>
      <c r="B4" t="s">
        <v>7</v>
      </c>
      <c r="C4">
        <v>6671301.7570000002</v>
      </c>
      <c r="D4">
        <v>105.7</v>
      </c>
      <c r="E4">
        <v>4228</v>
      </c>
      <c r="F4">
        <v>667130.17570000002</v>
      </c>
      <c r="G4">
        <v>2820626382.8596001</v>
      </c>
      <c r="J4" s="1"/>
      <c r="K4" s="1"/>
    </row>
    <row r="5" spans="1:11" x14ac:dyDescent="0.25">
      <c r="A5" t="s">
        <v>12</v>
      </c>
      <c r="B5" t="s">
        <v>7</v>
      </c>
      <c r="C5">
        <v>2811949.8450000002</v>
      </c>
      <c r="D5">
        <v>19.600000000000001</v>
      </c>
      <c r="E5">
        <v>784</v>
      </c>
      <c r="F5">
        <v>281194.98450000002</v>
      </c>
      <c r="G5">
        <v>220456867.84800002</v>
      </c>
      <c r="J5" s="1"/>
      <c r="K5" s="1"/>
    </row>
    <row r="6" spans="1:11" x14ac:dyDescent="0.25">
      <c r="A6" t="s">
        <v>6</v>
      </c>
      <c r="B6" t="s">
        <v>7</v>
      </c>
      <c r="C6">
        <v>4036287.5720000002</v>
      </c>
      <c r="D6">
        <v>144</v>
      </c>
      <c r="E6">
        <v>5760</v>
      </c>
      <c r="F6">
        <v>403628.75719999999</v>
      </c>
      <c r="G6">
        <v>2324901641.4720001</v>
      </c>
      <c r="J6" s="1"/>
      <c r="K6" s="1"/>
    </row>
    <row r="7" spans="1:11" x14ac:dyDescent="0.25">
      <c r="A7" t="s">
        <v>14</v>
      </c>
      <c r="B7" t="s">
        <v>7</v>
      </c>
      <c r="C7">
        <v>5568104.3260000004</v>
      </c>
      <c r="D7">
        <v>119</v>
      </c>
      <c r="E7">
        <v>4760</v>
      </c>
      <c r="F7">
        <v>556810.43260000006</v>
      </c>
      <c r="G7">
        <v>2650417659.1760001</v>
      </c>
      <c r="J7" s="1"/>
      <c r="K7" s="1"/>
    </row>
    <row r="8" spans="1:11" x14ac:dyDescent="0.25">
      <c r="J8" s="1"/>
      <c r="K8" s="1"/>
    </row>
    <row r="9" spans="1:11" x14ac:dyDescent="0.25">
      <c r="A9" t="s">
        <v>15</v>
      </c>
      <c r="B9" t="s">
        <v>9</v>
      </c>
      <c r="C9">
        <v>40045417.130000003</v>
      </c>
      <c r="D9">
        <v>25.6</v>
      </c>
      <c r="E9">
        <v>1024</v>
      </c>
      <c r="F9">
        <v>4004541.7130000005</v>
      </c>
      <c r="G9">
        <v>4100650714.1120005</v>
      </c>
      <c r="J9" s="1">
        <f>AVERAGE(G9:G14)</f>
        <v>3779643240.7892003</v>
      </c>
      <c r="K9" s="1">
        <f>STDEV(G9:G14)</f>
        <v>1489461393.7601774</v>
      </c>
    </row>
    <row r="10" spans="1:11" x14ac:dyDescent="0.25">
      <c r="A10" t="s">
        <v>16</v>
      </c>
      <c r="B10" t="s">
        <v>9</v>
      </c>
      <c r="C10">
        <v>29785434.719999999</v>
      </c>
      <c r="D10">
        <v>38.6</v>
      </c>
      <c r="E10">
        <v>1544</v>
      </c>
      <c r="F10">
        <v>2978543.4720000001</v>
      </c>
      <c r="G10">
        <v>4598871120.7679996</v>
      </c>
      <c r="J10" s="1"/>
      <c r="K10" s="1"/>
    </row>
    <row r="11" spans="1:11" x14ac:dyDescent="0.25">
      <c r="A11" t="s">
        <v>17</v>
      </c>
      <c r="B11" t="s">
        <v>9</v>
      </c>
      <c r="C11">
        <v>30277246.989999998</v>
      </c>
      <c r="D11">
        <v>24.6</v>
      </c>
      <c r="E11">
        <v>984</v>
      </c>
      <c r="F11">
        <v>3027724.699</v>
      </c>
      <c r="G11">
        <v>2979281103.816</v>
      </c>
      <c r="J11" s="1"/>
      <c r="K11" s="1"/>
    </row>
    <row r="12" spans="1:11" x14ac:dyDescent="0.25">
      <c r="A12" t="s">
        <v>18</v>
      </c>
      <c r="B12" t="s">
        <v>9</v>
      </c>
      <c r="C12">
        <v>34616932.289999999</v>
      </c>
      <c r="D12">
        <v>35</v>
      </c>
      <c r="E12">
        <v>1400</v>
      </c>
      <c r="F12">
        <v>3461693.2289999998</v>
      </c>
      <c r="G12">
        <v>4846370520.5999994</v>
      </c>
      <c r="J12" s="1"/>
      <c r="K12" s="1"/>
    </row>
    <row r="13" spans="1:11" x14ac:dyDescent="0.25">
      <c r="A13" t="s">
        <v>19</v>
      </c>
      <c r="B13" t="s">
        <v>9</v>
      </c>
      <c r="C13">
        <v>45796982.619999997</v>
      </c>
      <c r="D13">
        <v>27.4</v>
      </c>
      <c r="E13">
        <v>1096</v>
      </c>
      <c r="F13">
        <v>4579698.2620000001</v>
      </c>
      <c r="G13">
        <v>5019349295.1520004</v>
      </c>
      <c r="J13" s="1"/>
      <c r="K13" s="1"/>
    </row>
    <row r="14" spans="1:11" x14ac:dyDescent="0.25">
      <c r="A14" t="s">
        <v>20</v>
      </c>
      <c r="B14" t="s">
        <v>9</v>
      </c>
      <c r="C14">
        <v>39242960.189999998</v>
      </c>
      <c r="D14">
        <v>7.22</v>
      </c>
      <c r="E14">
        <v>288.8</v>
      </c>
      <c r="F14">
        <v>3924296.0189999999</v>
      </c>
      <c r="G14">
        <v>1133336690.2872</v>
      </c>
      <c r="J14" s="1"/>
      <c r="K14" s="1"/>
    </row>
    <row r="15" spans="1:11" x14ac:dyDescent="0.25">
      <c r="J15" s="1"/>
      <c r="K15" s="1"/>
    </row>
    <row r="16" spans="1:11" x14ac:dyDescent="0.25">
      <c r="A16" t="s">
        <v>21</v>
      </c>
      <c r="B16" t="s">
        <v>11</v>
      </c>
      <c r="C16">
        <v>10107197.380000001</v>
      </c>
      <c r="D16">
        <v>8.9</v>
      </c>
      <c r="E16">
        <v>356</v>
      </c>
      <c r="F16">
        <v>1010719.7380000001</v>
      </c>
      <c r="G16">
        <v>359816226.72800004</v>
      </c>
      <c r="J16" s="1">
        <f>AVERAGE(G16:G19)</f>
        <v>398621251.37279999</v>
      </c>
      <c r="K16" s="1">
        <f>STDEV(G16:G19)</f>
        <v>237852686.25952783</v>
      </c>
    </row>
    <row r="17" spans="1:11" x14ac:dyDescent="0.25">
      <c r="A17" t="s">
        <v>22</v>
      </c>
      <c r="B17" t="s">
        <v>11</v>
      </c>
      <c r="C17">
        <v>8046750.6409999998</v>
      </c>
      <c r="D17">
        <v>10.8</v>
      </c>
      <c r="E17">
        <v>432</v>
      </c>
      <c r="F17">
        <v>804675.06409999996</v>
      </c>
      <c r="G17">
        <v>347619627.69119996</v>
      </c>
      <c r="J17" s="1"/>
      <c r="K17" s="1"/>
    </row>
    <row r="18" spans="1:11" x14ac:dyDescent="0.25">
      <c r="A18" t="s">
        <v>23</v>
      </c>
      <c r="B18" t="s">
        <v>11</v>
      </c>
      <c r="C18">
        <v>3822280.62</v>
      </c>
      <c r="D18">
        <v>47.6</v>
      </c>
      <c r="E18">
        <v>1904</v>
      </c>
      <c r="F18">
        <v>382228.06200000003</v>
      </c>
      <c r="G18">
        <v>727762230.0480001</v>
      </c>
      <c r="J18" s="1"/>
      <c r="K18" s="1"/>
    </row>
    <row r="19" spans="1:11" x14ac:dyDescent="0.25">
      <c r="A19" t="s">
        <v>24</v>
      </c>
      <c r="B19" t="s">
        <v>11</v>
      </c>
      <c r="C19">
        <v>2262598.31</v>
      </c>
      <c r="D19">
        <v>17.600000000000001</v>
      </c>
      <c r="E19">
        <v>704</v>
      </c>
      <c r="F19">
        <v>226259.83100000001</v>
      </c>
      <c r="G19">
        <v>159286921.02399999</v>
      </c>
      <c r="J19" s="1"/>
      <c r="K19" s="1"/>
    </row>
    <row r="20" spans="1:11" x14ac:dyDescent="0.25">
      <c r="J20" s="1"/>
      <c r="K20" s="1"/>
    </row>
    <row r="21" spans="1:11" x14ac:dyDescent="0.25">
      <c r="A21" t="s">
        <v>25</v>
      </c>
      <c r="B21" t="s">
        <v>13</v>
      </c>
      <c r="C21">
        <v>10939272.470000001</v>
      </c>
      <c r="D21">
        <v>27.2</v>
      </c>
      <c r="E21">
        <v>1088</v>
      </c>
      <c r="F21">
        <v>1093927.247</v>
      </c>
      <c r="G21">
        <v>1190192844.7360001</v>
      </c>
      <c r="J21" s="1">
        <f>AVERAGE(G21:G24)</f>
        <v>1060885825.3269</v>
      </c>
      <c r="K21" s="1">
        <f>STDEV(G21:G24)</f>
        <v>844181912.2793926</v>
      </c>
    </row>
    <row r="22" spans="1:11" x14ac:dyDescent="0.25">
      <c r="A22" t="s">
        <v>26</v>
      </c>
      <c r="B22" t="s">
        <v>13</v>
      </c>
      <c r="C22">
        <v>4024945.3930000002</v>
      </c>
      <c r="D22">
        <v>33</v>
      </c>
      <c r="E22">
        <v>1320</v>
      </c>
      <c r="F22">
        <v>402494.5393</v>
      </c>
      <c r="G22">
        <v>531292791.87599999</v>
      </c>
      <c r="J22" s="1"/>
      <c r="K22" s="1"/>
    </row>
    <row r="23" spans="1:11" x14ac:dyDescent="0.25">
      <c r="A23" t="s">
        <v>27</v>
      </c>
      <c r="B23" t="s">
        <v>13</v>
      </c>
      <c r="C23">
        <v>7834439.9730000002</v>
      </c>
      <c r="D23">
        <v>10.3</v>
      </c>
      <c r="E23">
        <v>412</v>
      </c>
      <c r="F23">
        <v>783443.99730000005</v>
      </c>
      <c r="G23">
        <v>322778926.8876</v>
      </c>
      <c r="J23" s="1"/>
      <c r="K23" s="1"/>
    </row>
    <row r="24" spans="1:11" x14ac:dyDescent="0.25">
      <c r="A24" t="s">
        <v>28</v>
      </c>
      <c r="B24" t="s">
        <v>13</v>
      </c>
      <c r="C24">
        <v>27218796.260000002</v>
      </c>
      <c r="D24">
        <v>20.2</v>
      </c>
      <c r="E24">
        <v>808</v>
      </c>
      <c r="F24">
        <v>2721879.6260000002</v>
      </c>
      <c r="G24">
        <v>2199278737.8080001</v>
      </c>
      <c r="J24" s="1"/>
      <c r="K24" s="1"/>
    </row>
    <row r="25" spans="1:11" x14ac:dyDescent="0.25">
      <c r="J25" s="1"/>
      <c r="K25" s="1"/>
    </row>
    <row r="26" spans="1:11" x14ac:dyDescent="0.25">
      <c r="A26" t="s">
        <v>29</v>
      </c>
      <c r="B26" t="s">
        <v>30</v>
      </c>
      <c r="C26">
        <v>1042022.281</v>
      </c>
      <c r="D26">
        <v>0.53</v>
      </c>
      <c r="E26">
        <v>21.200000000000003</v>
      </c>
      <c r="F26">
        <v>104202.22809999999</v>
      </c>
      <c r="G26">
        <v>2209087.2357200002</v>
      </c>
      <c r="J26" s="1">
        <f>AVERAGE(G26:G29)</f>
        <v>3648552.0815969999</v>
      </c>
      <c r="K26" s="1">
        <f>STDEV(G26:G29)</f>
        <v>3057637.1235358859</v>
      </c>
    </row>
    <row r="27" spans="1:11" x14ac:dyDescent="0.25">
      <c r="A27" t="s">
        <v>31</v>
      </c>
      <c r="B27" t="s">
        <v>30</v>
      </c>
      <c r="C27">
        <v>48574.96473</v>
      </c>
      <c r="D27">
        <v>0.9</v>
      </c>
      <c r="E27">
        <v>36</v>
      </c>
      <c r="F27">
        <v>4857.4964730000002</v>
      </c>
      <c r="G27">
        <v>174869.873028</v>
      </c>
    </row>
    <row r="28" spans="1:11" x14ac:dyDescent="0.25">
      <c r="A28" t="s">
        <v>32</v>
      </c>
      <c r="B28" t="s">
        <v>30</v>
      </c>
      <c r="C28">
        <v>1148686.5279999999</v>
      </c>
      <c r="D28">
        <v>1.1200000000000001</v>
      </c>
      <c r="E28">
        <v>44.800000000000004</v>
      </c>
      <c r="F28">
        <v>114868.6528</v>
      </c>
      <c r="G28">
        <v>5146115.6454400001</v>
      </c>
    </row>
    <row r="29" spans="1:11" x14ac:dyDescent="0.25">
      <c r="A29" t="s">
        <v>33</v>
      </c>
      <c r="B29" t="s">
        <v>30</v>
      </c>
      <c r="C29">
        <v>742031.04749999999</v>
      </c>
      <c r="D29">
        <v>2.38</v>
      </c>
      <c r="E29">
        <v>95.199999999999989</v>
      </c>
      <c r="F29">
        <v>74203.104749999999</v>
      </c>
      <c r="G29">
        <v>7064135.5721999994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2022-09-01T17:04:46Z</dcterms:modified>
</cp:coreProperties>
</file>