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1" l="1"/>
  <c r="J33" i="1" s="1"/>
  <c r="K33" i="1" s="1"/>
  <c r="L33" i="1" s="1"/>
  <c r="M33" i="1" s="1"/>
  <c r="N33" i="1" s="1"/>
  <c r="O33" i="1" s="1"/>
  <c r="H33" i="1"/>
  <c r="K32" i="1"/>
  <c r="L32" i="1" s="1"/>
  <c r="M32" i="1" s="1"/>
  <c r="N32" i="1" s="1"/>
  <c r="O32" i="1" s="1"/>
  <c r="I32" i="1"/>
  <c r="J32" i="1" s="1"/>
  <c r="H32" i="1"/>
  <c r="I31" i="1"/>
  <c r="J31" i="1" s="1"/>
  <c r="K31" i="1" s="1"/>
  <c r="L31" i="1" s="1"/>
  <c r="M31" i="1" s="1"/>
  <c r="N31" i="1" s="1"/>
  <c r="O31" i="1" s="1"/>
  <c r="H31" i="1"/>
  <c r="K30" i="1"/>
  <c r="L30" i="1" s="1"/>
  <c r="M30" i="1" s="1"/>
  <c r="N30" i="1" s="1"/>
  <c r="O30" i="1" s="1"/>
  <c r="I30" i="1"/>
  <c r="J30" i="1" s="1"/>
  <c r="H30" i="1"/>
  <c r="I29" i="1"/>
  <c r="J29" i="1" s="1"/>
  <c r="K29" i="1" s="1"/>
  <c r="L29" i="1" s="1"/>
  <c r="M29" i="1" s="1"/>
  <c r="N29" i="1" s="1"/>
  <c r="O29" i="1" s="1"/>
  <c r="H29" i="1"/>
  <c r="K28" i="1"/>
  <c r="L28" i="1" s="1"/>
  <c r="M28" i="1" s="1"/>
  <c r="N28" i="1" s="1"/>
  <c r="O28" i="1" s="1"/>
  <c r="I28" i="1"/>
  <c r="J28" i="1" s="1"/>
  <c r="H28" i="1"/>
  <c r="I27" i="1"/>
  <c r="J27" i="1" s="1"/>
  <c r="K27" i="1" s="1"/>
  <c r="L27" i="1" s="1"/>
  <c r="M27" i="1" s="1"/>
  <c r="N27" i="1" s="1"/>
  <c r="O27" i="1" s="1"/>
  <c r="H27" i="1"/>
  <c r="K26" i="1"/>
  <c r="L26" i="1" s="1"/>
  <c r="M26" i="1" s="1"/>
  <c r="N26" i="1" s="1"/>
  <c r="O26" i="1" s="1"/>
  <c r="I26" i="1"/>
  <c r="J26" i="1" s="1"/>
  <c r="H26" i="1"/>
  <c r="I25" i="1"/>
  <c r="J25" i="1" s="1"/>
  <c r="K25" i="1" s="1"/>
  <c r="L25" i="1" s="1"/>
  <c r="M25" i="1" s="1"/>
  <c r="N25" i="1" s="1"/>
  <c r="O25" i="1" s="1"/>
  <c r="H25" i="1"/>
  <c r="K24" i="1"/>
  <c r="L24" i="1" s="1"/>
  <c r="M24" i="1" s="1"/>
  <c r="N24" i="1" s="1"/>
  <c r="O24" i="1" s="1"/>
  <c r="I24" i="1"/>
  <c r="J24" i="1" s="1"/>
  <c r="H24" i="1"/>
  <c r="I23" i="1"/>
  <c r="J23" i="1" s="1"/>
  <c r="K23" i="1" s="1"/>
  <c r="L23" i="1" s="1"/>
  <c r="M23" i="1" s="1"/>
  <c r="N23" i="1" s="1"/>
  <c r="O23" i="1" s="1"/>
  <c r="H23" i="1"/>
  <c r="K22" i="1"/>
  <c r="L22" i="1" s="1"/>
  <c r="M22" i="1" s="1"/>
  <c r="N22" i="1" s="1"/>
  <c r="O22" i="1" s="1"/>
  <c r="I22" i="1"/>
  <c r="J22" i="1" s="1"/>
  <c r="H22" i="1"/>
  <c r="I21" i="1"/>
  <c r="J21" i="1" s="1"/>
  <c r="K21" i="1" s="1"/>
  <c r="L21" i="1" s="1"/>
  <c r="M21" i="1" s="1"/>
  <c r="N21" i="1" s="1"/>
  <c r="O21" i="1" s="1"/>
  <c r="H21" i="1"/>
  <c r="K20" i="1"/>
  <c r="L20" i="1" s="1"/>
  <c r="M20" i="1" s="1"/>
  <c r="N20" i="1" s="1"/>
  <c r="O20" i="1" s="1"/>
  <c r="I20" i="1"/>
  <c r="J20" i="1" s="1"/>
  <c r="H20" i="1"/>
  <c r="I19" i="1"/>
  <c r="J19" i="1" s="1"/>
  <c r="K19" i="1" s="1"/>
  <c r="L19" i="1" s="1"/>
  <c r="M19" i="1" s="1"/>
  <c r="N19" i="1" s="1"/>
  <c r="O19" i="1" s="1"/>
  <c r="H19" i="1"/>
  <c r="K18" i="1"/>
  <c r="L18" i="1" s="1"/>
  <c r="M18" i="1" s="1"/>
  <c r="N18" i="1" s="1"/>
  <c r="O18" i="1" s="1"/>
  <c r="I18" i="1"/>
  <c r="J18" i="1" s="1"/>
  <c r="H18" i="1"/>
  <c r="I17" i="1"/>
  <c r="J17" i="1" s="1"/>
  <c r="K17" i="1" s="1"/>
  <c r="L17" i="1" s="1"/>
  <c r="M17" i="1" s="1"/>
  <c r="N17" i="1" s="1"/>
  <c r="O17" i="1" s="1"/>
  <c r="H17" i="1"/>
  <c r="K16" i="1"/>
  <c r="L16" i="1" s="1"/>
  <c r="M16" i="1" s="1"/>
  <c r="N16" i="1" s="1"/>
  <c r="O16" i="1" s="1"/>
  <c r="I16" i="1"/>
  <c r="J16" i="1" s="1"/>
  <c r="H16" i="1"/>
  <c r="I15" i="1"/>
  <c r="J15" i="1" s="1"/>
  <c r="K15" i="1" s="1"/>
  <c r="L15" i="1" s="1"/>
  <c r="M15" i="1" s="1"/>
  <c r="N15" i="1" s="1"/>
  <c r="O15" i="1" s="1"/>
  <c r="H15" i="1"/>
  <c r="K14" i="1"/>
  <c r="L14" i="1" s="1"/>
  <c r="M14" i="1" s="1"/>
  <c r="N14" i="1" s="1"/>
  <c r="O14" i="1" s="1"/>
  <c r="I14" i="1"/>
  <c r="J14" i="1" s="1"/>
  <c r="H14" i="1"/>
  <c r="I13" i="1"/>
  <c r="J13" i="1" s="1"/>
  <c r="K13" i="1" s="1"/>
  <c r="L13" i="1" s="1"/>
  <c r="M13" i="1" s="1"/>
  <c r="N13" i="1" s="1"/>
  <c r="O13" i="1" s="1"/>
  <c r="H13" i="1"/>
  <c r="K12" i="1"/>
  <c r="L12" i="1" s="1"/>
  <c r="M12" i="1" s="1"/>
  <c r="N12" i="1" s="1"/>
  <c r="O12" i="1" s="1"/>
  <c r="I12" i="1"/>
  <c r="J12" i="1" s="1"/>
  <c r="H12" i="1"/>
  <c r="I11" i="1"/>
  <c r="J11" i="1" s="1"/>
  <c r="K11" i="1" s="1"/>
  <c r="L11" i="1" s="1"/>
  <c r="M11" i="1" s="1"/>
  <c r="N11" i="1" s="1"/>
  <c r="O11" i="1" s="1"/>
  <c r="H11" i="1"/>
  <c r="K10" i="1"/>
  <c r="L10" i="1" s="1"/>
  <c r="M10" i="1" s="1"/>
  <c r="N10" i="1" s="1"/>
  <c r="O10" i="1" s="1"/>
  <c r="I10" i="1"/>
  <c r="J10" i="1" s="1"/>
  <c r="H10" i="1"/>
  <c r="I9" i="1"/>
  <c r="J9" i="1" s="1"/>
  <c r="K9" i="1" s="1"/>
  <c r="L9" i="1" s="1"/>
  <c r="M9" i="1" s="1"/>
  <c r="N9" i="1" s="1"/>
  <c r="O9" i="1" s="1"/>
  <c r="H9" i="1"/>
  <c r="K8" i="1"/>
  <c r="L8" i="1" s="1"/>
  <c r="M8" i="1" s="1"/>
  <c r="N8" i="1" s="1"/>
  <c r="O8" i="1" s="1"/>
  <c r="I8" i="1"/>
  <c r="J8" i="1" s="1"/>
  <c r="H8" i="1"/>
  <c r="I7" i="1"/>
  <c r="J7" i="1" s="1"/>
  <c r="K7" i="1" s="1"/>
  <c r="L7" i="1" s="1"/>
  <c r="M7" i="1" s="1"/>
  <c r="N7" i="1" s="1"/>
  <c r="O7" i="1" s="1"/>
  <c r="H7" i="1"/>
  <c r="K6" i="1"/>
  <c r="L6" i="1" s="1"/>
  <c r="M6" i="1" s="1"/>
  <c r="N6" i="1" s="1"/>
  <c r="O6" i="1" s="1"/>
  <c r="I6" i="1"/>
  <c r="J6" i="1" s="1"/>
  <c r="H6" i="1"/>
  <c r="I5" i="1"/>
  <c r="J5" i="1" s="1"/>
  <c r="K5" i="1" s="1"/>
  <c r="L5" i="1" s="1"/>
  <c r="M5" i="1" s="1"/>
  <c r="N5" i="1" s="1"/>
  <c r="O5" i="1" s="1"/>
  <c r="H5" i="1"/>
  <c r="K4" i="1"/>
  <c r="L4" i="1" s="1"/>
  <c r="M4" i="1" s="1"/>
  <c r="N4" i="1" s="1"/>
  <c r="O4" i="1" s="1"/>
  <c r="I4" i="1"/>
  <c r="J4" i="1" s="1"/>
  <c r="H4" i="1"/>
  <c r="I3" i="1"/>
  <c r="J3" i="1" s="1"/>
  <c r="K3" i="1" s="1"/>
  <c r="L3" i="1" s="1"/>
  <c r="M3" i="1" s="1"/>
  <c r="N3" i="1" s="1"/>
  <c r="O3" i="1" s="1"/>
  <c r="H3" i="1"/>
  <c r="K2" i="1"/>
  <c r="L2" i="1" s="1"/>
  <c r="M2" i="1" s="1"/>
  <c r="N2" i="1" s="1"/>
  <c r="O2" i="1" s="1"/>
  <c r="I2" i="1"/>
  <c r="J2" i="1" s="1"/>
  <c r="H2" i="1"/>
</calcChain>
</file>

<file path=xl/sharedStrings.xml><?xml version="1.0" encoding="utf-8"?>
<sst xmlns="http://schemas.openxmlformats.org/spreadsheetml/2006/main" count="111" uniqueCount="54">
  <si>
    <t>sample</t>
  </si>
  <si>
    <t>tissue</t>
  </si>
  <si>
    <t>extract</t>
  </si>
  <si>
    <t>pH</t>
  </si>
  <si>
    <t>slope</t>
  </si>
  <si>
    <t>Abs</t>
  </si>
  <si>
    <t>Dilution factor</t>
  </si>
  <si>
    <t>115 uL  + 1 mL Tetrazolium blue</t>
  </si>
  <si>
    <t>dilution</t>
  </si>
  <si>
    <t>230 uL (30 uL enzyme extract + 2% cellulose)</t>
  </si>
  <si>
    <t>reducing sugar released for 100 uL of crude enzyme extract</t>
  </si>
  <si>
    <t>reducing sugar released/min</t>
  </si>
  <si>
    <t>units of enzyme activity (umol sugar released/min)</t>
  </si>
  <si>
    <t>units of enzyme activity (umol sugar released/min/2 g beetle)</t>
  </si>
  <si>
    <t>mU</t>
  </si>
  <si>
    <t>H1A</t>
  </si>
  <si>
    <t>FG</t>
  </si>
  <si>
    <t>crude</t>
  </si>
  <si>
    <t>H2A</t>
  </si>
  <si>
    <t>MG</t>
  </si>
  <si>
    <t>H3A</t>
  </si>
  <si>
    <t>AHG</t>
  </si>
  <si>
    <t>H4A</t>
  </si>
  <si>
    <t>PFG</t>
  </si>
  <si>
    <t>H5A</t>
  </si>
  <si>
    <t>H6A</t>
  </si>
  <si>
    <t>H7A</t>
  </si>
  <si>
    <t>H8A</t>
  </si>
  <si>
    <t>PHG</t>
  </si>
  <si>
    <t>H9A</t>
  </si>
  <si>
    <t>H10A</t>
  </si>
  <si>
    <t>H11A</t>
  </si>
  <si>
    <t>H12A</t>
  </si>
  <si>
    <t>H13A</t>
  </si>
  <si>
    <t>H14A</t>
  </si>
  <si>
    <t>H15A</t>
  </si>
  <si>
    <t>H16A</t>
  </si>
  <si>
    <t>H1B</t>
  </si>
  <si>
    <t>Pellet</t>
  </si>
  <si>
    <t>H2B</t>
  </si>
  <si>
    <t>H3B</t>
  </si>
  <si>
    <t>H4B</t>
  </si>
  <si>
    <t>H5B</t>
  </si>
  <si>
    <t>H6B</t>
  </si>
  <si>
    <t>H7B</t>
  </si>
  <si>
    <t>H8B</t>
  </si>
  <si>
    <t>H9B</t>
  </si>
  <si>
    <t>H10B</t>
  </si>
  <si>
    <t>H11B</t>
  </si>
  <si>
    <t>H12B</t>
  </si>
  <si>
    <t>H13B</t>
  </si>
  <si>
    <t>H14B</t>
  </si>
  <si>
    <t>H15B</t>
  </si>
  <si>
    <t>H16B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</si>
</sst>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1" applyFont="1"/>
    <xf numFmtId="0" fontId="3" fillId="0" borderId="0" xfId="1" applyFont="1"/>
    <xf numFmtId="0" fontId="3" fillId="0" borderId="0" xfId="1" applyFont="1" applyFill="1"/>
    <xf numFmtId="4" fontId="4" fillId="0" borderId="0" xfId="1" applyNumberFormat="1" applyFont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topLeftCell="B1" workbookViewId="0">
      <selection activeCell="T11" sqref="T11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2" t="s">
        <v>13</v>
      </c>
      <c r="O1" s="3" t="s">
        <v>14</v>
      </c>
    </row>
    <row r="2" spans="1:15" x14ac:dyDescent="0.25">
      <c r="A2" t="s">
        <v>15</v>
      </c>
      <c r="B2" t="s">
        <v>16</v>
      </c>
      <c r="C2" t="s">
        <v>17</v>
      </c>
      <c r="D2">
        <v>7.4</v>
      </c>
      <c r="E2">
        <v>5.5500000000000001E-2</v>
      </c>
      <c r="F2">
        <v>0.84399999999999997</v>
      </c>
      <c r="G2">
        <v>0.2</v>
      </c>
      <c r="H2" s="4">
        <f>F2/E2</f>
        <v>15.207207207207206</v>
      </c>
      <c r="I2">
        <f t="shared" ref="I2:I33" si="0">H2*10</f>
        <v>152.07207207207207</v>
      </c>
      <c r="J2" s="1">
        <f t="shared" ref="J2:J33" si="1">I2*2</f>
        <v>304.14414414414415</v>
      </c>
      <c r="K2" s="2">
        <f>J2*6.66</f>
        <v>2025.6000000000001</v>
      </c>
      <c r="L2" s="2">
        <f>K2/60</f>
        <v>33.760000000000005</v>
      </c>
      <c r="M2" s="1">
        <f>L2/150.13</f>
        <v>0.2248717777925798</v>
      </c>
      <c r="N2" s="2">
        <f>M2/4</f>
        <v>5.6217944448144951E-2</v>
      </c>
      <c r="O2">
        <f>N2*1000</f>
        <v>56.217944448144948</v>
      </c>
    </row>
    <row r="3" spans="1:15" x14ac:dyDescent="0.25">
      <c r="A3" t="s">
        <v>18</v>
      </c>
      <c r="B3" t="s">
        <v>19</v>
      </c>
      <c r="C3" t="s">
        <v>17</v>
      </c>
      <c r="D3">
        <v>8.4</v>
      </c>
      <c r="E3">
        <v>5.5E-2</v>
      </c>
      <c r="F3">
        <v>1.7370000000000001</v>
      </c>
      <c r="G3">
        <v>0.1</v>
      </c>
      <c r="H3" s="4">
        <f>F3/E3</f>
        <v>31.581818181818182</v>
      </c>
      <c r="I3">
        <f t="shared" si="0"/>
        <v>315.81818181818181</v>
      </c>
      <c r="J3" s="1">
        <f t="shared" si="1"/>
        <v>631.63636363636363</v>
      </c>
      <c r="K3" s="2">
        <f>J3*16.66</f>
        <v>10523.061818181817</v>
      </c>
      <c r="L3" s="2">
        <f>K3/60</f>
        <v>175.38436363636362</v>
      </c>
      <c r="M3" s="1">
        <f t="shared" ref="M3:M33" si="2">L3/150.13</f>
        <v>1.1682166364907989</v>
      </c>
      <c r="N3" s="2">
        <f>M3/4</f>
        <v>0.29205415912269972</v>
      </c>
      <c r="O3">
        <f t="shared" ref="O3:O33" si="3">N3*1000</f>
        <v>292.05415912269973</v>
      </c>
    </row>
    <row r="4" spans="1:15" x14ac:dyDescent="0.25">
      <c r="A4" t="s">
        <v>20</v>
      </c>
      <c r="B4" t="s">
        <v>21</v>
      </c>
      <c r="C4" t="s">
        <v>17</v>
      </c>
      <c r="D4">
        <v>7.2</v>
      </c>
      <c r="E4">
        <v>5.4699999999999999E-2</v>
      </c>
      <c r="F4">
        <v>0.874</v>
      </c>
      <c r="G4">
        <v>0.2</v>
      </c>
      <c r="H4" s="4">
        <f t="shared" ref="H4:H33" si="4">F4/E4</f>
        <v>15.978062157221206</v>
      </c>
      <c r="I4">
        <f t="shared" si="0"/>
        <v>159.78062157221206</v>
      </c>
      <c r="J4" s="1">
        <f t="shared" si="1"/>
        <v>319.56124314442411</v>
      </c>
      <c r="K4" s="2">
        <f t="shared" ref="K4:K10" si="5">J4*6.66</f>
        <v>2128.2778793418647</v>
      </c>
      <c r="L4" s="2">
        <f t="shared" ref="L4:L33" si="6">K4/60</f>
        <v>35.471297989031079</v>
      </c>
      <c r="M4" s="1">
        <f t="shared" si="2"/>
        <v>0.23627055211504083</v>
      </c>
      <c r="N4" s="2">
        <f t="shared" ref="N4:N33" si="7">M4/4</f>
        <v>5.9067638028760208E-2</v>
      </c>
      <c r="O4">
        <f t="shared" si="3"/>
        <v>59.067638028760207</v>
      </c>
    </row>
    <row r="5" spans="1:15" x14ac:dyDescent="0.25">
      <c r="A5" t="s">
        <v>22</v>
      </c>
      <c r="B5" t="s">
        <v>23</v>
      </c>
      <c r="C5" t="s">
        <v>17</v>
      </c>
      <c r="D5">
        <v>6.8</v>
      </c>
      <c r="E5">
        <v>5.2999999999999999E-2</v>
      </c>
      <c r="F5">
        <v>0.754</v>
      </c>
      <c r="G5">
        <v>0.2</v>
      </c>
      <c r="H5" s="4">
        <f t="shared" si="4"/>
        <v>14.226415094339623</v>
      </c>
      <c r="I5">
        <f t="shared" si="0"/>
        <v>142.26415094339623</v>
      </c>
      <c r="J5" s="1">
        <f t="shared" si="1"/>
        <v>284.52830188679246</v>
      </c>
      <c r="K5" s="2">
        <f t="shared" si="5"/>
        <v>1894.9584905660379</v>
      </c>
      <c r="L5" s="2">
        <f t="shared" si="6"/>
        <v>31.582641509433966</v>
      </c>
      <c r="M5" s="1">
        <f t="shared" si="2"/>
        <v>0.21036862392216057</v>
      </c>
      <c r="N5" s="2">
        <f t="shared" si="7"/>
        <v>5.2592155980540144E-2</v>
      </c>
      <c r="O5">
        <f t="shared" si="3"/>
        <v>52.592155980540142</v>
      </c>
    </row>
    <row r="6" spans="1:15" x14ac:dyDescent="0.25">
      <c r="A6" t="s">
        <v>24</v>
      </c>
      <c r="B6" t="s">
        <v>16</v>
      </c>
      <c r="C6" t="s">
        <v>17</v>
      </c>
      <c r="D6">
        <v>7.4</v>
      </c>
      <c r="E6">
        <v>5.5500000000000001E-2</v>
      </c>
      <c r="F6">
        <v>0.79700000000000004</v>
      </c>
      <c r="G6">
        <v>0.2</v>
      </c>
      <c r="H6" s="4">
        <f t="shared" si="4"/>
        <v>14.36036036036036</v>
      </c>
      <c r="I6">
        <f t="shared" si="0"/>
        <v>143.6036036036036</v>
      </c>
      <c r="J6" s="1">
        <f t="shared" si="1"/>
        <v>287.2072072072072</v>
      </c>
      <c r="K6" s="2">
        <f t="shared" si="5"/>
        <v>1912.8</v>
      </c>
      <c r="L6" s="2">
        <f t="shared" si="6"/>
        <v>31.88</v>
      </c>
      <c r="M6" s="1">
        <f t="shared" si="2"/>
        <v>0.2123492972756944</v>
      </c>
      <c r="N6" s="2">
        <f t="shared" si="7"/>
        <v>5.3087324318923601E-2</v>
      </c>
      <c r="O6">
        <f t="shared" si="3"/>
        <v>53.087324318923599</v>
      </c>
    </row>
    <row r="7" spans="1:15" x14ac:dyDescent="0.25">
      <c r="A7" t="s">
        <v>25</v>
      </c>
      <c r="B7" t="s">
        <v>19</v>
      </c>
      <c r="C7" t="s">
        <v>17</v>
      </c>
      <c r="D7">
        <v>8.4</v>
      </c>
      <c r="E7">
        <v>5.5E-2</v>
      </c>
      <c r="F7">
        <v>1.6619999999999999</v>
      </c>
      <c r="G7">
        <v>0.1</v>
      </c>
      <c r="H7" s="4">
        <f t="shared" si="4"/>
        <v>30.218181818181815</v>
      </c>
      <c r="I7">
        <f t="shared" si="0"/>
        <v>302.18181818181813</v>
      </c>
      <c r="J7" s="1">
        <f t="shared" si="1"/>
        <v>604.36363636363626</v>
      </c>
      <c r="K7" s="2">
        <f>J7*16.66</f>
        <v>10068.698181818179</v>
      </c>
      <c r="L7" s="2">
        <f t="shared" si="6"/>
        <v>167.81163636363632</v>
      </c>
      <c r="M7" s="1">
        <f t="shared" si="2"/>
        <v>1.1177755036544084</v>
      </c>
      <c r="N7" s="2">
        <f t="shared" si="7"/>
        <v>0.27944387591360209</v>
      </c>
      <c r="O7">
        <f t="shared" si="3"/>
        <v>279.44387591360208</v>
      </c>
    </row>
    <row r="8" spans="1:15" x14ac:dyDescent="0.25">
      <c r="A8" t="s">
        <v>26</v>
      </c>
      <c r="B8" t="s">
        <v>21</v>
      </c>
      <c r="C8" t="s">
        <v>17</v>
      </c>
      <c r="D8">
        <v>7.2</v>
      </c>
      <c r="E8">
        <v>5.4699999999999999E-2</v>
      </c>
      <c r="F8">
        <v>1.21</v>
      </c>
      <c r="G8">
        <v>0.2</v>
      </c>
      <c r="H8" s="4">
        <f t="shared" si="4"/>
        <v>22.120658135283364</v>
      </c>
      <c r="I8">
        <f t="shared" si="0"/>
        <v>221.20658135283364</v>
      </c>
      <c r="J8" s="1">
        <f t="shared" si="1"/>
        <v>442.41316270566728</v>
      </c>
      <c r="K8" s="2">
        <f t="shared" si="5"/>
        <v>2946.471663619744</v>
      </c>
      <c r="L8" s="2">
        <f t="shared" si="6"/>
        <v>49.107861060329064</v>
      </c>
      <c r="M8" s="1">
        <f t="shared" si="2"/>
        <v>0.327102251783981</v>
      </c>
      <c r="N8" s="2">
        <f t="shared" si="7"/>
        <v>8.177556294599525E-2</v>
      </c>
      <c r="O8">
        <f t="shared" si="3"/>
        <v>81.775562945995247</v>
      </c>
    </row>
    <row r="9" spans="1:15" x14ac:dyDescent="0.25">
      <c r="A9" t="s">
        <v>27</v>
      </c>
      <c r="B9" t="s">
        <v>28</v>
      </c>
      <c r="C9" t="s">
        <v>17</v>
      </c>
      <c r="D9">
        <v>6.8</v>
      </c>
      <c r="E9">
        <v>5.2999999999999999E-2</v>
      </c>
      <c r="F9">
        <v>0.82799999999999996</v>
      </c>
      <c r="G9">
        <v>0.2</v>
      </c>
      <c r="H9" s="4">
        <f t="shared" si="4"/>
        <v>15.622641509433961</v>
      </c>
      <c r="I9">
        <f t="shared" si="0"/>
        <v>156.22641509433961</v>
      </c>
      <c r="J9" s="1">
        <f t="shared" si="1"/>
        <v>312.45283018867923</v>
      </c>
      <c r="K9" s="2">
        <f t="shared" si="5"/>
        <v>2080.9358490566037</v>
      </c>
      <c r="L9" s="2">
        <f t="shared" si="6"/>
        <v>34.682264150943396</v>
      </c>
      <c r="M9" s="1">
        <f t="shared" si="2"/>
        <v>0.23101488144237259</v>
      </c>
      <c r="N9" s="2">
        <f t="shared" si="7"/>
        <v>5.7753720360593147E-2</v>
      </c>
      <c r="O9">
        <f t="shared" si="3"/>
        <v>57.75372036059315</v>
      </c>
    </row>
    <row r="10" spans="1:15" x14ac:dyDescent="0.25">
      <c r="A10" t="s">
        <v>29</v>
      </c>
      <c r="B10" t="s">
        <v>16</v>
      </c>
      <c r="C10" t="s">
        <v>17</v>
      </c>
      <c r="D10">
        <v>7.4</v>
      </c>
      <c r="E10">
        <v>5.5500000000000001E-2</v>
      </c>
      <c r="F10">
        <v>0.59</v>
      </c>
      <c r="G10">
        <v>0.2</v>
      </c>
      <c r="H10" s="4">
        <f t="shared" si="4"/>
        <v>10.63063063063063</v>
      </c>
      <c r="I10">
        <f t="shared" si="0"/>
        <v>106.30630630630631</v>
      </c>
      <c r="J10" s="1">
        <f t="shared" si="1"/>
        <v>212.61261261261262</v>
      </c>
      <c r="K10" s="2">
        <f t="shared" si="5"/>
        <v>1416</v>
      </c>
      <c r="L10" s="2">
        <f t="shared" si="6"/>
        <v>23.6</v>
      </c>
      <c r="M10" s="1">
        <f t="shared" si="2"/>
        <v>0.15719709585026312</v>
      </c>
      <c r="N10" s="2">
        <f t="shared" si="7"/>
        <v>3.929927396256578E-2</v>
      </c>
      <c r="O10">
        <f t="shared" si="3"/>
        <v>39.299273962565778</v>
      </c>
    </row>
    <row r="11" spans="1:15" x14ac:dyDescent="0.25">
      <c r="A11" t="s">
        <v>30</v>
      </c>
      <c r="B11" t="s">
        <v>19</v>
      </c>
      <c r="C11" t="s">
        <v>17</v>
      </c>
      <c r="D11">
        <v>8.4</v>
      </c>
      <c r="E11">
        <v>5.5E-2</v>
      </c>
      <c r="F11">
        <v>1.6890000000000001</v>
      </c>
      <c r="G11">
        <v>0.1</v>
      </c>
      <c r="H11" s="4">
        <f t="shared" si="4"/>
        <v>30.709090909090911</v>
      </c>
      <c r="I11">
        <f t="shared" si="0"/>
        <v>307.09090909090912</v>
      </c>
      <c r="J11" s="1">
        <f t="shared" si="1"/>
        <v>614.18181818181824</v>
      </c>
      <c r="K11" s="2">
        <f>J11*16.66</f>
        <v>10232.269090909092</v>
      </c>
      <c r="L11" s="2">
        <f t="shared" si="6"/>
        <v>170.53781818181821</v>
      </c>
      <c r="M11" s="1">
        <f t="shared" si="2"/>
        <v>1.1359343114755094</v>
      </c>
      <c r="N11" s="2">
        <f t="shared" si="7"/>
        <v>0.28398357786887735</v>
      </c>
      <c r="O11">
        <f t="shared" si="3"/>
        <v>283.98357786887732</v>
      </c>
    </row>
    <row r="12" spans="1:15" x14ac:dyDescent="0.25">
      <c r="A12" t="s">
        <v>31</v>
      </c>
      <c r="B12" t="s">
        <v>21</v>
      </c>
      <c r="C12" t="s">
        <v>17</v>
      </c>
      <c r="D12">
        <v>7.2</v>
      </c>
      <c r="E12">
        <v>5.4699999999999999E-2</v>
      </c>
      <c r="F12">
        <v>1.1599999999999999</v>
      </c>
      <c r="G12">
        <v>0.2</v>
      </c>
      <c r="H12" s="4">
        <f t="shared" si="4"/>
        <v>21.206581352833638</v>
      </c>
      <c r="I12">
        <f t="shared" si="0"/>
        <v>212.06581352833638</v>
      </c>
      <c r="J12" s="1">
        <f t="shared" si="1"/>
        <v>424.13162705667276</v>
      </c>
      <c r="K12" s="2">
        <f>J12*6.66</f>
        <v>2824.7166361974405</v>
      </c>
      <c r="L12" s="2">
        <f t="shared" si="6"/>
        <v>47.078610603290677</v>
      </c>
      <c r="M12" s="1">
        <f t="shared" si="2"/>
        <v>0.31358562980943633</v>
      </c>
      <c r="N12" s="2">
        <f t="shared" si="7"/>
        <v>7.8396407452359082E-2</v>
      </c>
      <c r="O12">
        <f t="shared" si="3"/>
        <v>78.396407452359085</v>
      </c>
    </row>
    <row r="13" spans="1:15" x14ac:dyDescent="0.25">
      <c r="A13" t="s">
        <v>32</v>
      </c>
      <c r="B13" t="s">
        <v>28</v>
      </c>
      <c r="C13" t="s">
        <v>17</v>
      </c>
      <c r="D13">
        <v>6.8</v>
      </c>
      <c r="E13">
        <v>5.2999999999999999E-2</v>
      </c>
      <c r="F13">
        <v>0.49</v>
      </c>
      <c r="G13">
        <v>0.2</v>
      </c>
      <c r="H13" s="4">
        <f t="shared" si="4"/>
        <v>9.2452830188679247</v>
      </c>
      <c r="I13">
        <f t="shared" si="0"/>
        <v>92.452830188679243</v>
      </c>
      <c r="J13" s="1">
        <f t="shared" si="1"/>
        <v>184.90566037735849</v>
      </c>
      <c r="K13" s="2">
        <f>J13*6.66</f>
        <v>1231.4716981132076</v>
      </c>
      <c r="L13" s="2">
        <f t="shared" si="6"/>
        <v>20.524528301886793</v>
      </c>
      <c r="M13" s="1">
        <f t="shared" si="2"/>
        <v>0.13671170520140408</v>
      </c>
      <c r="N13" s="2">
        <f t="shared" si="7"/>
        <v>3.4177926300351019E-2</v>
      </c>
      <c r="O13">
        <f t="shared" si="3"/>
        <v>34.177926300351018</v>
      </c>
    </row>
    <row r="14" spans="1:15" x14ac:dyDescent="0.25">
      <c r="A14" t="s">
        <v>33</v>
      </c>
      <c r="B14" t="s">
        <v>16</v>
      </c>
      <c r="C14" t="s">
        <v>17</v>
      </c>
      <c r="D14">
        <v>7.4</v>
      </c>
      <c r="E14">
        <v>5.5500000000000001E-2</v>
      </c>
      <c r="F14">
        <v>0.84499999999999997</v>
      </c>
      <c r="G14">
        <v>0.2</v>
      </c>
      <c r="H14" s="4">
        <f t="shared" si="4"/>
        <v>15.225225225225225</v>
      </c>
      <c r="I14">
        <f t="shared" si="0"/>
        <v>152.25225225225225</v>
      </c>
      <c r="J14" s="1">
        <f t="shared" si="1"/>
        <v>304.5045045045045</v>
      </c>
      <c r="K14" s="2">
        <f>J14*6.66</f>
        <v>2028</v>
      </c>
      <c r="L14" s="2">
        <f t="shared" si="6"/>
        <v>33.799999999999997</v>
      </c>
      <c r="M14" s="1">
        <f t="shared" si="2"/>
        <v>0.22513821354825816</v>
      </c>
      <c r="N14" s="2">
        <f t="shared" si="7"/>
        <v>5.6284553387064541E-2</v>
      </c>
      <c r="O14">
        <f t="shared" si="3"/>
        <v>56.284553387064541</v>
      </c>
    </row>
    <row r="15" spans="1:15" x14ac:dyDescent="0.25">
      <c r="A15" t="s">
        <v>34</v>
      </c>
      <c r="B15" t="s">
        <v>19</v>
      </c>
      <c r="C15" t="s">
        <v>17</v>
      </c>
      <c r="D15">
        <v>8.4</v>
      </c>
      <c r="E15">
        <v>5.5E-2</v>
      </c>
      <c r="F15">
        <v>1.6040000000000001</v>
      </c>
      <c r="G15">
        <v>0.1</v>
      </c>
      <c r="H15" s="4">
        <f t="shared" si="4"/>
        <v>29.163636363636364</v>
      </c>
      <c r="I15">
        <f t="shared" si="0"/>
        <v>291.63636363636363</v>
      </c>
      <c r="J15" s="1">
        <f t="shared" si="1"/>
        <v>583.27272727272725</v>
      </c>
      <c r="K15" s="2">
        <f>J15*16.66</f>
        <v>9717.323636363637</v>
      </c>
      <c r="L15" s="2">
        <f t="shared" si="6"/>
        <v>161.95539393939396</v>
      </c>
      <c r="M15" s="1">
        <f t="shared" si="2"/>
        <v>1.0787676942609337</v>
      </c>
      <c r="N15" s="2">
        <f t="shared" si="7"/>
        <v>0.26969192356523342</v>
      </c>
      <c r="O15">
        <f t="shared" si="3"/>
        <v>269.69192356523342</v>
      </c>
    </row>
    <row r="16" spans="1:15" x14ac:dyDescent="0.25">
      <c r="A16" t="s">
        <v>35</v>
      </c>
      <c r="B16" t="s">
        <v>21</v>
      </c>
      <c r="C16" t="s">
        <v>17</v>
      </c>
      <c r="D16">
        <v>7.2</v>
      </c>
      <c r="E16">
        <v>5.4699999999999999E-2</v>
      </c>
      <c r="F16">
        <v>0.92400000000000004</v>
      </c>
      <c r="G16">
        <v>0.2</v>
      </c>
      <c r="H16" s="4">
        <f t="shared" si="4"/>
        <v>16.892138939670932</v>
      </c>
      <c r="I16">
        <f t="shared" si="0"/>
        <v>168.92138939670932</v>
      </c>
      <c r="J16" s="1">
        <f t="shared" si="1"/>
        <v>337.84277879341863</v>
      </c>
      <c r="K16" s="2">
        <f>J16*6.66</f>
        <v>2250.0329067641683</v>
      </c>
      <c r="L16" s="2">
        <f t="shared" si="6"/>
        <v>37.500548446069473</v>
      </c>
      <c r="M16" s="1">
        <f t="shared" si="2"/>
        <v>0.24978717408958553</v>
      </c>
      <c r="N16" s="2">
        <f t="shared" si="7"/>
        <v>6.2446793522396384E-2</v>
      </c>
      <c r="O16">
        <f t="shared" si="3"/>
        <v>62.446793522396383</v>
      </c>
    </row>
    <row r="17" spans="1:15" x14ac:dyDescent="0.25">
      <c r="A17" t="s">
        <v>36</v>
      </c>
      <c r="B17" t="s">
        <v>28</v>
      </c>
      <c r="C17" t="s">
        <v>17</v>
      </c>
      <c r="D17">
        <v>6.8</v>
      </c>
      <c r="E17">
        <v>5.2999999999999999E-2</v>
      </c>
      <c r="F17">
        <v>0.58399999999999996</v>
      </c>
      <c r="G17">
        <v>0.2</v>
      </c>
      <c r="H17" s="4">
        <f t="shared" si="4"/>
        <v>11.018867924528301</v>
      </c>
      <c r="I17">
        <f t="shared" si="0"/>
        <v>110.18867924528301</v>
      </c>
      <c r="J17" s="1">
        <f t="shared" si="1"/>
        <v>220.37735849056602</v>
      </c>
      <c r="K17" s="2">
        <f>J17*6.66</f>
        <v>1467.7132075471698</v>
      </c>
      <c r="L17" s="2">
        <f t="shared" si="6"/>
        <v>24.46188679245283</v>
      </c>
      <c r="M17" s="1">
        <f t="shared" si="2"/>
        <v>0.16293803232167342</v>
      </c>
      <c r="N17" s="2">
        <f t="shared" si="7"/>
        <v>4.0734508080418355E-2</v>
      </c>
      <c r="O17">
        <f t="shared" si="3"/>
        <v>40.734508080418358</v>
      </c>
    </row>
    <row r="18" spans="1:15" x14ac:dyDescent="0.25">
      <c r="A18" t="s">
        <v>37</v>
      </c>
      <c r="B18" t="s">
        <v>16</v>
      </c>
      <c r="C18" t="s">
        <v>38</v>
      </c>
      <c r="D18">
        <v>7.4</v>
      </c>
      <c r="E18">
        <v>5.5500000000000001E-2</v>
      </c>
      <c r="F18">
        <v>1.0620000000000001</v>
      </c>
      <c r="G18">
        <v>0.2</v>
      </c>
      <c r="H18" s="4">
        <f t="shared" si="4"/>
        <v>19.135135135135137</v>
      </c>
      <c r="I18">
        <f t="shared" si="0"/>
        <v>191.35135135135135</v>
      </c>
      <c r="J18" s="1">
        <f t="shared" si="1"/>
        <v>382.70270270270271</v>
      </c>
      <c r="K18" s="2">
        <f>J18*3.33</f>
        <v>1274.4000000000001</v>
      </c>
      <c r="L18" s="2">
        <f t="shared" si="6"/>
        <v>21.240000000000002</v>
      </c>
      <c r="M18" s="1">
        <f t="shared" si="2"/>
        <v>0.14147738626523682</v>
      </c>
      <c r="N18" s="2">
        <f t="shared" si="7"/>
        <v>3.5369346566309204E-2</v>
      </c>
      <c r="O18">
        <f t="shared" si="3"/>
        <v>35.369346566309204</v>
      </c>
    </row>
    <row r="19" spans="1:15" x14ac:dyDescent="0.25">
      <c r="A19" t="s">
        <v>39</v>
      </c>
      <c r="B19" t="s">
        <v>19</v>
      </c>
      <c r="C19" t="s">
        <v>38</v>
      </c>
      <c r="D19">
        <v>8.4</v>
      </c>
      <c r="E19">
        <v>5.5E-2</v>
      </c>
      <c r="F19">
        <v>1.6080000000000001</v>
      </c>
      <c r="G19">
        <v>0.1</v>
      </c>
      <c r="H19" s="4">
        <f t="shared" si="4"/>
        <v>29.236363636363638</v>
      </c>
      <c r="I19">
        <f t="shared" si="0"/>
        <v>292.36363636363637</v>
      </c>
      <c r="J19" s="1">
        <f t="shared" si="1"/>
        <v>584.72727272727275</v>
      </c>
      <c r="K19" s="2">
        <f t="shared" ref="K19:K33" si="8">J19*3.33</f>
        <v>1947.1418181818183</v>
      </c>
      <c r="L19" s="2">
        <f t="shared" si="6"/>
        <v>32.452363636363636</v>
      </c>
      <c r="M19" s="1">
        <f t="shared" si="2"/>
        <v>0.21616175072512914</v>
      </c>
      <c r="N19" s="2">
        <f t="shared" si="7"/>
        <v>5.4040437681282284E-2</v>
      </c>
      <c r="O19">
        <f t="shared" si="3"/>
        <v>54.040437681282285</v>
      </c>
    </row>
    <row r="20" spans="1:15" x14ac:dyDescent="0.25">
      <c r="A20" t="s">
        <v>40</v>
      </c>
      <c r="B20" t="s">
        <v>21</v>
      </c>
      <c r="C20" t="s">
        <v>38</v>
      </c>
      <c r="D20">
        <v>7.2</v>
      </c>
      <c r="E20">
        <v>5.4699999999999999E-2</v>
      </c>
      <c r="F20">
        <v>1.218</v>
      </c>
      <c r="G20">
        <v>0.2</v>
      </c>
      <c r="H20" s="4">
        <f t="shared" si="4"/>
        <v>22.26691042047532</v>
      </c>
      <c r="I20">
        <f t="shared" si="0"/>
        <v>222.66910420475318</v>
      </c>
      <c r="J20" s="1">
        <f t="shared" si="1"/>
        <v>445.33820840950636</v>
      </c>
      <c r="K20" s="2">
        <f t="shared" si="8"/>
        <v>1482.9762340036561</v>
      </c>
      <c r="L20" s="2">
        <f t="shared" si="6"/>
        <v>24.716270566727601</v>
      </c>
      <c r="M20" s="1">
        <f t="shared" si="2"/>
        <v>0.16463245564995405</v>
      </c>
      <c r="N20" s="2">
        <f t="shared" si="7"/>
        <v>4.1158113912488511E-2</v>
      </c>
      <c r="O20">
        <f t="shared" si="3"/>
        <v>41.15811391248851</v>
      </c>
    </row>
    <row r="21" spans="1:15" x14ac:dyDescent="0.25">
      <c r="A21" t="s">
        <v>41</v>
      </c>
      <c r="B21" t="s">
        <v>28</v>
      </c>
      <c r="C21" t="s">
        <v>38</v>
      </c>
      <c r="D21">
        <v>6.8</v>
      </c>
      <c r="E21">
        <v>5.2999999999999999E-2</v>
      </c>
      <c r="F21">
        <v>0.59099999999999997</v>
      </c>
      <c r="G21">
        <v>0.2</v>
      </c>
      <c r="H21" s="4">
        <f t="shared" si="4"/>
        <v>11.150943396226415</v>
      </c>
      <c r="I21">
        <f t="shared" si="0"/>
        <v>111.50943396226415</v>
      </c>
      <c r="J21" s="1">
        <f t="shared" si="1"/>
        <v>223.01886792452831</v>
      </c>
      <c r="K21" s="2">
        <f t="shared" si="8"/>
        <v>742.65283018867933</v>
      </c>
      <c r="L21" s="2">
        <f t="shared" si="6"/>
        <v>12.377547169811322</v>
      </c>
      <c r="M21" s="1">
        <f t="shared" si="2"/>
        <v>8.2445528340846744E-2</v>
      </c>
      <c r="N21" s="2">
        <f t="shared" si="7"/>
        <v>2.0611382085211686E-2</v>
      </c>
      <c r="O21">
        <f t="shared" si="3"/>
        <v>20.611382085211687</v>
      </c>
    </row>
    <row r="22" spans="1:15" x14ac:dyDescent="0.25">
      <c r="A22" t="s">
        <v>42</v>
      </c>
      <c r="B22" t="s">
        <v>16</v>
      </c>
      <c r="C22" t="s">
        <v>38</v>
      </c>
      <c r="D22">
        <v>7.4</v>
      </c>
      <c r="E22">
        <v>5.5500000000000001E-2</v>
      </c>
      <c r="F22">
        <v>1.07</v>
      </c>
      <c r="G22">
        <v>0.2</v>
      </c>
      <c r="H22" s="4">
        <f t="shared" si="4"/>
        <v>19.27927927927928</v>
      </c>
      <c r="I22">
        <f t="shared" si="0"/>
        <v>192.7927927927928</v>
      </c>
      <c r="J22" s="1">
        <f t="shared" si="1"/>
        <v>385.58558558558559</v>
      </c>
      <c r="K22" s="2">
        <f t="shared" si="8"/>
        <v>1284</v>
      </c>
      <c r="L22" s="2">
        <f t="shared" si="6"/>
        <v>21.4</v>
      </c>
      <c r="M22" s="1">
        <f t="shared" si="2"/>
        <v>0.14254312928795043</v>
      </c>
      <c r="N22" s="2">
        <f t="shared" si="7"/>
        <v>3.5635782321987608E-2</v>
      </c>
      <c r="O22">
        <f t="shared" si="3"/>
        <v>35.635782321987605</v>
      </c>
    </row>
    <row r="23" spans="1:15" x14ac:dyDescent="0.25">
      <c r="A23" t="s">
        <v>43</v>
      </c>
      <c r="B23" t="s">
        <v>19</v>
      </c>
      <c r="C23" t="s">
        <v>38</v>
      </c>
      <c r="D23">
        <v>8.4</v>
      </c>
      <c r="E23">
        <v>5.5E-2</v>
      </c>
      <c r="F23">
        <v>1.5680000000000001</v>
      </c>
      <c r="G23">
        <v>0.1</v>
      </c>
      <c r="H23" s="4">
        <f t="shared" si="4"/>
        <v>28.509090909090911</v>
      </c>
      <c r="I23">
        <f t="shared" si="0"/>
        <v>285.09090909090912</v>
      </c>
      <c r="J23" s="1">
        <f t="shared" si="1"/>
        <v>570.18181818181824</v>
      </c>
      <c r="K23" s="2">
        <f t="shared" si="8"/>
        <v>1898.7054545454548</v>
      </c>
      <c r="L23" s="2">
        <f t="shared" si="6"/>
        <v>31.645090909090914</v>
      </c>
      <c r="M23" s="1">
        <f t="shared" si="2"/>
        <v>0.21078459274689212</v>
      </c>
      <c r="N23" s="2">
        <f t="shared" si="7"/>
        <v>5.2696148186723031E-2</v>
      </c>
      <c r="O23">
        <f t="shared" si="3"/>
        <v>52.696148186723029</v>
      </c>
    </row>
    <row r="24" spans="1:15" x14ac:dyDescent="0.25">
      <c r="A24" t="s">
        <v>44</v>
      </c>
      <c r="B24" t="s">
        <v>21</v>
      </c>
      <c r="C24" t="s">
        <v>38</v>
      </c>
      <c r="D24">
        <v>7.2</v>
      </c>
      <c r="E24">
        <v>5.4699999999999999E-2</v>
      </c>
      <c r="F24">
        <v>1.252</v>
      </c>
      <c r="G24">
        <v>0.2</v>
      </c>
      <c r="H24" s="4">
        <f t="shared" si="4"/>
        <v>22.888482632541134</v>
      </c>
      <c r="I24">
        <f t="shared" si="0"/>
        <v>228.88482632541132</v>
      </c>
      <c r="J24" s="1">
        <f t="shared" si="1"/>
        <v>457.76965265082265</v>
      </c>
      <c r="K24" s="2">
        <f t="shared" si="8"/>
        <v>1524.3729433272395</v>
      </c>
      <c r="L24" s="2">
        <f t="shared" si="6"/>
        <v>25.406215722120656</v>
      </c>
      <c r="M24" s="1">
        <f t="shared" si="2"/>
        <v>0.16922810712129926</v>
      </c>
      <c r="N24" s="2">
        <f t="shared" si="7"/>
        <v>4.2307026780324816E-2</v>
      </c>
      <c r="O24">
        <f t="shared" si="3"/>
        <v>42.307026780324819</v>
      </c>
    </row>
    <row r="25" spans="1:15" x14ac:dyDescent="0.25">
      <c r="A25" t="s">
        <v>45</v>
      </c>
      <c r="B25" t="s">
        <v>28</v>
      </c>
      <c r="C25" t="s">
        <v>38</v>
      </c>
      <c r="D25">
        <v>6.8</v>
      </c>
      <c r="E25">
        <v>5.2999999999999999E-2</v>
      </c>
      <c r="F25">
        <v>0.68799999999999994</v>
      </c>
      <c r="G25">
        <v>0.2</v>
      </c>
      <c r="H25" s="4">
        <f t="shared" si="4"/>
        <v>12.981132075471697</v>
      </c>
      <c r="I25">
        <f t="shared" si="0"/>
        <v>129.81132075471697</v>
      </c>
      <c r="J25" s="1">
        <f t="shared" si="1"/>
        <v>259.62264150943395</v>
      </c>
      <c r="K25" s="2">
        <f t="shared" si="8"/>
        <v>864.5433962264151</v>
      </c>
      <c r="L25" s="2">
        <f t="shared" si="6"/>
        <v>14.409056603773585</v>
      </c>
      <c r="M25" s="1">
        <f t="shared" si="2"/>
        <v>9.5977197120985722E-2</v>
      </c>
      <c r="N25" s="2">
        <f t="shared" si="7"/>
        <v>2.399429928024643E-2</v>
      </c>
      <c r="O25">
        <f t="shared" si="3"/>
        <v>23.99429928024643</v>
      </c>
    </row>
    <row r="26" spans="1:15" x14ac:dyDescent="0.25">
      <c r="A26" t="s">
        <v>46</v>
      </c>
      <c r="B26" t="s">
        <v>16</v>
      </c>
      <c r="C26" t="s">
        <v>38</v>
      </c>
      <c r="D26">
        <v>7.4</v>
      </c>
      <c r="E26">
        <v>5.5500000000000001E-2</v>
      </c>
      <c r="F26">
        <v>0.97699999999999998</v>
      </c>
      <c r="G26">
        <v>0.2</v>
      </c>
      <c r="H26" s="4">
        <f t="shared" si="4"/>
        <v>17.603603603603602</v>
      </c>
      <c r="I26">
        <f t="shared" si="0"/>
        <v>176.03603603603602</v>
      </c>
      <c r="J26" s="1">
        <f t="shared" si="1"/>
        <v>352.07207207207205</v>
      </c>
      <c r="K26" s="2">
        <f t="shared" si="8"/>
        <v>1172.3999999999999</v>
      </c>
      <c r="L26" s="2">
        <f t="shared" si="6"/>
        <v>19.54</v>
      </c>
      <c r="M26" s="1">
        <f t="shared" si="2"/>
        <v>0.13015386664890427</v>
      </c>
      <c r="N26" s="2">
        <f t="shared" si="7"/>
        <v>3.2538466662226068E-2</v>
      </c>
      <c r="O26">
        <f t="shared" si="3"/>
        <v>32.538466662226071</v>
      </c>
    </row>
    <row r="27" spans="1:15" x14ac:dyDescent="0.25">
      <c r="A27" t="s">
        <v>47</v>
      </c>
      <c r="B27" t="s">
        <v>19</v>
      </c>
      <c r="C27" t="s">
        <v>38</v>
      </c>
      <c r="D27">
        <v>8.4</v>
      </c>
      <c r="E27">
        <v>5.5E-2</v>
      </c>
      <c r="F27">
        <v>1.5609999999999999</v>
      </c>
      <c r="G27">
        <v>0.1</v>
      </c>
      <c r="H27" s="4">
        <f t="shared" si="4"/>
        <v>28.381818181818179</v>
      </c>
      <c r="I27">
        <f t="shared" si="0"/>
        <v>283.81818181818181</v>
      </c>
      <c r="J27" s="1">
        <f t="shared" si="1"/>
        <v>567.63636363636363</v>
      </c>
      <c r="K27" s="2">
        <f t="shared" si="8"/>
        <v>1890.2290909090909</v>
      </c>
      <c r="L27" s="2">
        <f t="shared" si="6"/>
        <v>31.503818181818183</v>
      </c>
      <c r="M27" s="1">
        <f t="shared" si="2"/>
        <v>0.20984359010070061</v>
      </c>
      <c r="N27" s="2">
        <f t="shared" si="7"/>
        <v>5.2460897525175153E-2</v>
      </c>
      <c r="O27">
        <f t="shared" si="3"/>
        <v>52.460897525175156</v>
      </c>
    </row>
    <row r="28" spans="1:15" x14ac:dyDescent="0.25">
      <c r="A28" t="s">
        <v>48</v>
      </c>
      <c r="B28" t="s">
        <v>21</v>
      </c>
      <c r="C28" t="s">
        <v>38</v>
      </c>
      <c r="D28">
        <v>7.2</v>
      </c>
      <c r="E28">
        <v>5.4699999999999999E-2</v>
      </c>
      <c r="F28">
        <v>1.1279999999999999</v>
      </c>
      <c r="G28">
        <v>0.2</v>
      </c>
      <c r="H28" s="4">
        <f t="shared" si="4"/>
        <v>20.621572212065811</v>
      </c>
      <c r="I28">
        <f t="shared" si="0"/>
        <v>206.21572212065811</v>
      </c>
      <c r="J28" s="1">
        <f t="shared" si="1"/>
        <v>412.43144424131623</v>
      </c>
      <c r="K28" s="2">
        <f t="shared" si="8"/>
        <v>1373.3967093235831</v>
      </c>
      <c r="L28" s="2">
        <f t="shared" si="6"/>
        <v>22.88994515539305</v>
      </c>
      <c r="M28" s="1">
        <f t="shared" si="2"/>
        <v>0.15246749587286385</v>
      </c>
      <c r="N28" s="2">
        <f t="shared" si="7"/>
        <v>3.8116873968215961E-2</v>
      </c>
      <c r="O28">
        <f t="shared" si="3"/>
        <v>38.116873968215963</v>
      </c>
    </row>
    <row r="29" spans="1:15" x14ac:dyDescent="0.25">
      <c r="A29" t="s">
        <v>49</v>
      </c>
      <c r="B29" t="s">
        <v>28</v>
      </c>
      <c r="C29" t="s">
        <v>38</v>
      </c>
      <c r="D29">
        <v>6.8</v>
      </c>
      <c r="E29">
        <v>5.2999999999999999E-2</v>
      </c>
      <c r="F29">
        <v>0.69699999999999995</v>
      </c>
      <c r="G29">
        <v>0.2</v>
      </c>
      <c r="H29" s="4">
        <f t="shared" si="4"/>
        <v>13.150943396226415</v>
      </c>
      <c r="I29">
        <f t="shared" si="0"/>
        <v>131.50943396226415</v>
      </c>
      <c r="J29" s="1">
        <f t="shared" si="1"/>
        <v>263.01886792452831</v>
      </c>
      <c r="K29" s="2">
        <f t="shared" si="8"/>
        <v>875.85283018867926</v>
      </c>
      <c r="L29" s="2">
        <f t="shared" si="6"/>
        <v>14.597547169811321</v>
      </c>
      <c r="M29" s="1">
        <f t="shared" si="2"/>
        <v>9.7232712780998612E-2</v>
      </c>
      <c r="N29" s="2">
        <f t="shared" si="7"/>
        <v>2.4308178195249653E-2</v>
      </c>
      <c r="O29">
        <f t="shared" si="3"/>
        <v>24.308178195249653</v>
      </c>
    </row>
    <row r="30" spans="1:15" x14ac:dyDescent="0.25">
      <c r="A30" t="s">
        <v>50</v>
      </c>
      <c r="B30" t="s">
        <v>16</v>
      </c>
      <c r="C30" t="s">
        <v>38</v>
      </c>
      <c r="D30">
        <v>7.4</v>
      </c>
      <c r="E30">
        <v>5.5500000000000001E-2</v>
      </c>
      <c r="F30">
        <v>1.262</v>
      </c>
      <c r="G30">
        <v>0.2</v>
      </c>
      <c r="H30" s="4">
        <f t="shared" si="4"/>
        <v>22.738738738738739</v>
      </c>
      <c r="I30">
        <f t="shared" si="0"/>
        <v>227.38738738738738</v>
      </c>
      <c r="J30" s="1">
        <f t="shared" si="1"/>
        <v>454.77477477477476</v>
      </c>
      <c r="K30" s="2">
        <f t="shared" si="8"/>
        <v>1514.3999999999999</v>
      </c>
      <c r="L30" s="2">
        <f t="shared" si="6"/>
        <v>25.24</v>
      </c>
      <c r="M30" s="1">
        <f t="shared" si="2"/>
        <v>0.16812096183307798</v>
      </c>
      <c r="N30" s="2">
        <f t="shared" si="7"/>
        <v>4.2030240458269495E-2</v>
      </c>
      <c r="O30">
        <f t="shared" si="3"/>
        <v>42.030240458269496</v>
      </c>
    </row>
    <row r="31" spans="1:15" x14ac:dyDescent="0.25">
      <c r="A31" t="s">
        <v>51</v>
      </c>
      <c r="B31" t="s">
        <v>19</v>
      </c>
      <c r="C31" t="s">
        <v>38</v>
      </c>
      <c r="D31">
        <v>8.4</v>
      </c>
      <c r="E31">
        <v>5.5E-2</v>
      </c>
      <c r="F31">
        <v>1.498</v>
      </c>
      <c r="G31">
        <v>0.1</v>
      </c>
      <c r="H31" s="4">
        <f t="shared" si="4"/>
        <v>27.236363636363635</v>
      </c>
      <c r="I31">
        <f t="shared" si="0"/>
        <v>272.36363636363637</v>
      </c>
      <c r="J31" s="1">
        <f t="shared" si="1"/>
        <v>544.72727272727275</v>
      </c>
      <c r="K31" s="2">
        <f t="shared" si="8"/>
        <v>1813.9418181818182</v>
      </c>
      <c r="L31" s="2">
        <f t="shared" si="6"/>
        <v>30.232363636363637</v>
      </c>
      <c r="M31" s="1">
        <f t="shared" si="2"/>
        <v>0.20137456628497727</v>
      </c>
      <c r="N31" s="2">
        <f t="shared" si="7"/>
        <v>5.0343641571244317E-2</v>
      </c>
      <c r="O31">
        <f t="shared" si="3"/>
        <v>50.343641571244319</v>
      </c>
    </row>
    <row r="32" spans="1:15" x14ac:dyDescent="0.25">
      <c r="A32" t="s">
        <v>52</v>
      </c>
      <c r="B32" t="s">
        <v>21</v>
      </c>
      <c r="C32" t="s">
        <v>38</v>
      </c>
      <c r="D32">
        <v>7.2</v>
      </c>
      <c r="E32">
        <v>5.4699999999999999E-2</v>
      </c>
      <c r="F32">
        <v>1</v>
      </c>
      <c r="G32">
        <v>0.2</v>
      </c>
      <c r="H32" s="4">
        <f t="shared" si="4"/>
        <v>18.281535648994517</v>
      </c>
      <c r="I32">
        <f t="shared" si="0"/>
        <v>182.81535648994517</v>
      </c>
      <c r="J32" s="1">
        <f t="shared" si="1"/>
        <v>365.63071297989035</v>
      </c>
      <c r="K32" s="2">
        <f t="shared" si="8"/>
        <v>1217.5502742230349</v>
      </c>
      <c r="L32" s="2">
        <f t="shared" si="6"/>
        <v>20.292504570383915</v>
      </c>
      <c r="M32" s="1">
        <f t="shared" si="2"/>
        <v>0.13516621974544671</v>
      </c>
      <c r="N32" s="2">
        <f t="shared" si="7"/>
        <v>3.3791554936361677E-2</v>
      </c>
      <c r="O32">
        <f t="shared" si="3"/>
        <v>33.791554936361678</v>
      </c>
    </row>
    <row r="33" spans="1:15" x14ac:dyDescent="0.25">
      <c r="A33" t="s">
        <v>53</v>
      </c>
      <c r="B33" t="s">
        <v>28</v>
      </c>
      <c r="C33" t="s">
        <v>38</v>
      </c>
      <c r="D33">
        <v>6.8</v>
      </c>
      <c r="E33">
        <v>5.2999999999999999E-2</v>
      </c>
      <c r="F33">
        <v>0.52700000000000002</v>
      </c>
      <c r="G33">
        <v>0.2</v>
      </c>
      <c r="H33" s="4">
        <f t="shared" si="4"/>
        <v>9.9433962264150946</v>
      </c>
      <c r="I33">
        <f t="shared" si="0"/>
        <v>99.433962264150949</v>
      </c>
      <c r="J33" s="1">
        <f t="shared" si="1"/>
        <v>198.8679245283019</v>
      </c>
      <c r="K33" s="2">
        <f t="shared" si="8"/>
        <v>662.23018867924532</v>
      </c>
      <c r="L33" s="2">
        <f t="shared" si="6"/>
        <v>11.037169811320755</v>
      </c>
      <c r="M33" s="1">
        <f t="shared" si="2"/>
        <v>7.3517416980755049E-2</v>
      </c>
      <c r="N33" s="2">
        <f t="shared" si="7"/>
        <v>1.8379354245188762E-2</v>
      </c>
      <c r="O33">
        <f t="shared" si="3"/>
        <v>18.379354245188761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2022-10-19T18:33:27Z</dcterms:modified>
</cp:coreProperties>
</file>