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vf56\OneDrive - PREVI\Documents\"/>
    </mc:Choice>
  </mc:AlternateContent>
  <xr:revisionPtr revIDLastSave="0" documentId="8_{3C79AD40-8E6E-4756-83C7-E8DBB6040400}" xr6:coauthVersionLast="47" xr6:coauthVersionMax="47" xr10:uidLastSave="{00000000-0000-0000-0000-000000000000}"/>
  <bookViews>
    <workbookView xWindow="-108" yWindow="-108" windowWidth="30936" windowHeight="12456" xr2:uid="{5525196E-D7B4-4F8D-A893-7D18ED280E9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Q14" i="1"/>
  <c r="R14" i="1" s="1"/>
  <c r="L57" i="1"/>
  <c r="J57" i="1"/>
  <c r="I57" i="1"/>
  <c r="I48" i="1"/>
  <c r="J48" i="1" s="1"/>
  <c r="J10" i="1"/>
  <c r="J27" i="1"/>
  <c r="J28" i="1"/>
  <c r="I21" i="1"/>
  <c r="J21" i="1" s="1"/>
  <c r="I24" i="1"/>
  <c r="I27" i="1"/>
  <c r="L27" i="1" s="1"/>
  <c r="I28" i="1"/>
  <c r="I29" i="1"/>
  <c r="J29" i="1" s="1"/>
  <c r="I32" i="1"/>
  <c r="J32" i="1" s="1"/>
  <c r="I35" i="1"/>
  <c r="J35" i="1" s="1"/>
  <c r="I38" i="1"/>
  <c r="J38" i="1" s="1"/>
  <c r="I41" i="1"/>
  <c r="J41" i="1" s="1"/>
  <c r="I44" i="1"/>
  <c r="J44" i="1" s="1"/>
  <c r="I45" i="1"/>
  <c r="J45" i="1" s="1"/>
  <c r="I49" i="1"/>
  <c r="J49" i="1" s="1"/>
  <c r="I52" i="1"/>
  <c r="J52" i="1" s="1"/>
  <c r="I53" i="1"/>
  <c r="J53" i="1" s="1"/>
  <c r="I54" i="1"/>
  <c r="J54" i="1" s="1"/>
  <c r="I17" i="1"/>
  <c r="J17" i="1" s="1"/>
  <c r="I18" i="1"/>
  <c r="J18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0" i="1"/>
  <c r="I9" i="1"/>
  <c r="J9" i="1" s="1"/>
  <c r="I8" i="1"/>
  <c r="L8" i="1" l="1"/>
  <c r="Q15" i="1"/>
  <c r="L52" i="1"/>
  <c r="L35" i="1"/>
  <c r="L38" i="1"/>
  <c r="L44" i="1"/>
  <c r="L48" i="1"/>
  <c r="L21" i="1"/>
  <c r="J24" i="1"/>
  <c r="L24" i="1" s="1"/>
  <c r="J8" i="1"/>
  <c r="L32" i="1"/>
</calcChain>
</file>

<file path=xl/sharedStrings.xml><?xml version="1.0" encoding="utf-8"?>
<sst xmlns="http://schemas.openxmlformats.org/spreadsheetml/2006/main" count="108" uniqueCount="83">
  <si>
    <t>Solicitante</t>
  </si>
  <si>
    <t>Produtos</t>
  </si>
  <si>
    <t>Felino Cobos Malbec 750ML</t>
  </si>
  <si>
    <t>código: #2553621</t>
  </si>
  <si>
    <t>Vinho Cobos Cocodrilo Malbec 2020</t>
  </si>
  <si>
    <t>Vinho Catena Zapata Malbec 2019</t>
  </si>
  <si>
    <t>Los Intocables Black Cabernet Sauvignon 750ML</t>
  </si>
  <si>
    <t>Nicasia Malbec/Cab/Petit 750ML</t>
  </si>
  <si>
    <t>Dominio Rutini Malbec/Cabernet Franc 750ML</t>
  </si>
  <si>
    <t>Pulenta Estate V Red Blend 750ML</t>
  </si>
  <si>
    <t>Saint Felicien Malbec 750ML</t>
  </si>
  <si>
    <t>Marques de Riscal Reserva 750ML Tinto</t>
  </si>
  <si>
    <t>código: 3185346</t>
  </si>
  <si>
    <t>código: 2730738</t>
  </si>
  <si>
    <t>código: 2554123</t>
  </si>
  <si>
    <t>código: 2553497</t>
  </si>
  <si>
    <t>código: #2554227</t>
  </si>
  <si>
    <t>código: #2550210</t>
  </si>
  <si>
    <t>código: #2550188</t>
  </si>
  <si>
    <t>código: #2553865</t>
  </si>
  <si>
    <t>Status</t>
  </si>
  <si>
    <t>COMPRADO</t>
  </si>
  <si>
    <t>Valor Pago</t>
  </si>
  <si>
    <t>NÃO COMPRADO</t>
  </si>
  <si>
    <t>TIAGO</t>
  </si>
  <si>
    <t>ALEX</t>
  </si>
  <si>
    <t>Fone de Ouvido JBL Wave Buds Bluetooth Branco</t>
  </si>
  <si>
    <t>código: #3668566</t>
  </si>
  <si>
    <t>ANCHIETA</t>
  </si>
  <si>
    <t>código: #1063882</t>
  </si>
  <si>
    <t>ALEGRE</t>
  </si>
  <si>
    <t>Perfume Jean Paul Gaultier Ultra Male Intense Edt - Masculino 125ML</t>
  </si>
  <si>
    <t>Dolce e Gabbana Light Blue Masculino 125 ML</t>
  </si>
  <si>
    <t>Perfume Calvin Klein Eternity Edt - Masculino 100ML</t>
  </si>
  <si>
    <t>Código: 219471</t>
  </si>
  <si>
    <t>Código: 50662</t>
  </si>
  <si>
    <t>Código: 79696</t>
  </si>
  <si>
    <t>RODOLFO</t>
  </si>
  <si>
    <t>Xiaomi Poco M6 Pro Dual 512 GB - Black</t>
  </si>
  <si>
    <t>Código: 118846</t>
  </si>
  <si>
    <t>Fone de Ouvido Xiaomi Redmi Buds 5 M2316E1 Bluetooth - Preto</t>
  </si>
  <si>
    <t>Código: 117488</t>
  </si>
  <si>
    <t>Relogio Smartwatch Huawei GT4 PNX-B19 46MM - Preto</t>
  </si>
  <si>
    <t>código: 117360</t>
  </si>
  <si>
    <t>RONALDO</t>
  </si>
  <si>
    <t>relogio Amazfit GTR 3 A1971 - Thunder Black</t>
  </si>
  <si>
    <t>Código: 2853178</t>
  </si>
  <si>
    <t>PAULA</t>
  </si>
  <si>
    <t>Perfume Paco Rabanne Calandre Eau de Toilette Feminino 100ML</t>
  </si>
  <si>
    <t>Código: 127939</t>
  </si>
  <si>
    <t>GERSON</t>
  </si>
  <si>
    <t>Relogio Huawei Smartwatch Fit 2 (YDA-B09S) Preto</t>
  </si>
  <si>
    <t>código: #7840</t>
  </si>
  <si>
    <t>CRISTIANO</t>
  </si>
  <si>
    <t>Fone Corsair Virtuoso Se RGB Sem Fio CA-9011181-Na</t>
  </si>
  <si>
    <t>Carregador Apple Magsafe MHXH3AM/A Wireless</t>
  </si>
  <si>
    <t>Código: 663160</t>
  </si>
  <si>
    <t>Código: 10477</t>
  </si>
  <si>
    <t>MARCELLY</t>
  </si>
  <si>
    <t>Xiaomi Poco X6 5G Dual 256 GB - White</t>
  </si>
  <si>
    <t>carolina 212 Vip Black Edp M 50ML</t>
  </si>
  <si>
    <t>código: #118921</t>
  </si>
  <si>
    <t>Código: 799495</t>
  </si>
  <si>
    <t>DIONYSIO</t>
  </si>
  <si>
    <t>Detector Bosch GSM 120 Multimaterial Detecta Madera/Metal/Cables Electricos</t>
  </si>
  <si>
    <t>código: 715582</t>
  </si>
  <si>
    <t>Controle Remoto de Midia Sony para PS5 - (CFI-ZMR1)</t>
  </si>
  <si>
    <t>código: #725460</t>
  </si>
  <si>
    <t>Teclado Compacto Microsoft Bluetooth Espanhol - Preto 21Y-00003</t>
  </si>
  <si>
    <t>código: #167535</t>
  </si>
  <si>
    <t>NÃO ENCONTRADO</t>
  </si>
  <si>
    <t>Conversão</t>
  </si>
  <si>
    <t>Dolar</t>
  </si>
  <si>
    <t>Real</t>
  </si>
  <si>
    <t>Taxa Melk</t>
  </si>
  <si>
    <t>Outras</t>
  </si>
  <si>
    <t>Estacionamento</t>
  </si>
  <si>
    <t>Total</t>
  </si>
  <si>
    <t>CEL XIAOMI REDMI NOTE 11S 5G</t>
  </si>
  <si>
    <t>Total Gasto</t>
  </si>
  <si>
    <t>Total Tx Melk</t>
  </si>
  <si>
    <t>JAVALI</t>
  </si>
  <si>
    <t>Paco Rabane 1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</si>
</sst>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44" fontId="0" fillId="0" borderId="0" xfId="1" applyFont="1"/>
    <xf numFmtId="165" fontId="0" fillId="0" borderId="0" xfId="1" applyNumberFormat="1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0" xfId="0" applyNumberFormat="1"/>
    <xf numFmtId="44" fontId="2" fillId="0" borderId="0" xfId="1" applyFont="1"/>
    <xf numFmtId="0" fontId="0" fillId="0" borderId="1" xfId="0" applyBorder="1"/>
    <xf numFmtId="0" fontId="0" fillId="0" borderId="9" xfId="0" applyBorder="1"/>
    <xf numFmtId="164" fontId="0" fillId="0" borderId="9" xfId="0" applyNumberFormat="1" applyBorder="1"/>
    <xf numFmtId="44" fontId="0" fillId="0" borderId="9" xfId="1" applyFont="1" applyBorder="1"/>
    <xf numFmtId="0" fontId="0" fillId="0" borderId="2" xfId="0" applyBorder="1"/>
    <xf numFmtId="0" fontId="0" fillId="0" borderId="10" xfId="0" applyBorder="1"/>
    <xf numFmtId="0" fontId="0" fillId="0" borderId="0" xfId="0" applyBorder="1"/>
    <xf numFmtId="164" fontId="0" fillId="0" borderId="0" xfId="0" applyNumberFormat="1" applyBorder="1"/>
    <xf numFmtId="165" fontId="0" fillId="0" borderId="0" xfId="1" applyNumberFormat="1" applyFont="1" applyBorder="1"/>
    <xf numFmtId="165" fontId="0" fillId="0" borderId="0" xfId="0" applyNumberFormat="1" applyBorder="1"/>
    <xf numFmtId="44" fontId="0" fillId="0" borderId="0" xfId="1" applyFon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/>
    <xf numFmtId="0" fontId="0" fillId="0" borderId="12" xfId="0" applyBorder="1"/>
    <xf numFmtId="164" fontId="0" fillId="0" borderId="12" xfId="0" applyNumberFormat="1" applyBorder="1"/>
    <xf numFmtId="165" fontId="0" fillId="0" borderId="12" xfId="1" applyNumberFormat="1" applyFont="1" applyBorder="1"/>
    <xf numFmtId="165" fontId="0" fillId="0" borderId="12" xfId="0" applyNumberFormat="1" applyBorder="1"/>
    <xf numFmtId="44" fontId="0" fillId="0" borderId="12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9" xfId="1" applyNumberFormat="1" applyFont="1" applyBorder="1"/>
    <xf numFmtId="165" fontId="0" fillId="0" borderId="9" xfId="0" applyNumberFormat="1" applyBorder="1"/>
    <xf numFmtId="44" fontId="0" fillId="0" borderId="12" xfId="1" applyFont="1" applyBorder="1"/>
    <xf numFmtId="165" fontId="0" fillId="0" borderId="4" xfId="0" applyNumberFormat="1" applyBorder="1"/>
    <xf numFmtId="0" fontId="0" fillId="0" borderId="4" xfId="0" applyBorder="1"/>
    <xf numFmtId="44" fontId="0" fillId="0" borderId="0" xfId="1" applyFont="1" applyBorder="1"/>
    <xf numFmtId="0" fontId="0" fillId="0" borderId="12" xfId="0" applyFill="1" applyBorder="1"/>
    <xf numFmtId="0" fontId="0" fillId="0" borderId="13" xfId="0" applyBorder="1"/>
    <xf numFmtId="165" fontId="0" fillId="0" borderId="14" xfId="0" applyNumberFormat="1" applyBorder="1"/>
  </cellXfs>
  <cellStyles count="2">
    <cellStyle name="Moeda" xfId="1" builtinId="4"/>
    <cellStyle name="Normal" xfId="0" builtinId="0"/>
  </cellStyles>
  <dxfs count="3"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5E77-D8E5-4876-9151-BE808CAF5494}">
  <dimension ref="C5:R58"/>
  <sheetViews>
    <sheetView showGridLines="0" tabSelected="1" zoomScaleNormal="100" workbookViewId="0">
      <selection activeCell="J38" sqref="J38"/>
    </sheetView>
  </sheetViews>
  <sheetFormatPr defaultRowHeight="14.4" x14ac:dyDescent="0.3"/>
  <cols>
    <col min="4" max="4" width="67.88671875" bestFit="1" customWidth="1"/>
    <col min="5" max="5" width="15.5546875" bestFit="1" customWidth="1"/>
    <col min="6" max="6" width="8.5546875" style="1" bestFit="1" customWidth="1"/>
    <col min="7" max="7" width="17.33203125" bestFit="1" customWidth="1"/>
    <col min="8" max="8" width="10.109375" bestFit="1" customWidth="1"/>
    <col min="9" max="9" width="11.88671875" bestFit="1" customWidth="1"/>
    <col min="10" max="10" width="10.33203125" bestFit="1" customWidth="1"/>
    <col min="11" max="11" width="8.88671875" style="4"/>
    <col min="12" max="12" width="11.88671875" bestFit="1" customWidth="1"/>
    <col min="16" max="16" width="14.33203125" bestFit="1" customWidth="1"/>
    <col min="17" max="17" width="10.33203125" bestFit="1" customWidth="1"/>
    <col min="18" max="18" width="11.88671875" bestFit="1" customWidth="1"/>
  </cols>
  <sheetData>
    <row r="5" spans="3:18" x14ac:dyDescent="0.3">
      <c r="C5" s="2" t="s">
        <v>0</v>
      </c>
      <c r="D5" s="2" t="s">
        <v>1</v>
      </c>
      <c r="E5" s="2"/>
      <c r="F5" s="3"/>
      <c r="G5" s="2" t="s">
        <v>20</v>
      </c>
      <c r="H5" s="2" t="s">
        <v>22</v>
      </c>
      <c r="I5" s="2" t="s">
        <v>71</v>
      </c>
      <c r="J5" s="2" t="s">
        <v>74</v>
      </c>
      <c r="K5" s="11" t="s">
        <v>75</v>
      </c>
      <c r="L5" s="2" t="s">
        <v>77</v>
      </c>
    </row>
    <row r="6" spans="3:18" ht="15" thickBot="1" x14ac:dyDescent="0.35"/>
    <row r="7" spans="3:18" ht="15" thickBot="1" x14ac:dyDescent="0.35">
      <c r="C7" s="12" t="s">
        <v>24</v>
      </c>
      <c r="D7" s="13"/>
      <c r="E7" s="13"/>
      <c r="F7" s="14"/>
      <c r="G7" s="13"/>
      <c r="H7" s="13"/>
      <c r="I7" s="13"/>
      <c r="J7" s="13"/>
      <c r="K7" s="15"/>
      <c r="L7" s="16"/>
    </row>
    <row r="8" spans="3:18" x14ac:dyDescent="0.3">
      <c r="C8" s="17"/>
      <c r="D8" s="18" t="s">
        <v>2</v>
      </c>
      <c r="E8" s="18" t="s">
        <v>3</v>
      </c>
      <c r="F8" s="19">
        <v>11.5</v>
      </c>
      <c r="G8" s="18" t="s">
        <v>21</v>
      </c>
      <c r="H8" s="19">
        <v>11.5</v>
      </c>
      <c r="I8" s="20">
        <f>H8*$Q$9</f>
        <v>58.074999999999996</v>
      </c>
      <c r="J8" s="21">
        <f>I8*0.1</f>
        <v>5.8075000000000001</v>
      </c>
      <c r="K8" s="22">
        <f>P12/11</f>
        <v>4.0909090909090908</v>
      </c>
      <c r="L8" s="23">
        <f>SUM(I8:I18)+SUM(J8:J18)+K8</f>
        <v>1713.6421590909088</v>
      </c>
      <c r="P8" s="6" t="s">
        <v>72</v>
      </c>
      <c r="Q8" s="7" t="s">
        <v>73</v>
      </c>
    </row>
    <row r="9" spans="3:18" ht="15" thickBot="1" x14ac:dyDescent="0.35">
      <c r="C9" s="17"/>
      <c r="D9" s="18" t="s">
        <v>4</v>
      </c>
      <c r="E9" s="18" t="s">
        <v>12</v>
      </c>
      <c r="F9" s="19">
        <v>20</v>
      </c>
      <c r="G9" s="18" t="s">
        <v>21</v>
      </c>
      <c r="H9" s="19">
        <v>20</v>
      </c>
      <c r="I9" s="20">
        <f>H9*$Q$9</f>
        <v>101</v>
      </c>
      <c r="J9" s="21">
        <f t="shared" ref="J9:J54" si="0">I9*0.1</f>
        <v>10.100000000000001</v>
      </c>
      <c r="K9" s="22"/>
      <c r="L9" s="24"/>
      <c r="P9" s="8">
        <v>1</v>
      </c>
      <c r="Q9" s="9">
        <v>5.05</v>
      </c>
    </row>
    <row r="10" spans="3:18" ht="15" thickBot="1" x14ac:dyDescent="0.35">
      <c r="C10" s="17"/>
      <c r="D10" s="18" t="s">
        <v>5</v>
      </c>
      <c r="E10" s="18" t="s">
        <v>13</v>
      </c>
      <c r="F10" s="19">
        <v>12.5</v>
      </c>
      <c r="G10" s="18" t="s">
        <v>21</v>
      </c>
      <c r="H10" s="19">
        <v>12.5</v>
      </c>
      <c r="I10" s="20">
        <f>H10*$Q$9</f>
        <v>63.125</v>
      </c>
      <c r="J10" s="21">
        <f t="shared" si="0"/>
        <v>6.3125</v>
      </c>
      <c r="K10" s="22"/>
      <c r="L10" s="24"/>
    </row>
    <row r="11" spans="3:18" x14ac:dyDescent="0.3">
      <c r="C11" s="17"/>
      <c r="D11" s="18" t="s">
        <v>6</v>
      </c>
      <c r="E11" s="18" t="s">
        <v>14</v>
      </c>
      <c r="F11" s="19">
        <v>7.75</v>
      </c>
      <c r="G11" s="18" t="s">
        <v>21</v>
      </c>
      <c r="H11" s="19">
        <v>7.75</v>
      </c>
      <c r="I11" s="20">
        <f t="shared" ref="I11:I57" si="1">H11*$Q$9</f>
        <v>39.137499999999996</v>
      </c>
      <c r="J11" s="21">
        <f t="shared" si="0"/>
        <v>3.9137499999999998</v>
      </c>
      <c r="K11" s="22"/>
      <c r="L11" s="24"/>
      <c r="P11" s="39" t="s">
        <v>76</v>
      </c>
    </row>
    <row r="12" spans="3:18" ht="15" thickBot="1" x14ac:dyDescent="0.35">
      <c r="C12" s="17"/>
      <c r="D12" s="18" t="s">
        <v>7</v>
      </c>
      <c r="E12" s="18" t="s">
        <v>15</v>
      </c>
      <c r="F12" s="19">
        <v>8</v>
      </c>
      <c r="G12" s="18" t="s">
        <v>21</v>
      </c>
      <c r="H12" s="19">
        <v>8</v>
      </c>
      <c r="I12" s="20">
        <f t="shared" si="1"/>
        <v>40.4</v>
      </c>
      <c r="J12" s="21">
        <f t="shared" si="0"/>
        <v>4.04</v>
      </c>
      <c r="K12" s="22"/>
      <c r="L12" s="24"/>
      <c r="P12" s="40">
        <v>45</v>
      </c>
    </row>
    <row r="13" spans="3:18" x14ac:dyDescent="0.3">
      <c r="C13" s="17"/>
      <c r="D13" s="18" t="s">
        <v>8</v>
      </c>
      <c r="E13" s="18" t="s">
        <v>16</v>
      </c>
      <c r="F13" s="19">
        <v>18</v>
      </c>
      <c r="G13" s="18" t="s">
        <v>21</v>
      </c>
      <c r="H13" s="19">
        <v>18</v>
      </c>
      <c r="I13" s="20">
        <f t="shared" si="1"/>
        <v>90.899999999999991</v>
      </c>
      <c r="J13" s="21">
        <f t="shared" si="0"/>
        <v>9.09</v>
      </c>
      <c r="K13" s="22"/>
      <c r="L13" s="24"/>
    </row>
    <row r="14" spans="3:18" x14ac:dyDescent="0.3">
      <c r="C14" s="17"/>
      <c r="D14" s="18" t="s">
        <v>9</v>
      </c>
      <c r="E14" s="18" t="s">
        <v>17</v>
      </c>
      <c r="F14" s="19">
        <v>15</v>
      </c>
      <c r="G14" s="18" t="s">
        <v>21</v>
      </c>
      <c r="H14" s="19">
        <v>15</v>
      </c>
      <c r="I14" s="20">
        <f t="shared" si="1"/>
        <v>75.75</v>
      </c>
      <c r="J14" s="21">
        <f t="shared" si="0"/>
        <v>7.5750000000000002</v>
      </c>
      <c r="K14" s="22"/>
      <c r="L14" s="24"/>
      <c r="P14" t="s">
        <v>79</v>
      </c>
      <c r="Q14" s="1">
        <f>SUM(H8:H57)</f>
        <v>1646.75</v>
      </c>
      <c r="R14" s="4">
        <f>Q14*Q9</f>
        <v>8316.0874999999996</v>
      </c>
    </row>
    <row r="15" spans="3:18" x14ac:dyDescent="0.3">
      <c r="C15" s="17"/>
      <c r="D15" s="18" t="s">
        <v>10</v>
      </c>
      <c r="E15" s="18" t="s">
        <v>18</v>
      </c>
      <c r="F15" s="19">
        <v>9</v>
      </c>
      <c r="G15" s="18" t="s">
        <v>21</v>
      </c>
      <c r="H15" s="19">
        <v>9</v>
      </c>
      <c r="I15" s="20">
        <f t="shared" si="1"/>
        <v>45.449999999999996</v>
      </c>
      <c r="J15" s="21">
        <f t="shared" si="0"/>
        <v>4.5449999999999999</v>
      </c>
      <c r="K15" s="22"/>
      <c r="L15" s="24"/>
      <c r="P15" t="s">
        <v>80</v>
      </c>
      <c r="Q15" s="10">
        <f>SUM(J8:J57)</f>
        <v>831.60874999999999</v>
      </c>
    </row>
    <row r="16" spans="3:18" x14ac:dyDescent="0.3">
      <c r="C16" s="17"/>
      <c r="D16" s="18" t="s">
        <v>11</v>
      </c>
      <c r="E16" s="18" t="s">
        <v>19</v>
      </c>
      <c r="F16" s="19">
        <v>15.75</v>
      </c>
      <c r="G16" s="18" t="s">
        <v>21</v>
      </c>
      <c r="H16" s="19">
        <v>16</v>
      </c>
      <c r="I16" s="20">
        <f t="shared" si="1"/>
        <v>80.8</v>
      </c>
      <c r="J16" s="21">
        <f t="shared" si="0"/>
        <v>8.08</v>
      </c>
      <c r="K16" s="22"/>
      <c r="L16" s="24"/>
    </row>
    <row r="17" spans="3:12" x14ac:dyDescent="0.3">
      <c r="C17" s="17"/>
      <c r="D17" s="18" t="s">
        <v>40</v>
      </c>
      <c r="E17" s="18" t="s">
        <v>41</v>
      </c>
      <c r="F17" s="19">
        <v>31</v>
      </c>
      <c r="G17" s="18" t="s">
        <v>21</v>
      </c>
      <c r="H17" s="19">
        <v>31</v>
      </c>
      <c r="I17" s="20">
        <f t="shared" si="1"/>
        <v>156.54999999999998</v>
      </c>
      <c r="J17" s="21">
        <f t="shared" si="0"/>
        <v>15.654999999999999</v>
      </c>
      <c r="K17" s="22"/>
      <c r="L17" s="24"/>
    </row>
    <row r="18" spans="3:12" ht="15" thickBot="1" x14ac:dyDescent="0.35">
      <c r="C18" s="25"/>
      <c r="D18" s="26" t="s">
        <v>42</v>
      </c>
      <c r="E18" s="26" t="s">
        <v>43</v>
      </c>
      <c r="F18" s="27">
        <v>160</v>
      </c>
      <c r="G18" s="26" t="s">
        <v>21</v>
      </c>
      <c r="H18" s="27">
        <v>159</v>
      </c>
      <c r="I18" s="28">
        <f t="shared" si="1"/>
        <v>802.94999999999993</v>
      </c>
      <c r="J18" s="29">
        <f t="shared" si="0"/>
        <v>80.295000000000002</v>
      </c>
      <c r="K18" s="30"/>
      <c r="L18" s="31"/>
    </row>
    <row r="19" spans="3:12" ht="15" thickBot="1" x14ac:dyDescent="0.35">
      <c r="H19" s="1"/>
      <c r="I19" s="5"/>
      <c r="J19" s="10"/>
    </row>
    <row r="20" spans="3:12" x14ac:dyDescent="0.3">
      <c r="C20" s="12" t="s">
        <v>25</v>
      </c>
      <c r="D20" s="13"/>
      <c r="E20" s="13"/>
      <c r="F20" s="14"/>
      <c r="G20" s="13"/>
      <c r="H20" s="14"/>
      <c r="I20" s="32"/>
      <c r="J20" s="33"/>
      <c r="K20" s="15"/>
      <c r="L20" s="16"/>
    </row>
    <row r="21" spans="3:12" ht="15" thickBot="1" x14ac:dyDescent="0.35">
      <c r="C21" s="25"/>
      <c r="D21" s="26" t="s">
        <v>26</v>
      </c>
      <c r="E21" s="26" t="s">
        <v>27</v>
      </c>
      <c r="F21" s="27">
        <v>33.5</v>
      </c>
      <c r="G21" s="26" t="s">
        <v>21</v>
      </c>
      <c r="H21" s="27">
        <v>31.75</v>
      </c>
      <c r="I21" s="28">
        <f t="shared" si="1"/>
        <v>160.33750000000001</v>
      </c>
      <c r="J21" s="29">
        <f t="shared" si="0"/>
        <v>16.033750000000001</v>
      </c>
      <c r="K21" s="34">
        <v>4.09</v>
      </c>
      <c r="L21" s="35">
        <f>I21+J21+K21</f>
        <v>180.46125000000001</v>
      </c>
    </row>
    <row r="22" spans="3:12" ht="15" thickBot="1" x14ac:dyDescent="0.35">
      <c r="H22" s="1"/>
      <c r="I22" s="5"/>
      <c r="J22" s="10"/>
    </row>
    <row r="23" spans="3:12" x14ac:dyDescent="0.3">
      <c r="C23" s="12" t="s">
        <v>28</v>
      </c>
      <c r="D23" s="13"/>
      <c r="E23" s="13"/>
      <c r="F23" s="14"/>
      <c r="G23" s="13"/>
      <c r="H23" s="14"/>
      <c r="I23" s="32"/>
      <c r="J23" s="33"/>
      <c r="K23" s="15"/>
      <c r="L23" s="16"/>
    </row>
    <row r="24" spans="3:12" ht="15" thickBot="1" x14ac:dyDescent="0.35">
      <c r="C24" s="25"/>
      <c r="D24" s="26" t="s">
        <v>78</v>
      </c>
      <c r="E24" s="26" t="s">
        <v>29</v>
      </c>
      <c r="F24" s="27">
        <v>113</v>
      </c>
      <c r="G24" s="26" t="s">
        <v>21</v>
      </c>
      <c r="H24" s="27">
        <v>105</v>
      </c>
      <c r="I24" s="28">
        <f t="shared" si="1"/>
        <v>530.25</v>
      </c>
      <c r="J24" s="29">
        <f t="shared" si="0"/>
        <v>53.025000000000006</v>
      </c>
      <c r="K24" s="34">
        <v>4.09</v>
      </c>
      <c r="L24" s="35">
        <f>I24+J24+K24</f>
        <v>587.36500000000001</v>
      </c>
    </row>
    <row r="25" spans="3:12" ht="15" thickBot="1" x14ac:dyDescent="0.35">
      <c r="H25" s="1"/>
      <c r="I25" s="5"/>
      <c r="J25" s="10"/>
    </row>
    <row r="26" spans="3:12" x14ac:dyDescent="0.3">
      <c r="C26" s="12" t="s">
        <v>30</v>
      </c>
      <c r="D26" s="13"/>
      <c r="E26" s="13"/>
      <c r="F26" s="14"/>
      <c r="G26" s="13"/>
      <c r="H26" s="14"/>
      <c r="I26" s="32"/>
      <c r="J26" s="33"/>
      <c r="K26" s="15"/>
      <c r="L26" s="16"/>
    </row>
    <row r="27" spans="3:12" x14ac:dyDescent="0.3">
      <c r="C27" s="17"/>
      <c r="D27" s="18" t="s">
        <v>32</v>
      </c>
      <c r="E27" s="18" t="s">
        <v>34</v>
      </c>
      <c r="F27" s="19">
        <v>45</v>
      </c>
      <c r="G27" s="18" t="s">
        <v>21</v>
      </c>
      <c r="H27" s="19">
        <v>48</v>
      </c>
      <c r="I27" s="20">
        <f t="shared" si="1"/>
        <v>242.39999999999998</v>
      </c>
      <c r="J27" s="21">
        <f t="shared" si="0"/>
        <v>24.24</v>
      </c>
      <c r="K27" s="22">
        <v>4.09</v>
      </c>
      <c r="L27" s="23">
        <f>SUM(I27:I29)+SUM(J27:J29)+K27</f>
        <v>798.45500000000004</v>
      </c>
    </row>
    <row r="28" spans="3:12" x14ac:dyDescent="0.3">
      <c r="C28" s="17"/>
      <c r="D28" s="18" t="s">
        <v>31</v>
      </c>
      <c r="E28" s="18" t="s">
        <v>35</v>
      </c>
      <c r="F28" s="19">
        <v>65</v>
      </c>
      <c r="G28" s="18" t="s">
        <v>21</v>
      </c>
      <c r="H28" s="19">
        <v>62</v>
      </c>
      <c r="I28" s="20">
        <f t="shared" si="1"/>
        <v>313.09999999999997</v>
      </c>
      <c r="J28" s="21">
        <f t="shared" si="0"/>
        <v>31.31</v>
      </c>
      <c r="K28" s="22"/>
      <c r="L28" s="24"/>
    </row>
    <row r="29" spans="3:12" ht="15" thickBot="1" x14ac:dyDescent="0.35">
      <c r="C29" s="25"/>
      <c r="D29" s="26" t="s">
        <v>33</v>
      </c>
      <c r="E29" s="26" t="s">
        <v>36</v>
      </c>
      <c r="F29" s="27">
        <v>33</v>
      </c>
      <c r="G29" s="26" t="s">
        <v>21</v>
      </c>
      <c r="H29" s="27">
        <v>33</v>
      </c>
      <c r="I29" s="28">
        <f t="shared" si="1"/>
        <v>166.65</v>
      </c>
      <c r="J29" s="29">
        <f t="shared" si="0"/>
        <v>16.665000000000003</v>
      </c>
      <c r="K29" s="30"/>
      <c r="L29" s="31"/>
    </row>
    <row r="30" spans="3:12" ht="15" thickBot="1" x14ac:dyDescent="0.35">
      <c r="H30" s="1"/>
      <c r="I30" s="5"/>
      <c r="J30" s="10"/>
    </row>
    <row r="31" spans="3:12" x14ac:dyDescent="0.3">
      <c r="C31" s="12" t="s">
        <v>37</v>
      </c>
      <c r="D31" s="13"/>
      <c r="E31" s="13"/>
      <c r="F31" s="14"/>
      <c r="G31" s="13"/>
      <c r="H31" s="14"/>
      <c r="I31" s="32"/>
      <c r="J31" s="33"/>
      <c r="K31" s="15"/>
      <c r="L31" s="16"/>
    </row>
    <row r="32" spans="3:12" ht="15" thickBot="1" x14ac:dyDescent="0.35">
      <c r="C32" s="25"/>
      <c r="D32" s="26" t="s">
        <v>38</v>
      </c>
      <c r="E32" s="26" t="s">
        <v>39</v>
      </c>
      <c r="F32" s="27">
        <v>212</v>
      </c>
      <c r="G32" s="26" t="s">
        <v>21</v>
      </c>
      <c r="H32" s="27">
        <v>212</v>
      </c>
      <c r="I32" s="28">
        <f t="shared" si="1"/>
        <v>1070.5999999999999</v>
      </c>
      <c r="J32" s="29">
        <f t="shared" si="0"/>
        <v>107.06</v>
      </c>
      <c r="K32" s="34">
        <v>4.09</v>
      </c>
      <c r="L32" s="35">
        <f>I32+J32+K32</f>
        <v>1181.7499999999998</v>
      </c>
    </row>
    <row r="33" spans="3:12" ht="15" thickBot="1" x14ac:dyDescent="0.35">
      <c r="H33" s="1"/>
      <c r="I33" s="5"/>
      <c r="J33" s="10"/>
    </row>
    <row r="34" spans="3:12" x14ac:dyDescent="0.3">
      <c r="C34" s="12" t="s">
        <v>44</v>
      </c>
      <c r="D34" s="13"/>
      <c r="E34" s="13"/>
      <c r="F34" s="14"/>
      <c r="G34" s="13"/>
      <c r="H34" s="14"/>
      <c r="I34" s="32"/>
      <c r="J34" s="33"/>
      <c r="K34" s="15"/>
      <c r="L34" s="16"/>
    </row>
    <row r="35" spans="3:12" ht="15" thickBot="1" x14ac:dyDescent="0.35">
      <c r="C35" s="25"/>
      <c r="D35" s="26" t="s">
        <v>45</v>
      </c>
      <c r="E35" s="26" t="s">
        <v>46</v>
      </c>
      <c r="F35" s="27">
        <v>112</v>
      </c>
      <c r="G35" s="26" t="s">
        <v>21</v>
      </c>
      <c r="H35" s="27">
        <v>110</v>
      </c>
      <c r="I35" s="28">
        <f t="shared" si="1"/>
        <v>555.5</v>
      </c>
      <c r="J35" s="29">
        <f t="shared" si="0"/>
        <v>55.550000000000004</v>
      </c>
      <c r="K35" s="34">
        <v>4.09</v>
      </c>
      <c r="L35" s="35">
        <f>I35+J35+K35</f>
        <v>615.14</v>
      </c>
    </row>
    <row r="36" spans="3:12" ht="15" thickBot="1" x14ac:dyDescent="0.35">
      <c r="H36" s="1"/>
      <c r="I36" s="5"/>
      <c r="J36" s="10"/>
    </row>
    <row r="37" spans="3:12" x14ac:dyDescent="0.3">
      <c r="C37" s="12" t="s">
        <v>47</v>
      </c>
      <c r="D37" s="13"/>
      <c r="E37" s="13"/>
      <c r="F37" s="14"/>
      <c r="G37" s="13"/>
      <c r="H37" s="14"/>
      <c r="I37" s="32"/>
      <c r="J37" s="33"/>
      <c r="K37" s="15"/>
      <c r="L37" s="16"/>
    </row>
    <row r="38" spans="3:12" ht="15" thickBot="1" x14ac:dyDescent="0.35">
      <c r="C38" s="25"/>
      <c r="D38" s="26" t="s">
        <v>48</v>
      </c>
      <c r="E38" s="26" t="s">
        <v>49</v>
      </c>
      <c r="F38" s="27">
        <v>69</v>
      </c>
      <c r="G38" s="26" t="s">
        <v>21</v>
      </c>
      <c r="H38" s="27">
        <v>40.5</v>
      </c>
      <c r="I38" s="28">
        <f t="shared" si="1"/>
        <v>204.52500000000001</v>
      </c>
      <c r="J38" s="29">
        <f t="shared" si="0"/>
        <v>20.452500000000001</v>
      </c>
      <c r="K38" s="34">
        <v>4.09</v>
      </c>
      <c r="L38" s="35">
        <f>I38+J38+K38</f>
        <v>229.06750000000002</v>
      </c>
    </row>
    <row r="39" spans="3:12" ht="15" thickBot="1" x14ac:dyDescent="0.35">
      <c r="H39" s="1"/>
      <c r="I39" s="5"/>
      <c r="J39" s="10"/>
    </row>
    <row r="40" spans="3:12" x14ac:dyDescent="0.3">
      <c r="C40" s="12" t="s">
        <v>50</v>
      </c>
      <c r="D40" s="13"/>
      <c r="E40" s="13"/>
      <c r="F40" s="14"/>
      <c r="G40" s="13"/>
      <c r="H40" s="14"/>
      <c r="I40" s="32"/>
      <c r="J40" s="33"/>
      <c r="K40" s="15"/>
      <c r="L40" s="16"/>
    </row>
    <row r="41" spans="3:12" ht="15" thickBot="1" x14ac:dyDescent="0.35">
      <c r="C41" s="25"/>
      <c r="D41" s="26" t="s">
        <v>51</v>
      </c>
      <c r="E41" s="26" t="s">
        <v>52</v>
      </c>
      <c r="F41" s="27">
        <v>84</v>
      </c>
      <c r="G41" s="26" t="s">
        <v>70</v>
      </c>
      <c r="H41" s="27"/>
      <c r="I41" s="28">
        <f t="shared" si="1"/>
        <v>0</v>
      </c>
      <c r="J41" s="29">
        <f t="shared" si="0"/>
        <v>0</v>
      </c>
      <c r="K41" s="34"/>
      <c r="L41" s="36"/>
    </row>
    <row r="42" spans="3:12" ht="15" thickBot="1" x14ac:dyDescent="0.35">
      <c r="H42" s="1"/>
      <c r="I42" s="5"/>
      <c r="J42" s="10"/>
    </row>
    <row r="43" spans="3:12" x14ac:dyDescent="0.3">
      <c r="C43" s="12" t="s">
        <v>53</v>
      </c>
      <c r="D43" s="13"/>
      <c r="E43" s="13"/>
      <c r="F43" s="14"/>
      <c r="G43" s="13"/>
      <c r="H43" s="14"/>
      <c r="I43" s="32"/>
      <c r="J43" s="33"/>
      <c r="K43" s="15"/>
      <c r="L43" s="16"/>
    </row>
    <row r="44" spans="3:12" x14ac:dyDescent="0.3">
      <c r="C44" s="17"/>
      <c r="D44" s="18" t="s">
        <v>54</v>
      </c>
      <c r="E44" s="18" t="s">
        <v>56</v>
      </c>
      <c r="F44" s="19">
        <v>145</v>
      </c>
      <c r="G44" s="18" t="s">
        <v>21</v>
      </c>
      <c r="H44" s="19">
        <v>145</v>
      </c>
      <c r="I44" s="20">
        <f t="shared" si="1"/>
        <v>732.25</v>
      </c>
      <c r="J44" s="21">
        <f t="shared" si="0"/>
        <v>73.225000000000009</v>
      </c>
      <c r="K44" s="22">
        <v>4.09</v>
      </c>
      <c r="L44" s="23">
        <f>SUM(I44:I45)+SUM(J44:J45)+K44</f>
        <v>809.56500000000005</v>
      </c>
    </row>
    <row r="45" spans="3:12" ht="15" thickBot="1" x14ac:dyDescent="0.35">
      <c r="C45" s="25"/>
      <c r="D45" s="26" t="s">
        <v>55</v>
      </c>
      <c r="E45" s="26" t="s">
        <v>57</v>
      </c>
      <c r="F45" s="27">
        <v>28</v>
      </c>
      <c r="G45" s="26" t="s">
        <v>23</v>
      </c>
      <c r="H45" s="27"/>
      <c r="I45" s="28">
        <f t="shared" si="1"/>
        <v>0</v>
      </c>
      <c r="J45" s="29">
        <f t="shared" si="0"/>
        <v>0</v>
      </c>
      <c r="K45" s="30"/>
      <c r="L45" s="31"/>
    </row>
    <row r="46" spans="3:12" ht="15" thickBot="1" x14ac:dyDescent="0.35">
      <c r="H46" s="1"/>
      <c r="I46" s="5"/>
      <c r="J46" s="10"/>
    </row>
    <row r="47" spans="3:12" x14ac:dyDescent="0.3">
      <c r="C47" s="12" t="s">
        <v>58</v>
      </c>
      <c r="D47" s="13"/>
      <c r="E47" s="13"/>
      <c r="F47" s="14"/>
      <c r="G47" s="13"/>
      <c r="H47" s="14"/>
      <c r="I47" s="32"/>
      <c r="J47" s="33"/>
      <c r="K47" s="15"/>
      <c r="L47" s="16"/>
    </row>
    <row r="48" spans="3:12" x14ac:dyDescent="0.3">
      <c r="C48" s="17"/>
      <c r="D48" s="18" t="s">
        <v>59</v>
      </c>
      <c r="E48" s="18" t="s">
        <v>61</v>
      </c>
      <c r="F48" s="19">
        <v>243</v>
      </c>
      <c r="G48" s="18" t="s">
        <v>21</v>
      </c>
      <c r="H48" s="19">
        <v>240</v>
      </c>
      <c r="I48" s="20">
        <f t="shared" si="1"/>
        <v>1212</v>
      </c>
      <c r="J48" s="21">
        <f t="shared" si="0"/>
        <v>121.2</v>
      </c>
      <c r="K48" s="22">
        <v>4.09</v>
      </c>
      <c r="L48" s="23">
        <f>SUM(I48:I49)+SUM(J48:J49)+K48</f>
        <v>1720.585</v>
      </c>
    </row>
    <row r="49" spans="3:13" ht="15" thickBot="1" x14ac:dyDescent="0.35">
      <c r="C49" s="25"/>
      <c r="D49" s="26" t="s">
        <v>60</v>
      </c>
      <c r="E49" s="26" t="s">
        <v>62</v>
      </c>
      <c r="F49" s="27">
        <v>52</v>
      </c>
      <c r="G49" s="26" t="s">
        <v>21</v>
      </c>
      <c r="H49" s="27">
        <v>69</v>
      </c>
      <c r="I49" s="28">
        <f t="shared" si="1"/>
        <v>348.45</v>
      </c>
      <c r="J49" s="29">
        <f t="shared" si="0"/>
        <v>34.844999999999999</v>
      </c>
      <c r="K49" s="30"/>
      <c r="L49" s="31"/>
    </row>
    <row r="50" spans="3:13" ht="15" thickBot="1" x14ac:dyDescent="0.35">
      <c r="H50" s="1"/>
      <c r="I50" s="5"/>
      <c r="J50" s="10"/>
    </row>
    <row r="51" spans="3:13" x14ac:dyDescent="0.3">
      <c r="C51" s="12" t="s">
        <v>63</v>
      </c>
      <c r="D51" s="13"/>
      <c r="E51" s="13"/>
      <c r="F51" s="14"/>
      <c r="G51" s="13"/>
      <c r="H51" s="14"/>
      <c r="I51" s="32"/>
      <c r="J51" s="33"/>
      <c r="K51" s="15"/>
      <c r="L51" s="16"/>
    </row>
    <row r="52" spans="3:13" x14ac:dyDescent="0.3">
      <c r="C52" s="17"/>
      <c r="D52" s="18" t="s">
        <v>64</v>
      </c>
      <c r="E52" s="18" t="s">
        <v>65</v>
      </c>
      <c r="F52" s="19">
        <v>105</v>
      </c>
      <c r="G52" s="18" t="s">
        <v>21</v>
      </c>
      <c r="H52" s="19">
        <v>105</v>
      </c>
      <c r="I52" s="20">
        <f t="shared" si="1"/>
        <v>530.25</v>
      </c>
      <c r="J52" s="21">
        <f t="shared" si="0"/>
        <v>53.025000000000006</v>
      </c>
      <c r="K52" s="22">
        <v>4.09</v>
      </c>
      <c r="L52" s="23">
        <f>SUM(I52:I54)+SUM(J52:J54)+K52</f>
        <v>1041.4862499999999</v>
      </c>
    </row>
    <row r="53" spans="3:13" x14ac:dyDescent="0.3">
      <c r="C53" s="17"/>
      <c r="D53" s="18" t="s">
        <v>66</v>
      </c>
      <c r="E53" s="18" t="s">
        <v>67</v>
      </c>
      <c r="F53" s="19">
        <v>26.75</v>
      </c>
      <c r="G53" s="18" t="s">
        <v>21</v>
      </c>
      <c r="H53" s="19">
        <v>27.75</v>
      </c>
      <c r="I53" s="20">
        <f t="shared" si="1"/>
        <v>140.13749999999999</v>
      </c>
      <c r="J53" s="21">
        <f t="shared" si="0"/>
        <v>14.01375</v>
      </c>
      <c r="K53" s="22"/>
      <c r="L53" s="24"/>
    </row>
    <row r="54" spans="3:13" ht="15" thickBot="1" x14ac:dyDescent="0.35">
      <c r="C54" s="25"/>
      <c r="D54" s="26" t="s">
        <v>68</v>
      </c>
      <c r="E54" s="26" t="s">
        <v>69</v>
      </c>
      <c r="F54" s="27">
        <v>55</v>
      </c>
      <c r="G54" s="26" t="s">
        <v>21</v>
      </c>
      <c r="H54" s="27">
        <v>54</v>
      </c>
      <c r="I54" s="28">
        <f t="shared" si="1"/>
        <v>272.7</v>
      </c>
      <c r="J54" s="29">
        <f>I54*0.1</f>
        <v>27.27</v>
      </c>
      <c r="K54" s="30"/>
      <c r="L54" s="31"/>
    </row>
    <row r="55" spans="3:13" ht="15" thickBot="1" x14ac:dyDescent="0.35">
      <c r="I55" s="20"/>
      <c r="J55" s="21"/>
      <c r="K55" s="37"/>
      <c r="L55" s="18"/>
      <c r="M55" s="18"/>
    </row>
    <row r="56" spans="3:13" x14ac:dyDescent="0.3">
      <c r="C56" s="12" t="s">
        <v>81</v>
      </c>
      <c r="D56" s="13"/>
      <c r="E56" s="13"/>
      <c r="F56" s="14"/>
      <c r="G56" s="13"/>
      <c r="H56" s="13"/>
      <c r="I56" s="32"/>
      <c r="J56" s="33"/>
      <c r="K56" s="15"/>
      <c r="L56" s="16"/>
      <c r="M56" s="18"/>
    </row>
    <row r="57" spans="3:13" ht="15" thickBot="1" x14ac:dyDescent="0.35">
      <c r="C57" s="25"/>
      <c r="D57" s="26" t="s">
        <v>82</v>
      </c>
      <c r="E57" s="26">
        <v>897985</v>
      </c>
      <c r="F57" s="27">
        <v>56</v>
      </c>
      <c r="G57" s="38" t="s">
        <v>21</v>
      </c>
      <c r="H57" s="27">
        <v>56</v>
      </c>
      <c r="I57" s="28">
        <f t="shared" si="1"/>
        <v>282.8</v>
      </c>
      <c r="J57" s="29">
        <f t="shared" ref="J55:J57" si="2">I57*0.1</f>
        <v>28.28</v>
      </c>
      <c r="K57" s="34">
        <v>4.09</v>
      </c>
      <c r="L57" s="35">
        <f>I57+J57+K57</f>
        <v>315.17</v>
      </c>
      <c r="M57" s="18"/>
    </row>
    <row r="58" spans="3:13" x14ac:dyDescent="0.3">
      <c r="I58" s="18"/>
      <c r="J58" s="18"/>
      <c r="K58" s="37"/>
      <c r="L58" s="18"/>
      <c r="M58" s="18"/>
    </row>
  </sheetData>
  <mergeCells count="10">
    <mergeCell ref="K8:K18"/>
    <mergeCell ref="K27:K29"/>
    <mergeCell ref="K44:K45"/>
    <mergeCell ref="K48:K49"/>
    <mergeCell ref="K52:K54"/>
    <mergeCell ref="L8:L18"/>
    <mergeCell ref="L27:L29"/>
    <mergeCell ref="L44:L45"/>
    <mergeCell ref="L48:L49"/>
    <mergeCell ref="L52:L54"/>
  </mergeCells>
  <conditionalFormatting sqref="G8:G54 G57">
    <cfRule type="cellIs" dxfId="2" priority="1" operator="equal">
      <formula>"NÃO ENCONTRADO"</formula>
    </cfRule>
    <cfRule type="cellIs" dxfId="1" priority="2" operator="equal">
      <formula>"NÃO COMPRADO"</formula>
    </cfRule>
    <cfRule type="cellIs" dxfId="0" priority="3" operator="equal">
      <formula>"COMPRADO"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headerFooter>
    <oddHeader>&amp;R&amp;"Calibri"&amp;10&amp;K000000Classificação: Pública&amp;1#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MELCHIOR PASSOS ARAUJO</dc:creator>
  <cp:lastModifiedBy>MELCHIOR PASSOS ARAUJO</cp:lastModifiedBy>
  <dcterms:created xsi:type="dcterms:W3CDTF">2024-03-28T14:05:31Z</dcterms:created>
  <dcterms:modified xsi:type="dcterms:W3CDTF">2024-03-29T01:33:09Z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d8fd8c7-69f7-472e-8159-8d8dd449b652_Enabled">
    <vt:lpwstr>true</vt:lpwstr>
  </property>
  <property fmtid="{D5CDD505-2E9C-101B-9397-08002B2CF9AE}" pid="3" name="MSIP_Label_6d8fd8c7-69f7-472e-8159-8d8dd449b652_SetDate">
    <vt:lpwstr>2024-03-29T01:32:50Z</vt:lpwstr>
  </property>
  <property fmtid="{D5CDD505-2E9C-101B-9397-08002B2CF9AE}" pid="4" name="MSIP_Label_6d8fd8c7-69f7-472e-8159-8d8dd449b652_Method">
    <vt:lpwstr>Privileged</vt:lpwstr>
  </property>
  <property fmtid="{D5CDD505-2E9C-101B-9397-08002B2CF9AE}" pid="5" name="MSIP_Label_6d8fd8c7-69f7-472e-8159-8d8dd449b652_Name">
    <vt:lpwstr>#publica</vt:lpwstr>
  </property>
  <property fmtid="{D5CDD505-2E9C-101B-9397-08002B2CF9AE}" pid="6" name="MSIP_Label_6d8fd8c7-69f7-472e-8159-8d8dd449b652_SiteId">
    <vt:lpwstr>28a53cf0-2b18-4b97-9cf7-91838b8a7297</vt:lpwstr>
  </property>
  <property fmtid="{D5CDD505-2E9C-101B-9397-08002B2CF9AE}" pid="7" name="MSIP_Label_6d8fd8c7-69f7-472e-8159-8d8dd449b652_ActionId">
    <vt:lpwstr>4ae84079-3873-4e1d-9c42-e7969023da5b</vt:lpwstr>
  </property>
  <property fmtid="{D5CDD505-2E9C-101B-9397-08002B2CF9AE}" pid="8" name="MSIP_Label_6d8fd8c7-69f7-472e-8159-8d8dd449b652_ContentBits">
    <vt:lpwstr>1</vt:lpwstr>
  </property>
</Properties>
</file>