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fileSharing readOnlyRecommended="1"/>
  <workbookPr hidePivotFieldList="1" defaultThemeVersion="166925"/>
  <mc:AlternateContent xmlns:mc="http://schemas.openxmlformats.org/markup-compatibility/2006">
    <mc:Choice Requires="x15">
      <x15ac:absPath xmlns:x15ac="http://schemas.microsoft.com/office/spreadsheetml/2010/11/ac" url="https://d.docs.live.net/f68308e59d57cc2a/"/>
    </mc:Choice>
  </mc:AlternateContent>
  <xr:revisionPtr revIDLastSave="0" documentId="14_{D8BCD1C9-B25E-48C0-A178-E54DA41267BD}" xr6:coauthVersionLast="47" xr6:coauthVersionMax="47" xr10:uidLastSave="{00000000-0000-0000-0000-000000000000}"/>
  <bookViews>
    <workbookView xWindow="-96" yWindow="-96" windowWidth="19392" windowHeight="10536" firstSheet="5" activeTab="8" xr2:uid="{00000000-000D-0000-FFFF-FFFF00000000}"/>
  </bookViews>
  <sheets>
    <sheet name="Data" sheetId="1" r:id="rId1"/>
    <sheet name="Table" sheetId="2" r:id="rId2"/>
    <sheet name="Sales Line" sheetId="3" r:id="rId3"/>
    <sheet name="Sales Map" sheetId="4" r:id="rId4"/>
    <sheet name="Segment Sales Column Chart " sheetId="6" r:id="rId5"/>
    <sheet name="Region Sales Pie" sheetId="7" r:id="rId6"/>
    <sheet name="Category Sales Waterfall" sheetId="8" r:id="rId7"/>
    <sheet name="Item Sales Bar Chart" sheetId="10" r:id="rId8"/>
    <sheet name="Dashboard" sheetId="11" r:id="rId9"/>
  </sheets>
  <definedNames>
    <definedName name="_xlchart.v1.4" hidden="1">'Category Sales Waterfall'!$D$2:$D$5</definedName>
    <definedName name="_xlchart.v1.5" hidden="1">'Category Sales Waterfall'!$E$2:$E$5</definedName>
    <definedName name="_xlchart.v5.0" hidden="1">'Sales Map'!$A$5</definedName>
    <definedName name="_xlchart.v5.1" hidden="1">'Sales Map'!$A$6</definedName>
    <definedName name="_xlchart.v5.2" hidden="1">'Sales Map'!$B$5:$AX$5</definedName>
    <definedName name="_xlchart.v5.3" hidden="1">'Sales Map'!$B$6:$AX$6</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 i="4" l="1"/>
  <c r="E3" i="8"/>
  <c r="E2" i="8"/>
  <c r="C5" i="7"/>
  <c r="AX6" i="4"/>
  <c r="AR6" i="4"/>
  <c r="AN6" i="4"/>
  <c r="AJ6" i="4"/>
  <c r="AF6" i="4"/>
  <c r="AB6" i="4"/>
  <c r="X6" i="4"/>
  <c r="T6" i="4"/>
  <c r="P6" i="4"/>
  <c r="L6" i="4"/>
  <c r="G6" i="4"/>
  <c r="C6" i="4"/>
  <c r="E5" i="8"/>
  <c r="C2" i="7"/>
  <c r="I6" i="4"/>
  <c r="AU6" i="4"/>
  <c r="AQ6" i="4"/>
  <c r="AM6" i="4"/>
  <c r="AI6" i="4"/>
  <c r="AE6" i="4"/>
  <c r="AA6" i="4"/>
  <c r="W6" i="4"/>
  <c r="S6" i="4"/>
  <c r="O6" i="4"/>
  <c r="K6" i="4"/>
  <c r="F6" i="4"/>
  <c r="B6" i="4"/>
  <c r="E4" i="8"/>
  <c r="C3" i="7"/>
  <c r="AV6" i="4"/>
  <c r="AT6" i="4"/>
  <c r="AP6" i="4"/>
  <c r="AL6" i="4"/>
  <c r="AH6" i="4"/>
  <c r="AD6" i="4"/>
  <c r="Z6" i="4"/>
  <c r="R6" i="4"/>
  <c r="N6" i="4"/>
  <c r="J6" i="4"/>
  <c r="E6" i="4"/>
  <c r="C4" i="7"/>
  <c r="AW6" i="4"/>
  <c r="AS6" i="4"/>
  <c r="AO6" i="4"/>
  <c r="AK6" i="4"/>
  <c r="AG6" i="4"/>
  <c r="AC6" i="4"/>
  <c r="Y6" i="4"/>
  <c r="U6" i="4"/>
  <c r="Q6" i="4"/>
  <c r="M6" i="4"/>
  <c r="H6" i="4"/>
  <c r="D6" i="4"/>
</calcChain>
</file>

<file path=xl/sharedStrings.xml><?xml version="1.0" encoding="utf-8"?>
<sst xmlns="http://schemas.openxmlformats.org/spreadsheetml/2006/main" count="176631" uniqueCount="10868">
  <si>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</si>
  <si>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</si>
  <si>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</si>
  <si>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</si>
  <si>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</si>
  <si>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</si>
  <si>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</si>
  <si>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</si>
  <si>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</si>
  <si>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</si>
  <si>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</si>
  <si>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</si>
  <si>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</si>
  <si>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</si>
  <si>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</si>
  <si>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</si>
  <si>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</si>
  <si>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</si>
  <si>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</si>
  <si>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</si>
  <si>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</si>
  <si>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</si>
  <si>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</si>
  <si>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</si>
  <si>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</si>
  <si>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</si>
  <si>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</si>
  <si>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</si>
  <si>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</si>
  <si>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</si>
  <si>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</si>
  <si>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</si>
  <si>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</si>
  <si>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</si>
  <si>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</si>
  <si>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</si>
  <si>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</si>
  <si>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</si>
  <si>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</si>
  <si>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</si>
  <si>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</si>
  <si>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</si>
  <si>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</si>
  <si>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</si>
  <si>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</si>
  <si>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</si>
  <si>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</si>
  <si>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</si>
  <si>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</si>
  <si>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</si>
  <si>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</si>
  <si>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</si>
  <si>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</si>
  <si>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</si>
  <si>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</si>
  <si>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</si>
  <si>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</si>
  <si>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</si>
  <si>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</si>
  <si>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</si>
  <si>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</si>
  <si>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</si>
  <si>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</si>
  <si>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</si>
  <si>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</si>
  <si>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</si>
  <si>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</si>
  <si>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</si>
  <si>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</si>
  <si>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</si>
  <si>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</si>
  <si>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</si>
  <si>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</si>
  <si>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</si>
  <si>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</si>
  <si>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</si>
  <si>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</si>
  <si>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</si>
  <si>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</si>
  <si>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</si>
  <si>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</si>
  <si>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</si>
  <si>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</si>
  <si>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</si>
  <si>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</si>
  <si>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</si>
  <si>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</si>
  <si>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</si>
  <si>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</si>
  <si>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</si>
  <si>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</si>
  <si>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</si>
  <si>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</si>
  <si>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</si>
  <si>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</si>
  <si>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</si>
  <si>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</si>
  <si>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</si>
  <si>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</si>
  <si>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</si>
  <si>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</si>
  <si>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</si>
  <si>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</si>
  <si>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</si>
  <si>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</si>
  <si>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</si>
  <si>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</si>
  <si>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</si>
  <si>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</si>
  <si>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</si>
  <si>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</si>
  <si>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</si>
  <si>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</si>
  <si>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</si>
  <si>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</si>
  <si>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</si>
  <si>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</si>
  <si>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</si>
  <si>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</si>
  <si>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</si>
  <si>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</si>
  <si>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</si>
  <si>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</si>
  <si>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</si>
  <si>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</si>
  <si>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</si>
  <si>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</si>
  <si>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</si>
  <si>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</si>
  <si>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</si>
  <si>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</si>
  <si>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</si>
  <si>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</si>
  <si>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</si>
  <si>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</si>
  <si>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</si>
  <si>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</si>
  <si>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</si>
  <si>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</si>
  <si>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</si>
  <si>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</si>
  <si>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</si>
  <si>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</si>
  <si>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</si>
  <si>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</si>
  <si>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</si>
  <si>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</si>
  <si>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</si>
  <si>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</si>
  <si>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</si>
  <si>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</si>
  <si>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</si>
  <si>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</si>
  <si>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</si>
  <si>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</si>
  <si>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</si>
  <si>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</si>
  <si>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</si>
  <si>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</si>
  <si>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</si>
  <si>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</si>
  <si>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</si>
  <si>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</si>
  <si>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</si>
  <si>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</si>
  <si>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</si>
  <si>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</si>
  <si>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</si>
  <si>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</si>
  <si>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</si>
  <si>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</si>
  <si>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</si>
  <si>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</si>
  <si>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</si>
  <si>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</si>
  <si>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</si>
  <si>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</si>
  <si>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</si>
  <si>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</si>
  <si>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</si>
  <si>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</si>
  <si>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</si>
  <si>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</si>
  <si>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</si>
  <si>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</si>
  <si>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</si>
  <si>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</si>
  <si>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</si>
  <si>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</si>
  <si>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</si>
  <si>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</si>
  <si>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</si>
  <si>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</si>
  <si>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</si>
  <si>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</si>
  <si>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</si>
  <si>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</si>
  <si>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</si>
  <si>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</si>
  <si>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</si>
  <si>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</si>
  <si>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</si>
  <si>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</si>
  <si>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</si>
  <si>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</si>
  <si>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</si>
  <si>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</si>
  <si>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</si>
  <si>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</si>
  <si>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</si>
  <si>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</si>
  <si>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</si>
  <si>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</si>
  <si>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</si>
  <si>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</si>
  <si>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</si>
  <si>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</si>
  <si>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</si>
  <si>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</si>
  <si>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</si>
  <si>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</si>
  <si>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</si>
  <si>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</si>
  <si>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</si>
  <si>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</si>
  <si>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</si>
  <si>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</si>
  <si>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</si>
  <si>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</si>
  <si>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</si>
  <si>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</si>
  <si>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</si>
  <si>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</si>
  <si>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</si>
  <si>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</si>
  <si>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</si>
  <si>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</si>
  <si>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</si>
  <si>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</si>
  <si>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</si>
  <si>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</si>
  <si>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</si>
  <si>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</si>
  <si>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</si>
  <si>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</si>
  <si>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</si>
  <si>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</si>
  <si>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</si>
  <si>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</si>
  <si>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</si>
  <si>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</si>
  <si>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</si>
  <si>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</si>
  <si>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</si>
  <si>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</si>
  <si>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</si>
  <si>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</si>
  <si>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</si>
  <si>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</si>
  <si>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</si>
  <si>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</si>
  <si>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</si>
  <si>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</si>
  <si>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</si>
  <si>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</si>
  <si>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</si>
  <si>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</si>
  <si>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</si>
  <si>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</si>
  <si>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</si>
  <si>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</si>
  <si>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</si>
  <si>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</si>
  <si>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</si>
  <si>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</si>
  <si>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</si>
  <si>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</si>
  <si>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</si>
  <si>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</si>
  <si>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</si>
  <si>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</si>
  <si>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</si>
  <si>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</si>
  <si>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</si>
  <si>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</si>
  <si>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</si>
  <si>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</si>
  <si>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</si>
  <si>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</si>
  <si>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</si>
  <si>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</si>
  <si>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</si>
  <si>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</si>
  <si>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</si>
  <si>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</si>
  <si>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</si>
  <si>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</si>
  <si>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</si>
  <si>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</si>
  <si>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</si>
  <si>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</si>
  <si>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</si>
  <si>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</si>
  <si>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</si>
  <si>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</si>
  <si>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</si>
  <si>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</si>
  <si>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</si>
  <si>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</si>
  <si>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</si>
  <si>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</si>
  <si>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</si>
  <si>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</si>
  <si>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</si>
  <si>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</si>
  <si>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</si>
  <si>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</si>
  <si>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</si>
  <si>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</si>
  <si>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</si>
  <si>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</si>
  <si>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</si>
  <si>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</si>
  <si>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</si>
  <si>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</si>
  <si>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</si>
  <si>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</si>
  <si>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</si>
  <si>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</si>
  <si>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</si>
  <si>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</si>
  <si>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</si>
  <si>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</si>
  <si>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</si>
  <si>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</si>
  <si>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</si>
  <si>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</si>
  <si>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</si>
  <si>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</si>
  <si>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</si>
  <si>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</si>
  <si>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</si>
  <si>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</si>
  <si>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</si>
  <si>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</si>
  <si>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</si>
  <si>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</si>
  <si>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</si>
  <si>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</si>
  <si>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</si>
  <si>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</si>
  <si>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</si>
  <si>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</si>
  <si>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</si>
  <si>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</si>
  <si>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</si>
  <si>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</si>
  <si>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</si>
  <si>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</si>
  <si>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</si>
  <si>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</si>
  <si>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</si>
  <si>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</si>
  <si>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</si>
  <si>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</si>
  <si>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</si>
  <si>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</si>
  <si>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</si>
  <si>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</si>
  <si>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</si>
  <si>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</si>
  <si>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</si>
  <si>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</si>
  <si>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</si>
  <si>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</si>
  <si>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</si>
  <si>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</si>
  <si>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</si>
  <si>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</si>
  <si>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</si>
  <si>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</si>
  <si>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</si>
  <si>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</si>
  <si>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</si>
  <si>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</si>
  <si>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</si>
  <si>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</si>
  <si>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</si>
  <si>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</si>
  <si>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</si>
  <si>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</si>
  <si>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</si>
  <si>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</si>
  <si>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</si>
  <si>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</si>
  <si>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</si>
  <si>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</si>
  <si>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</si>
  <si>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</si>
  <si>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</si>
  <si>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</si>
  <si>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</si>
  <si>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</si>
  <si>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</si>
  <si>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</si>
  <si>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</si>
  <si>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</si>
  <si>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</si>
  <si>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</si>
  <si>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</si>
  <si>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</si>
  <si>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</si>
  <si>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</si>
  <si>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</si>
  <si>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</si>
  <si>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</si>
  <si>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</si>
  <si>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</si>
  <si>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</si>
  <si>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</si>
  <si>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</si>
  <si>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</si>
  <si>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</si>
  <si>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</si>
  <si>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</si>
  <si>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</si>
  <si>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</si>
  <si>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</si>
  <si>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</si>
  <si>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</si>
  <si>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</si>
  <si>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</si>
  <si>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</si>
  <si>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</si>
  <si>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</si>
  <si>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</si>
  <si>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</si>
  <si>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</si>
  <si>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</si>
  <si>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</si>
  <si>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</si>
  <si>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</si>
  <si>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</si>
  <si>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</si>
  <si>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</si>
  <si>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</si>
  <si>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</si>
  <si>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</si>
  <si>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</si>
  <si>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</si>
  <si>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</si>
  <si>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</si>
  <si>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</si>
  <si>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</si>
  <si>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</si>
  <si>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</si>
  <si>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</si>
  <si>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</si>
  <si>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</si>
  <si>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</si>
  <si>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</si>
  <si>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</si>
  <si>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</si>
  <si>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</si>
  <si>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</si>
  <si>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</si>
  <si>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</si>
  <si>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</si>
  <si>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</si>
  <si>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</si>
  <si>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</si>
  <si>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</si>
  <si>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</si>
  <si>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</si>
  <si>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</si>
  <si>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</si>
  <si>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</si>
  <si>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</si>
  <si>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</si>
  <si>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</si>
  <si>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</si>
  <si>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</si>
  <si>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</si>
  <si>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</si>
  <si>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</si>
  <si>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</si>
  <si>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</si>
  <si>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</si>
  <si>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</si>
  <si>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</si>
  <si>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</si>
  <si>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</si>
  <si>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</si>
  <si>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</si>
  <si>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</si>
  <si>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</si>
  <si>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</si>
  <si>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</si>
  <si>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</si>
  <si>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</si>
  <si>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</si>
  <si>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</si>
  <si>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</si>
  <si>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</si>
  <si>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</si>
  <si>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</si>
  <si>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</si>
  <si>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</si>
  <si>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</si>
  <si>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</si>
  <si>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</si>
  <si>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</si>
  <si>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</si>
  <si>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</si>
  <si>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</si>
  <si>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</si>
  <si>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</si>
  <si>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</si>
  <si>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</si>
  <si>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</si>
  <si>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</si>
  <si>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</si>
  <si>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</si>
  <si>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</si>
  <si>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</si>
  <si>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</si>
  <si>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</si>
  <si>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</si>
  <si>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</si>
  <si>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</si>
  <si>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</si>
  <si>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</si>
  <si>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</si>
  <si>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</si>
  <si>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</si>
  <si>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</si>
  <si>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</si>
  <si>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</si>
  <si>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</si>
  <si>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</si>
  <si>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</si>
  <si>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</si>
  <si>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</si>
  <si>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</si>
  <si>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</si>
  <si>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</si>
  <si>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</si>
  <si>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</si>
  <si>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</si>
  <si>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</si>
  <si>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</si>
  <si>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</si>
  <si>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</si>
  <si>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</si>
  <si>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</si>
  <si>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</si>
  <si>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</si>
  <si>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</si>
  <si>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</si>
  <si>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</si>
  <si>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</si>
  <si>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</si>
  <si>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</si>
  <si>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</si>
  <si>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</si>
  <si>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</si>
  <si>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</si>
  <si>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</si>
  <si>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</si>
  <si>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</si>
  <si>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</si>
  <si>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</si>
  <si>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</si>
  <si>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</si>
  <si>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</si>
  <si>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</si>
  <si>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</si>
  <si>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</si>
  <si>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</si>
  <si>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</si>
  <si>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</si>
  <si>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</si>
  <si>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</si>
  <si>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</si>
  <si>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</si>
  <si>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</si>
  <si>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</si>
  <si>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</si>
  <si>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</si>
  <si>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</si>
  <si>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</si>
  <si>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</si>
  <si>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</si>
  <si>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</si>
  <si>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</si>
  <si>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</si>
  <si>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</si>
  <si>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</si>
  <si>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</si>
  <si>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</si>
  <si>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</si>
  <si>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</si>
  <si>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</si>
  <si>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</si>
  <si>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</si>
  <si>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</si>
  <si>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</si>
  <si>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</si>
  <si>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</si>
  <si>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</si>
  <si>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</si>
  <si>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</si>
  <si>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</si>
  <si>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</si>
  <si>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</si>
  <si>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</si>
  <si>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</si>
  <si>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</si>
  <si>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</si>
  <si>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</si>
  <si>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</si>
  <si>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</si>
  <si>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</si>
  <si>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</si>
  <si>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</si>
  <si>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</si>
  <si>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</si>
  <si>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</si>
  <si>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</si>
  <si>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</si>
  <si>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</si>
  <si>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</si>
  <si>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</si>
  <si>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</si>
  <si>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</si>
  <si>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</si>
  <si>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</si>
  <si>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</si>
  <si>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</si>
  <si>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</si>
  <si>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</si>
  <si>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</si>
  <si>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</si>
  <si>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</si>
  <si>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</si>
  <si>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</si>
  <si>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</si>
  <si>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</si>
  <si>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</si>
  <si>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</si>
  <si>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</si>
  <si>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</si>
  <si>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</si>
  <si>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</si>
  <si>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</si>
  <si>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</si>
  <si>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</si>
  <si>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</si>
  <si>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</si>
  <si>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</si>
  <si>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</si>
  <si>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</si>
  <si>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</si>
  <si>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</si>
  <si>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</si>
  <si>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</si>
  <si>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</si>
  <si>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</si>
  <si>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</si>
  <si>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</si>
  <si>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</si>
  <si>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</si>
  <si>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</si>
  <si>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</si>
  <si>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</si>
  <si>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</si>
  <si>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</si>
  <si>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</si>
  <si>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</si>
  <si>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</si>
  <si>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</si>
  <si>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</si>
  <si>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</si>
  <si>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</si>
  <si>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</si>
  <si>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</si>
  <si>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</si>
  <si>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</si>
  <si>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</si>
  <si>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</si>
  <si>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</si>
  <si>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</si>
  <si>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</si>
  <si>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</si>
  <si>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</si>
  <si>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</si>
  <si>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</si>
  <si>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</si>
  <si>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</si>
  <si>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</si>
  <si>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</si>
  <si>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</si>
  <si>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</si>
  <si>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</si>
  <si>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</si>
  <si>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</si>
  <si>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</si>
  <si>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</si>
  <si>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</si>
  <si>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</si>
  <si>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</si>
  <si>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</si>
  <si>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</si>
  <si>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</si>
  <si>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</si>
  <si>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</si>
  <si>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</si>
  <si>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</si>
  <si>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</si>
  <si>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</si>
  <si>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</si>
  <si>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</si>
  <si>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</si>
  <si>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</si>
  <si>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</si>
  <si>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</si>
  <si>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</si>
  <si>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</si>
  <si>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</si>
  <si>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</si>
  <si>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</si>
  <si>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</si>
  <si>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</si>
  <si>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</si>
  <si>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</si>
  <si>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</si>
  <si>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</si>
  <si>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</si>
  <si>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</si>
  <si>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</si>
  <si>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</si>
  <si>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</si>
  <si>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</si>
  <si>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</si>
  <si>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</si>
  <si>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</si>
  <si>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</si>
  <si>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</si>
  <si>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</si>
  <si>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</si>
  <si>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</si>
  <si>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</si>
  <si>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</si>
  <si>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</si>
  <si>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</si>
  <si>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</si>
  <si>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</si>
  <si>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</si>
  <si>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</si>
  <si>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</si>
  <si>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</si>
  <si>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</si>
  <si>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</si>
  <si>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</si>
  <si>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</si>
  <si>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</si>
  <si>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</si>
  <si>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</si>
  <si>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</si>
  <si>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</si>
  <si>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</si>
  <si>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</si>
  <si>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</si>
  <si>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</si>
  <si>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</si>
  <si>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</si>
  <si>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</si>
  <si>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</si>
  <si>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</si>
  <si>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</si>
  <si>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</si>
  <si>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</si>
  <si>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</si>
  <si>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</si>
  <si>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</si>
  <si>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</si>
  <si>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</si>
  <si>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</si>
  <si>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</si>
  <si>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</si>
  <si>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</si>
  <si>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</si>
  <si>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</si>
  <si>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</si>
  <si>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</si>
  <si>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</si>
  <si>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</si>
  <si>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</si>
  <si>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</si>
  <si>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</si>
  <si>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</si>
  <si>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</si>
  <si>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</si>
  <si>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</si>
  <si>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</si>
  <si>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</si>
  <si>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</si>
  <si>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</si>
  <si>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</si>
  <si>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</si>
  <si>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</si>
  <si>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</si>
  <si>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</si>
  <si>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</si>
  <si>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</si>
  <si>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</si>
  <si>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</si>
  <si>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</si>
  <si>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</si>
  <si>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</si>
  <si>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</si>
  <si>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</si>
  <si>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</si>
  <si>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</si>
  <si>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</si>
  <si>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</si>
  <si>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</si>
  <si>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</si>
  <si>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</si>
  <si>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</si>
  <si>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</si>
  <si>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</si>
  <si>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</si>
  <si>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</si>
  <si>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</si>
  <si>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</si>
  <si>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</si>
  <si>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</si>
  <si>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</si>
  <si>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</si>
  <si>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</si>
  <si>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</si>
  <si>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</si>
  <si>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</si>
  <si>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</si>
  <si>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</si>
  <si>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</si>
  <si>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</si>
  <si>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</si>
  <si>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</si>
  <si>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</si>
  <si>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</si>
  <si>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</si>
  <si>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</si>
  <si>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</si>
  <si>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</si>
  <si>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</si>
  <si>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</si>
  <si>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</si>
  <si>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</si>
  <si>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</si>
  <si>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</si>
  <si>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</si>
  <si>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</si>
  <si>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</si>
  <si>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</si>
  <si>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</si>
  <si>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</si>
  <si>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</si>
  <si>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</si>
  <si>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</si>
  <si>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</si>
  <si>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</si>
  <si>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</si>
  <si>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</si>
  <si>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</si>
  <si>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</si>
  <si>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</si>
  <si>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</si>
  <si>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</si>
  <si>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</si>
  <si>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</si>
  <si>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</si>
  <si>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</si>
  <si>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</si>
  <si>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</si>
  <si>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</si>
  <si>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</si>
  <si>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</si>
  <si>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</si>
  <si>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</si>
  <si>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</si>
  <si>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</si>
  <si>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</si>
  <si>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</si>
  <si>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</si>
  <si>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</si>
  <si>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</si>
  <si>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</si>
  <si>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</si>
  <si>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</si>
  <si>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</si>
  <si>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</si>
  <si>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</si>
  <si>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</si>
  <si>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</si>
  <si>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</si>
  <si>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</si>
  <si>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</si>
  <si>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</si>
  <si>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</si>
  <si>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</si>
  <si>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</si>
  <si>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</si>
  <si>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</si>
  <si>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</si>
  <si>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</si>
  <si>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</si>
  <si>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</si>
  <si>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</si>
  <si>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</si>
  <si>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</si>
  <si>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</si>
  <si>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</si>
  <si>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</si>
  <si>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</si>
  <si>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</si>
  <si>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</si>
  <si>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</si>
  <si>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</si>
  <si>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</si>
  <si>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</si>
  <si>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</si>
  <si>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</si>
  <si>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</si>
  <si>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</si>
  <si>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</si>
  <si>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</si>
  <si>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</si>
  <si>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</si>
  <si>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</si>
  <si>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</si>
  <si>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</si>
  <si>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</si>
  <si>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</si>
  <si>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</si>
  <si>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</si>
  <si>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</si>
  <si>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</si>
  <si>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</si>
  <si>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</si>
  <si>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</si>
  <si>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</si>
  <si>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</si>
  <si>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</si>
  <si>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</si>
  <si>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</si>
  <si>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</si>
  <si>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</si>
  <si>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</si>
  <si>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</si>
  <si>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</si>
  <si>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</si>
  <si>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</si>
  <si>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</si>
  <si>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</si>
  <si>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</si>
  <si>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</si>
  <si>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</si>
  <si>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</si>
  <si>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</si>
  <si>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</si>
  <si>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</si>
  <si>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</si>
  <si>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</si>
  <si>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</si>
  <si>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</si>
  <si>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</si>
  <si>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</si>
  <si>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</si>
  <si>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</si>
  <si>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</si>
  <si>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</si>
  <si>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</si>
  <si>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</si>
  <si>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</si>
  <si>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</si>
  <si>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</si>
  <si>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</si>
  <si>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</si>
  <si>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</si>
  <si>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</si>
  <si>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</si>
  <si>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</si>
  <si>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</si>
  <si>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</si>
  <si>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</si>
  <si>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</si>
  <si>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</si>
  <si>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</si>
  <si>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</si>
  <si>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</si>
  <si>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</si>
  <si>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</si>
  <si>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</si>
  <si>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</si>
  <si>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</si>
  <si>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</si>
  <si>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</si>
  <si>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</si>
  <si>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</si>
  <si>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</si>
  <si>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</si>
  <si>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</si>
  <si>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</si>
  <si>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</si>
  <si>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</si>
  <si>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</si>
  <si>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</si>
  <si>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</si>
  <si>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</si>
  <si>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</si>
  <si>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</si>
  <si>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</si>
  <si>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</si>
  <si>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</si>
  <si>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</si>
  <si>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</si>
  <si>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</si>
  <si>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</si>
  <si>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</si>
  <si>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</si>
  <si>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</si>
  <si>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</si>
  <si>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</si>
  <si>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</si>
  <si>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</si>
  <si>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</si>
  <si>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</si>
  <si>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</si>
  <si>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</si>
  <si>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</si>
  <si>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</si>
  <si>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</si>
  <si>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</si>
  <si>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</si>
  <si>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</si>
  <si>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</si>
  <si>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</si>
  <si>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</si>
  <si>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</si>
  <si>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</si>
  <si>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</si>
  <si>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</si>
  <si>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</si>
  <si>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</si>
  <si>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</si>
  <si>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</si>
  <si>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</si>
  <si>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</si>
  <si>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</si>
  <si>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</si>
  <si>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</si>
  <si>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</si>
  <si>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</si>
  <si>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</si>
  <si>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</si>
  <si>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</si>
  <si>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</si>
  <si>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</si>
  <si>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</si>
  <si>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</si>
  <si>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</si>
  <si>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</si>
  <si>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</si>
  <si>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</si>
  <si>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</si>
  <si>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</si>
  <si>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</si>
  <si>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</si>
  <si>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</si>
  <si>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</si>
  <si>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</si>
  <si>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</si>
  <si>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</si>
  <si>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</si>
  <si>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</si>
  <si>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</si>
  <si>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</si>
  <si>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</si>
  <si>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</si>
  <si>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</si>
  <si>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</si>
  <si>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</si>
  <si>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</si>
  <si>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</si>
  <si>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</si>
  <si>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</si>
  <si>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</si>
  <si>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</si>
  <si>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</si>
  <si>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</si>
  <si>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</si>
  <si>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</si>
  <si>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</si>
  <si>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</si>
  <si>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</si>
  <si>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</si>
  <si>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</si>
  <si>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</si>
  <si>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</si>
  <si>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</si>
  <si>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</si>
  <si>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</si>
  <si>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</si>
  <si>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</si>
  <si>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</si>
  <si>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</si>
  <si>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</si>
  <si>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</si>
  <si>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</si>
  <si>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</si>
  <si>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</si>
  <si>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</si>
  <si>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</si>
  <si>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</si>
  <si>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</si>
  <si>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</si>
  <si>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</si>
  <si>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</si>
  <si>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</si>
  <si>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</si>
  <si>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</si>
  <si>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</si>
  <si>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</si>
  <si>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</si>
  <si>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</si>
  <si>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</si>
  <si>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</si>
  <si>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</si>
  <si>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</si>
  <si>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</si>
  <si>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</si>
  <si>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</si>
  <si>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</si>
  <si>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</si>
  <si>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</si>
  <si>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</si>
  <si>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</si>
  <si>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</si>
  <si>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</si>
  <si>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</si>
  <si>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</si>
  <si>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</si>
  <si>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</si>
  <si>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</si>
  <si>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</si>
  <si>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</si>
  <si>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</si>
  <si>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</si>
  <si>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</si>
  <si>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</si>
  <si>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</si>
  <si>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</si>
  <si>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</si>
  <si>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</si>
  <si>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</si>
  <si>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</si>
  <si>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</si>
  <si>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</si>
  <si>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</si>
  <si>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</si>
  <si>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</si>
  <si>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</si>
  <si>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</si>
  <si>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</si>
  <si>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</si>
  <si>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</si>
  <si>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</si>
  <si>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</si>
  <si>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</si>
  <si>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</si>
  <si>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</si>
  <si>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</si>
  <si>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</si>
  <si>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</si>
  <si>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</si>
  <si>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</si>
  <si>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</si>
  <si>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</si>
  <si>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</si>
  <si>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</si>
  <si>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</si>
  <si>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</si>
  <si>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</si>
  <si>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</si>
  <si>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</si>
  <si>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</si>
  <si>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</si>
  <si>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</si>
  <si>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</si>
  <si>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</si>
  <si>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</si>
  <si>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</si>
  <si>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</si>
  <si>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</si>
  <si>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</si>
  <si>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</si>
  <si>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</si>
  <si>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</si>
  <si>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</si>
  <si>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</si>
  <si>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</si>
  <si>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</si>
  <si>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</si>
  <si>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</si>
  <si>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</si>
  <si>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</si>
  <si>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</si>
  <si>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</si>
  <si>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</si>
  <si>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</si>
  <si>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</si>
  <si>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</si>
  <si>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</si>
  <si>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</si>
  <si>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</si>
  <si>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</si>
  <si>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</si>
  <si>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</si>
  <si>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</si>
  <si>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</si>
  <si>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</si>
  <si>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</si>
  <si>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</si>
  <si>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</si>
  <si>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</si>
  <si>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</si>
  <si>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</si>
  <si>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</si>
  <si>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</si>
  <si>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</si>
  <si>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</si>
  <si>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</si>
  <si>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</si>
  <si>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</si>
  <si>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</si>
  <si>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</si>
  <si>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</si>
  <si>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</si>
  <si>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</si>
  <si>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</si>
  <si>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</si>
  <si>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</si>
  <si>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</si>
  <si>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</si>
  <si>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</si>
  <si>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</si>
  <si>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</si>
  <si>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</si>
  <si>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</si>
  <si>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</si>
  <si>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</si>
  <si>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</si>
  <si>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</si>
  <si>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</si>
  <si>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</si>
  <si>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</si>
  <si>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</si>
  <si>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</si>
  <si>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</si>
  <si>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</si>
  <si>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</si>
  <si>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</si>
  <si>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</si>
  <si>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</si>
  <si>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</si>
  <si>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</si>
  <si>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</si>
  <si>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</si>
  <si>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</si>
  <si>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</si>
  <si>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</si>
  <si>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</si>
  <si>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</si>
  <si>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</si>
  <si>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</si>
  <si>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</si>
  <si>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</si>
  <si>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</si>
  <si>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</si>
  <si>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</si>
  <si>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</si>
  <si>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</si>
  <si>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</si>
  <si>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</si>
  <si>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</si>
  <si>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</si>
  <si>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</si>
  <si>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</si>
  <si>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</si>
  <si>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</si>
  <si>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</si>
  <si>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</si>
  <si>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</si>
  <si>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</si>
  <si>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</si>
  <si>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</si>
  <si>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</si>
  <si>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</si>
  <si>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</si>
  <si>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</si>
  <si>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</si>
  <si>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</si>
  <si>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</si>
  <si>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</si>
  <si>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</si>
  <si>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</si>
  <si>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</si>
  <si>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</si>
  <si>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</si>
  <si>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</si>
  <si>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</si>
  <si>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</si>
  <si>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</si>
  <si>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</si>
  <si>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</si>
  <si>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</si>
  <si>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</si>
  <si>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</si>
  <si>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</si>
  <si>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</si>
  <si>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</si>
  <si>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</si>
  <si>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</si>
  <si>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</si>
  <si>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</si>
  <si>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</si>
  <si>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</si>
  <si>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</si>
  <si>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</si>
  <si>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</si>
  <si>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</si>
  <si>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</si>
  <si>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</si>
  <si>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</si>
  <si>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</si>
  <si>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</si>
  <si>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</si>
  <si>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</si>
  <si>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</si>
  <si>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</si>
  <si>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</si>
  <si>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</si>
  <si>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</si>
  <si>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</si>
  <si>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</si>
  <si>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</si>
  <si>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</si>
  <si>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</si>
  <si>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</si>
  <si>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</si>
  <si>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</si>
  <si>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</si>
  <si>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</si>
  <si>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</si>
  <si>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</si>
  <si>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</si>
  <si>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</si>
  <si>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</si>
  <si>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</si>
  <si>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</si>
  <si>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</si>
  <si>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</si>
  <si>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</si>
  <si>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</si>
  <si>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</si>
  <si>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</si>
  <si>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</si>
  <si>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</si>
  <si>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</si>
  <si>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</si>
  <si>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</si>
  <si>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</si>
  <si>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</si>
  <si>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</si>
  <si>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</si>
  <si>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</si>
  <si>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</si>
  <si>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</si>
  <si>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</si>
  <si>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</si>
  <si>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</si>
  <si>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</si>
  <si>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</si>
  <si>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</si>
  <si>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</si>
  <si>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</si>
  <si>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</si>
  <si>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</si>
  <si>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</si>
  <si>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</si>
  <si>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</si>
  <si>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</si>
  <si>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</si>
  <si>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</si>
  <si>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</si>
  <si>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</si>
  <si>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</si>
  <si>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</si>
  <si>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</si>
  <si>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</si>
  <si>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</si>
  <si>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</si>
  <si>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</si>
  <si>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</si>
  <si>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</si>
  <si>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</si>
  <si>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</si>
  <si>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</si>
  <si>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</si>
  <si>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</si>
  <si>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</si>
  <si>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</si>
  <si>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</si>
  <si>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</si>
  <si>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</si>
  <si>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</si>
  <si>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</si>
  <si>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</si>
  <si>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</si>
  <si>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</si>
  <si>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</si>
  <si>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</si>
  <si>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</si>
  <si>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</si>
  <si>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</si>
  <si>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</si>
  <si>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</si>
  <si>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</si>
  <si>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</si>
  <si>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</si>
  <si>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</si>
  <si>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</si>
  <si>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</si>
  <si>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</si>
  <si>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</si>
  <si>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</si>
  <si>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</si>
  <si>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</si>
  <si>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</si>
  <si>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</si>
  <si>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</si>
  <si>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</si>
  <si>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</si>
  <si>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</si>
  <si>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</si>
  <si>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</si>
  <si>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</si>
  <si>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</si>
  <si>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</si>
  <si>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</si>
  <si>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</si>
  <si>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</si>
  <si>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</si>
  <si>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</si>
  <si>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</si>
  <si>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</si>
  <si>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</si>
  <si>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</si>
  <si>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</si>
  <si>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</si>
  <si>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</si>
  <si>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</si>
  <si>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</si>
  <si>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</si>
  <si>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</si>
  <si>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</si>
  <si>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</si>
  <si>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</si>
  <si>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</si>
  <si>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</si>
  <si>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</si>
  <si>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</si>
  <si>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</si>
  <si>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</si>
  <si>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</si>
  <si>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</si>
  <si>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</si>
  <si>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</si>
  <si>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</si>
  <si>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</si>
  <si>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</si>
  <si>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</si>
  <si>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</si>
  <si>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</si>
  <si>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</si>
  <si>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</si>
  <si>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</si>
  <si>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</si>
  <si>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</si>
  <si>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</si>
  <si>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</si>
  <si>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</si>
  <si>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</si>
  <si>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</si>
  <si>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</si>
  <si>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</si>
  <si>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</si>
  <si>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</si>
  <si>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</si>
  <si>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</si>
  <si>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</si>
  <si>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</si>
  <si>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</si>
  <si>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</si>
  <si>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</si>
  <si>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</si>
  <si>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</si>
  <si>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</si>
  <si>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</si>
  <si>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</si>
  <si>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</si>
  <si>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</si>
  <si>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</si>
  <si>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</si>
  <si>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</si>
  <si>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</si>
  <si>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</si>
  <si>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</si>
  <si>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</si>
  <si>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</si>
  <si>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</si>
  <si>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</si>
  <si>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</si>
  <si>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</si>
  <si>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</si>
  <si>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</si>
  <si>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</si>
  <si>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</si>
  <si>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</si>
  <si>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</si>
  <si>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</si>
  <si>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</si>
  <si>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</si>
  <si>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</si>
  <si>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</si>
  <si>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</si>
  <si>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</si>
  <si>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</si>
  <si>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</si>
  <si>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</si>
  <si>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</si>
  <si>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</si>
  <si>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</si>
  <si>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</si>
  <si>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</si>
  <si>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</si>
  <si>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</si>
  <si>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</si>
  <si>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</si>
  <si>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</si>
  <si>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</si>
  <si>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</si>
  <si>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</si>
  <si>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</si>
  <si>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</si>
  <si>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</si>
  <si>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</si>
  <si>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</si>
  <si>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</si>
  <si>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</si>
  <si>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</si>
  <si>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</si>
  <si>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</si>
  <si>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</si>
  <si>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</si>
  <si>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</si>
  <si>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</si>
  <si>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</si>
  <si>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</si>
  <si>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</si>
  <si>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</si>
  <si>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</si>
  <si>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</si>
  <si>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</si>
  <si>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</si>
  <si>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</si>
  <si>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</si>
  <si>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</si>
  <si>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</si>
  <si>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</si>
  <si>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</si>
  <si>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</si>
  <si>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</si>
  <si>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</si>
  <si>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</si>
  <si>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</si>
  <si>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</si>
  <si>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</si>
  <si>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</si>
  <si>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</si>
  <si>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</si>
  <si>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</si>
  <si>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</si>
  <si>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</si>
  <si>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</si>
  <si>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</si>
  <si>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</si>
  <si>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</si>
  <si>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</si>
  <si>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</si>
  <si>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</si>
  <si>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</si>
  <si>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</si>
  <si>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</si>
  <si>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</si>
  <si>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</si>
  <si>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</si>
  <si>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</si>
  <si>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</si>
  <si>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</si>
  <si>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</si>
  <si>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</si>
  <si>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</si>
  <si>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</si>
  <si>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</si>
  <si>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</si>
  <si>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</si>
  <si>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</si>
  <si>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</si>
  <si>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</si>
  <si>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</si>
  <si>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</si>
  <si>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</si>
  <si>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</si>
  <si>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</si>
  <si>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</si>
  <si>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</si>
  <si>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</si>
  <si>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</si>
  <si>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</si>
  <si>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</si>
  <si>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</si>
  <si>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</si>
  <si>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</si>
  <si>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</si>
  <si>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</si>
  <si>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</si>
  <si>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</si>
  <si>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</si>
  <si>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</si>
  <si>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</si>
  <si>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</si>
  <si>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</si>
  <si>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</si>
  <si>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</si>
  <si>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</si>
  <si>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</si>
  <si>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</si>
  <si>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</si>
  <si>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</si>
  <si>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</si>
  <si>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</si>
  <si>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</si>
  <si>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</si>
  <si>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</si>
  <si>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</si>
  <si>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</si>
  <si>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</si>
  <si>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</si>
  <si>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</si>
  <si>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</si>
  <si>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</si>
  <si>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</si>
  <si>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</si>
  <si>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</si>
  <si>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</si>
  <si>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</si>
  <si>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</si>
  <si>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</si>
  <si>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</si>
  <si>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</si>
  <si>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</si>
  <si>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</si>
  <si>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</si>
  <si>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</si>
  <si>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</si>
  <si>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</si>
  <si>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</si>
  <si>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</si>
  <si>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</si>
  <si>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</si>
  <si>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</si>
  <si>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</si>
  <si>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</si>
  <si>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</si>
  <si>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</si>
  <si>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</si>
  <si>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</si>
  <si>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</si>
  <si>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</si>
  <si>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</si>
  <si>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</si>
  <si>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</si>
  <si>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</si>
  <si>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</si>
  <si>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</si>
  <si>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</si>
  <si>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</si>
  <si>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</si>
  <si>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</si>
  <si>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</si>
  <si>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</si>
  <si>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</si>
  <si>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</si>
  <si>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</si>
  <si>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</si>
  <si>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</si>
  <si>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</si>
  <si>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</si>
  <si>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</si>
  <si>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</si>
  <si>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</si>
  <si>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</si>
  <si>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</si>
  <si>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</si>
  <si>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</si>
  <si>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</si>
  <si>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</si>
  <si>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</si>
  <si>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</si>
  <si>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</si>
  <si>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</si>
  <si>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</si>
  <si>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</si>
  <si>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</si>
  <si>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</si>
  <si>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</si>
  <si>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</si>
  <si>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</si>
  <si>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</si>
  <si>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</si>
  <si>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</si>
  <si>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</si>
  <si>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</si>
  <si>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</si>
  <si>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</si>
  <si>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</si>
  <si>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</si>
  <si>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</si>
  <si>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</si>
  <si>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</si>
  <si>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</si>
  <si>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</si>
  <si>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</si>
  <si>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</si>
  <si>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</si>
  <si>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</si>
  <si>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</si>
  <si>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</si>
  <si>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</si>
  <si>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</si>
  <si>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</si>
  <si>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</si>
  <si>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</si>
  <si>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</si>
  <si>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</si>
  <si>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</si>
  <si>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</si>
  <si>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</si>
  <si>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</si>
  <si>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</si>
  <si>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</si>
  <si>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</si>
  <si>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</si>
  <si>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</si>
  <si>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</si>
  <si>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</si>
  <si>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</si>
  <si>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</si>
  <si>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</si>
  <si>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</si>
  <si>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</si>
  <si>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</si>
  <si>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</si>
  <si>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</si>
  <si>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</si>
  <si>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</si>
  <si>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</si>
  <si>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</si>
  <si>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</si>
  <si>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</si>
  <si>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</si>
  <si>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</si>
  <si>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</si>
  <si>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</si>
  <si>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</si>
  <si>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</si>
  <si>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</si>
  <si>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</si>
  <si>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</si>
  <si>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</si>
  <si>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</si>
  <si>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</si>
  <si>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</si>
  <si>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</si>
  <si>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</si>
  <si>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</si>
  <si>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</si>
  <si>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</si>
  <si>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</si>
  <si>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</si>
  <si>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</si>
  <si>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</si>
  <si>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</si>
  <si>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</si>
  <si>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</si>
  <si>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</si>
  <si>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</si>
  <si>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</si>
  <si>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</si>
  <si>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</si>
  <si>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</si>
  <si>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</si>
  <si>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</si>
  <si>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</si>
  <si>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</si>
  <si>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</si>
  <si>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</si>
  <si>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</si>
  <si>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</si>
  <si>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</si>
  <si>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</si>
  <si>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</si>
  <si>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</si>
  <si>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</si>
  <si>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</si>
  <si>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</si>
  <si>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</si>
  <si>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</si>
  <si>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</si>
  <si>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</si>
  <si>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</si>
  <si>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</si>
  <si>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</si>
  <si>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</si>
  <si>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</si>
  <si>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</si>
  <si>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</si>
  <si>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</si>
  <si>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</si>
  <si>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</si>
  <si>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</si>
  <si>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</si>
  <si>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</si>
  <si>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</si>
  <si>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</si>
  <si>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</si>
  <si>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</si>
  <si>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</si>
  <si>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</si>
  <si>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</si>
  <si>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</si>
  <si>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</si>
  <si>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</si>
  <si>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</si>
  <si>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</si>
  <si>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</si>
  <si>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</si>
  <si>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</si>
  <si>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</si>
  <si>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</si>
  <si>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</si>
  <si>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</si>
  <si>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</si>
  <si>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</si>
  <si>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</si>
  <si>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</si>
  <si>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</si>
  <si>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</si>
  <si>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</si>
  <si>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</si>
  <si>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</si>
  <si>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</si>
  <si>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</si>
  <si>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</si>
  <si>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</si>
  <si>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</si>
  <si>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</si>
  <si>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</si>
  <si>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</si>
  <si>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</si>
  <si>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</si>
  <si>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</si>
  <si>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</si>
  <si>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</si>
  <si>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</si>
  <si>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</si>
  <si>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</si>
  <si>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</si>
  <si>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</si>
  <si>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</si>
  <si>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</si>
  <si>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</si>
  <si>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</si>
  <si>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</si>
  <si>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</si>
  <si>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</si>
  <si>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</si>
  <si>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</si>
  <si>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</si>
  <si>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</si>
  <si>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</si>
  <si>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</si>
  <si>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</si>
  <si>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</si>
  <si>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</si>
  <si>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</si>
  <si>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</si>
  <si>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</si>
  <si>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</si>
  <si>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</si>
  <si>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</si>
  <si>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</si>
  <si>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</si>
  <si>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</si>
  <si>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</si>
  <si>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</si>
  <si>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</si>
  <si>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</si>
  <si>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</si>
  <si>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</si>
  <si>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</si>
  <si>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</si>
  <si>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</si>
  <si>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</si>
  <si>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</si>
  <si>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</si>
  <si>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</si>
  <si>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</si>
  <si>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</si>
  <si>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</si>
  <si>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</si>
  <si>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</si>
  <si>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</si>
  <si>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</si>
  <si>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</si>
  <si>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</si>
  <si>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</si>
  <si>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</si>
  <si>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</si>
  <si>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</si>
  <si>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</si>
  <si>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</si>
  <si>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</si>
  <si>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</si>
  <si>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</si>
  <si>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</si>
  <si>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</si>
  <si>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</si>
  <si>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</si>
  <si>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</si>
  <si>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</si>
  <si>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</si>
  <si>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</si>
  <si>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</si>
  <si>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</si>
  <si>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</si>
  <si>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</si>
  <si>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</si>
  <si>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</si>
  <si>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</si>
  <si>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</si>
  <si>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</si>
  <si>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</si>
  <si>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</si>
  <si>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</si>
  <si>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</si>
  <si>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</si>
  <si>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</si>
  <si>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</si>
  <si>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</si>
  <si>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</si>
  <si>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</si>
  <si>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</si>
  <si>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</si>
  <si>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</si>
  <si>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</si>
  <si>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</si>
  <si>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</si>
  <si>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</si>
  <si>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</si>
  <si>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</si>
  <si>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</si>
  <si>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</si>
  <si>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</si>
  <si>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</si>
  <si>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</si>
  <si>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</si>
  <si>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</si>
  <si>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</si>
  <si>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</si>
  <si>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</si>
  <si>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</si>
  <si>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</si>
  <si>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</si>
  <si>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</si>
  <si>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</si>
  <si>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</si>
  <si>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</si>
  <si>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</si>
  <si>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</si>
  <si>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</si>
  <si>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</si>
  <si>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</si>
  <si>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</si>
  <si>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</si>
  <si>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</si>
  <si>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</si>
  <si>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</si>
  <si>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</si>
  <si>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</si>
  <si>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</si>
  <si>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</si>
  <si>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</si>
  <si>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</si>
  <si>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</si>
  <si>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</si>
  <si>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</si>
  <si>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</si>
  <si>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</si>
  <si>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</si>
  <si>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</si>
  <si>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</si>
  <si>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</si>
  <si>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</si>
  <si>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</si>
  <si>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</si>
  <si>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</si>
  <si>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</si>
  <si>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</si>
  <si>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</si>
  <si>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</si>
  <si>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</si>
  <si>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</si>
  <si>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</si>
  <si>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</si>
  <si>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</si>
  <si>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</si>
  <si>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</si>
  <si>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</si>
  <si>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</si>
  <si>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</si>
  <si>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</si>
  <si>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</si>
  <si>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</si>
  <si>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</si>
  <si>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</si>
  <si>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</si>
  <si>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</si>
  <si>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</si>
  <si>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</si>
  <si>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</si>
  <si>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</si>
  <si>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</si>
  <si>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</si>
  <si>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</si>
  <si>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</si>
  <si>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</si>
  <si>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</si>
  <si>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</si>
  <si>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</si>
  <si>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</si>
  <si>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</si>
  <si>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</si>
  <si>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</si>
  <si>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</si>
  <si>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</si>
  <si>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</si>
  <si>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</si>
  <si>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</si>
  <si>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</si>
  <si>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</si>
  <si>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</si>
  <si>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</si>
  <si>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</si>
  <si>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</si>
  <si>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</si>
  <si>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</si>
  <si>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</si>
  <si>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</si>
  <si>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</si>
  <si>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</si>
  <si>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</si>
  <si>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</si>
  <si>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</si>
  <si>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</si>
  <si>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</si>
  <si>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</si>
  <si>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</si>
  <si>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</si>
  <si>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</si>
  <si>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</si>
  <si>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</si>
  <si>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</si>
  <si>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</si>
  <si>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</si>
  <si>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</si>
  <si>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</si>
  <si>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</si>
  <si>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</si>
  <si>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</si>
  <si>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</si>
  <si>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</si>
  <si>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</si>
  <si>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</si>
  <si>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</si>
  <si>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</si>
  <si>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</si>
  <si>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</si>
  <si>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</si>
  <si>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</si>
  <si>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</si>
  <si>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</si>
  <si>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</si>
  <si>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</si>
  <si>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</si>
  <si>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</si>
  <si>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</si>
  <si>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</si>
  <si>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</si>
  <si>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</si>
  <si>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</si>
  <si>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</si>
  <si>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</si>
  <si>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</si>
  <si>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</si>
  <si>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</si>
  <si>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</si>
  <si>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</si>
  <si>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</si>
  <si>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</si>
  <si>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</si>
  <si>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</si>
  <si>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</si>
  <si>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</si>
  <si>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</si>
  <si>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</si>
  <si>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</si>
  <si>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</si>
  <si>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</si>
  <si>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</si>
  <si>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</si>
  <si>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</si>
  <si>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</si>
  <si>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</si>
  <si>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</si>
  <si>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</si>
  <si>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</si>
  <si>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</si>
  <si>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</si>
  <si>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</si>
  <si>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</si>
  <si>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</si>
  <si>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</si>
  <si>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</si>
  <si>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</si>
  <si>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</si>
  <si>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</si>
  <si>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</si>
  <si>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</si>
  <si>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</si>
  <si>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</si>
  <si>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</si>
  <si>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</si>
  <si>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</si>
  <si>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</si>
  <si>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</si>
  <si>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</si>
  <si>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</si>
  <si>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</si>
  <si>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</si>
  <si>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</si>
  <si>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</si>
  <si>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</si>
  <si>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</si>
  <si>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</si>
  <si>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</si>
  <si>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</si>
  <si>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</si>
  <si>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</si>
  <si>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</si>
  <si>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</si>
  <si>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</si>
  <si>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</si>
  <si>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</si>
  <si>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</si>
  <si>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</si>
  <si>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</si>
  <si>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</si>
  <si>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</si>
  <si>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</si>
  <si>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</si>
  <si>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</si>
  <si>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</si>
  <si>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</si>
  <si>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</si>
  <si>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</si>
  <si>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</si>
  <si>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</si>
  <si>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</si>
  <si>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</si>
  <si>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</si>
  <si>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</si>
  <si>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</si>
  <si>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</si>
  <si>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</si>
  <si>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</si>
  <si>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</si>
  <si>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</si>
  <si>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</si>
  <si>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</si>
  <si>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</si>
  <si>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</si>
  <si>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</si>
  <si>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</si>
  <si>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</si>
  <si>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</si>
  <si>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</si>
  <si>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</si>
  <si>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</si>
  <si>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</si>
  <si>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</si>
  <si>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</si>
  <si>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</si>
  <si>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</si>
  <si>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</si>
  <si>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</si>
  <si>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</si>
  <si>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</si>
  <si>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</si>
  <si>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</si>
  <si>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</si>
  <si>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</si>
  <si>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</si>
  <si>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</si>
  <si>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</si>
  <si>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</si>
  <si>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</si>
  <si>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</si>
  <si>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</si>
  <si>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</si>
  <si>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</si>
  <si>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</si>
  <si>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</si>
  <si>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</si>
  <si>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</si>
  <si>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</si>
  <si>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</si>
  <si>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</si>
  <si>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</si>
  <si>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</si>
  <si>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</si>
  <si>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</si>
  <si>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</si>
  <si>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</si>
  <si>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</si>
  <si>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</si>
  <si>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</si>
  <si>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</si>
  <si>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</si>
  <si>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</si>
  <si>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</si>
  <si>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</si>
  <si>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</si>
  <si>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</si>
  <si>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</si>
  <si>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</si>
  <si>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</si>
  <si>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</si>
  <si>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</si>
  <si>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</si>
  <si>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</si>
  <si>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</si>
  <si>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</si>
  <si>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</si>
  <si>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</si>
  <si>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</si>
  <si>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</si>
  <si>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</si>
  <si>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</si>
  <si>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</si>
  <si>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</si>
  <si>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</si>
  <si>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</si>
  <si>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</si>
  <si>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</si>
  <si>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</si>
  <si>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</si>
  <si>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</si>
  <si>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</si>
  <si>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</si>
  <si>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</si>
  <si>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</si>
  <si>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</si>
  <si>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</si>
  <si>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</si>
  <si>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</si>
  <si>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</si>
  <si>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</si>
  <si>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</si>
  <si>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</si>
  <si>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</si>
  <si>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</si>
  <si>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</si>
  <si>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</si>
  <si>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</si>
  <si>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</si>
  <si>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</si>
  <si>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</si>
  <si>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</si>
  <si>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</si>
  <si>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</si>
  <si>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</si>
  <si>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</si>
  <si>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</si>
  <si>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</si>
  <si>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</si>
  <si>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</si>
  <si>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</si>
  <si>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</si>
  <si>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</si>
  <si>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</si>
  <si>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</si>
  <si>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</si>
  <si>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</si>
  <si>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</si>
  <si>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</si>
  <si>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</si>
  <si>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</si>
  <si>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</si>
  <si>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</si>
  <si>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</si>
  <si>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</si>
  <si>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</si>
  <si>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</si>
  <si>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</si>
  <si>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</si>
  <si>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</si>
  <si>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</si>
  <si>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</si>
  <si>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</si>
  <si>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</si>
  <si>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</si>
  <si>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</si>
  <si>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</si>
  <si>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</si>
  <si>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</si>
  <si>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</si>
  <si>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</si>
  <si>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</si>
  <si>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</si>
  <si>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</si>
  <si>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</si>
  <si>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</si>
  <si>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</si>
  <si>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</si>
  <si>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</si>
  <si>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</si>
  <si>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</si>
  <si>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</si>
  <si>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</si>
  <si>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</si>
  <si>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</si>
  <si>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</si>
  <si>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</si>
  <si>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</si>
  <si>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</si>
  <si>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</si>
  <si>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</si>
  <si>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</si>
  <si>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</si>
  <si>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</si>
  <si>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</si>
  <si>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</si>
  <si>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</si>
  <si>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</si>
  <si>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</si>
  <si>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</si>
  <si>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</si>
  <si>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</si>
  <si>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</si>
  <si>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</si>
  <si>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</si>
  <si>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</si>
  <si>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</si>
  <si>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</si>
  <si>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</si>
  <si>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</si>
  <si>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</si>
  <si>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</si>
  <si>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</si>
  <si>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</si>
  <si>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</si>
  <si>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</si>
  <si>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</si>
  <si>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</si>
  <si>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</si>
  <si>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</si>
  <si>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</si>
  <si>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</si>
  <si>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</si>
  <si>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</si>
  <si>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</si>
  <si>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</si>
  <si>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</si>
  <si>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</si>
  <si>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</si>
  <si>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</si>
  <si>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</si>
  <si>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</si>
  <si>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</si>
  <si>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</si>
  <si>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</si>
  <si>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</si>
  <si>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</si>
  <si>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</si>
  <si>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</si>
  <si>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</si>
  <si>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</si>
  <si>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</si>
  <si>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</si>
  <si>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</si>
  <si>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</si>
  <si>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</si>
  <si>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</si>
  <si>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</si>
  <si>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</si>
  <si>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</si>
  <si>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</si>
  <si>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</si>
  <si>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</si>
  <si>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</si>
  <si>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</si>
  <si>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</si>
  <si>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</si>
  <si>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</si>
  <si>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</si>
  <si>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</si>
  <si>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</si>
  <si>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</si>
  <si>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</si>
  <si>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</si>
  <si>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</si>
  <si>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</si>
  <si>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</si>
  <si>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</si>
  <si>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</si>
  <si>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</si>
  <si>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</si>
  <si>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</si>
  <si>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</si>
  <si>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</si>
  <si>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</si>
  <si>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</si>
  <si>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</si>
  <si>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</si>
  <si>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</si>
  <si>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</si>
  <si>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</si>
  <si>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</si>
  <si>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</si>
  <si>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</si>
  <si>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</si>
  <si>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</si>
  <si>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</si>
  <si>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</si>
  <si>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</si>
  <si>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</si>
  <si>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</si>
  <si>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</si>
  <si>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</si>
  <si>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</si>
  <si>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</si>
  <si>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</si>
  <si>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</si>
  <si>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</si>
  <si>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</si>
  <si>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</si>
  <si>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</si>
  <si>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</si>
  <si>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</si>
  <si>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</si>
  <si>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</si>
  <si>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</si>
  <si>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</si>
  <si>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</si>
  <si>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</si>
  <si>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</si>
  <si>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</si>
  <si>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</si>
  <si>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</si>
  <si>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</si>
  <si>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</si>
  <si>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</si>
  <si>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</si>
  <si>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</si>
  <si>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</si>
  <si>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</si>
  <si>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</si>
  <si>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</si>
  <si>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</si>
  <si>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</si>
  <si>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</si>
  <si>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</si>
  <si>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</si>
  <si>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</si>
  <si>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</si>
  <si>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</si>
  <si>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</si>
  <si>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</si>
  <si>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</si>
  <si>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</si>
  <si>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</si>
  <si>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</si>
  <si>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</si>
  <si>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</si>
  <si>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</si>
  <si>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</si>
  <si>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</si>
  <si>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</si>
  <si>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</si>
  <si>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</si>
  <si>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</si>
  <si>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</si>
  <si>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</si>
  <si>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</si>
  <si>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</si>
  <si>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</si>
  <si>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</si>
  <si>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</si>
  <si>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</si>
  <si>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</si>
  <si>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</si>
  <si>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</si>
  <si>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</si>
  <si>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</si>
  <si>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</si>
  <si>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</si>
  <si>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</si>
  <si>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</si>
  <si>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</si>
  <si>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</si>
  <si>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</si>
  <si>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</si>
  <si>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</si>
  <si>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</si>
  <si>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</si>
  <si>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</si>
  <si>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</si>
  <si>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</si>
  <si>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</si>
  <si>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</si>
  <si>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</si>
  <si>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</si>
  <si>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</si>
  <si>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</si>
  <si>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</si>
  <si>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</si>
  <si>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</si>
  <si>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</si>
  <si>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</si>
  <si>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</si>
  <si>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</si>
  <si>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</si>
  <si>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</si>
  <si>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</si>
  <si>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</si>
  <si>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</si>
  <si>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</si>
  <si>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</si>
  <si>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</si>
  <si>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</si>
  <si>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</si>
  <si>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</si>
  <si>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</si>
  <si>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</si>
  <si>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</si>
  <si>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</si>
  <si>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</si>
  <si>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</si>
  <si>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</si>
  <si>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</si>
  <si>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</si>
  <si>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</si>
  <si>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</si>
  <si>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</si>
  <si>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</si>
  <si>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</si>
  <si>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</si>
  <si>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</si>
  <si>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</si>
  <si>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</si>
  <si>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</si>
  <si>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</si>
  <si>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</si>
  <si>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</si>
  <si>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</si>
  <si>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</si>
  <si>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</si>
  <si>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</si>
  <si>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</si>
  <si>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</si>
  <si>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</si>
  <si>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</si>
  <si>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</si>
  <si>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</si>
  <si>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</si>
  <si>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</si>
  <si>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</si>
  <si>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</si>
  <si>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</si>
  <si>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</si>
  <si>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</si>
  <si>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</si>
  <si>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</si>
  <si>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</si>
  <si>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</si>
  <si>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</si>
  <si>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</si>
  <si>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</si>
  <si>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</si>
  <si>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</si>
  <si>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</si>
  <si>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</si>
  <si>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</si>
  <si>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</si>
  <si>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</si>
  <si>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</si>
  <si>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</si>
  <si>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</si>
  <si>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</si>
  <si>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</si>
  <si>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</si>
  <si>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</si>
  <si>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</si>
  <si>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</si>
  <si>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</si>
  <si>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</si>
  <si>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</si>
  <si>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</si>
  <si>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</si>
  <si>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</si>
  <si>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</si>
  <si>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</si>
  <si>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</si>
  <si>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</si>
  <si>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</si>
  <si>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</si>
  <si>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</si>
  <si>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</si>
  <si>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</si>
  <si>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</si>
  <si>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</si>
  <si>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</si>
  <si>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</si>
  <si>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</si>
  <si>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</si>
  <si>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</si>
  <si>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</si>
  <si>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</si>
  <si>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</si>
  <si>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</si>
  <si>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</si>
  <si>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</si>
  <si>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</si>
  <si>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</si>
  <si>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</si>
  <si>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</si>
  <si>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</si>
  <si>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</si>
  <si>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</si>
  <si>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</si>
  <si>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</si>
  <si>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</si>
  <si>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</si>
  <si>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</si>
  <si>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</si>
  <si>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</si>
  <si>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</si>
  <si>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</si>
  <si>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</si>
  <si>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</si>
  <si>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</si>
  <si>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</si>
  <si>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</si>
  <si>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</si>
  <si>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</si>
  <si>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</si>
  <si>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</si>
  <si>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</si>
  <si>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</si>
  <si>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</si>
  <si>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</si>
  <si>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</si>
  <si>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</si>
  <si>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</si>
  <si>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</si>
  <si>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</si>
  <si>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</si>
  <si>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</si>
  <si>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</si>
  <si>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</si>
  <si>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</si>
  <si>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</si>
  <si>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</si>
  <si>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</si>
  <si>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</si>
  <si>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</si>
  <si>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</si>
  <si>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</si>
  <si>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</si>
  <si>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</si>
  <si>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</si>
  <si>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</si>
  <si>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</si>
  <si>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</si>
  <si>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</si>
  <si>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</si>
  <si>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</si>
  <si>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</si>
  <si>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</si>
  <si>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</si>
  <si>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</si>
  <si>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</si>
  <si>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</si>
  <si>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</si>
  <si>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</si>
  <si>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</si>
  <si>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</si>
  <si>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</si>
  <si>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</si>
  <si>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</si>
  <si>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</si>
  <si>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</si>
  <si>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</si>
  <si>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</si>
  <si>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</si>
  <si>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</si>
  <si>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</si>
  <si>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</si>
  <si>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</si>
  <si>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</si>
  <si>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</si>
  <si>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</si>
  <si>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</si>
  <si>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</si>
  <si>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</si>
  <si>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</si>
  <si>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</si>
  <si>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</si>
  <si>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</si>
  <si>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</si>
  <si>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</si>
  <si>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</si>
  <si>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</si>
  <si>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</si>
  <si>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</si>
  <si>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</si>
  <si>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</si>
  <si>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</si>
  <si>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</si>
  <si>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</si>
  <si>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</si>
  <si>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</si>
  <si>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</si>
  <si>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</si>
  <si>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</si>
  <si>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</si>
  <si>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</si>
  <si>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</si>
  <si>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</si>
  <si>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</si>
  <si>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</si>
  <si>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</si>
  <si>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</si>
  <si>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</si>
  <si>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</si>
  <si>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</si>
  <si>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</si>
  <si>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</si>
  <si>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</si>
  <si>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</si>
  <si>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</si>
  <si>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</si>
  <si>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</si>
  <si>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</si>
  <si>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</si>
  <si>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</si>
  <si>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</si>
  <si>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</si>
  <si>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</si>
  <si>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</si>
  <si>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</si>
  <si>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</si>
  <si>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</si>
  <si>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</si>
  <si>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</si>
  <si>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</si>
  <si>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</si>
  <si>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</si>
  <si>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</si>
  <si>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</si>
  <si>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</si>
  <si>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</si>
  <si>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</si>
  <si>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</si>
  <si>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</si>
  <si>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</si>
  <si>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</si>
  <si>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</si>
  <si>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</si>
  <si>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</si>
  <si>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</si>
  <si>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</si>
  <si>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</si>
  <si>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</si>
  <si>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</si>
  <si>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</si>
  <si>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</si>
  <si>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</si>
  <si>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</si>
  <si>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</si>
  <si>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</si>
  <si>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</si>
  <si>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</si>
  <si>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</si>
  <si>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</si>
  <si>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</si>
  <si>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</si>
  <si>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</si>
  <si>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</si>
  <si>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</si>
  <si>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</si>
  <si>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</si>
  <si>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</si>
  <si>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</si>
  <si>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</si>
  <si>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</si>
  <si>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</si>
  <si>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</si>
  <si>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</si>
  <si>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</si>
  <si>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</si>
  <si>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</si>
  <si>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</si>
  <si>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</si>
  <si>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</si>
  <si>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</si>
  <si>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</si>
  <si>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</si>
  <si>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</si>
  <si>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</si>
  <si>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</si>
  <si>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</si>
  <si>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</si>
  <si>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</si>
  <si>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</si>
  <si>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</si>
  <si>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</si>
  <si>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</si>
  <si>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</si>
  <si>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</si>
  <si>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</si>
  <si>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</si>
  <si>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</si>
  <si>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</si>
  <si>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</si>
  <si>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</si>
  <si>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</si>
  <si>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</si>
  <si>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</si>
  <si>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</si>
  <si>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</si>
  <si>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</si>
  <si>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</si>
  <si>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</si>
  <si>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</si>
  <si>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</si>
  <si>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</si>
  <si>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</si>
  <si>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</si>
  <si>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</si>
  <si>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</si>
  <si>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</si>
  <si>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</si>
  <si>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</si>
  <si>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</si>
  <si>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</si>
  <si>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</si>
  <si>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</si>
  <si>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</si>
  <si>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</si>
  <si>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</si>
  <si>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</si>
  <si>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</si>
  <si>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</si>
  <si>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</si>
  <si>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</si>
  <si>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</si>
  <si>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</si>
  <si>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</si>
  <si>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</si>
  <si>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</si>
  <si>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</si>
  <si>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</si>
  <si>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</si>
  <si>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</si>
  <si>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</si>
  <si>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</si>
  <si>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</si>
  <si>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</si>
  <si>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</si>
  <si>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</si>
  <si>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</si>
  <si>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</si>
  <si>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</si>
  <si>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</si>
  <si>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</si>
  <si>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</si>
  <si>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</si>
  <si>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</si>
  <si>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</si>
  <si>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</si>
  <si>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</si>
  <si>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</si>
  <si>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</si>
  <si>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</si>
  <si>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</si>
  <si>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</si>
  <si>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</si>
  <si>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</si>
  <si>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</si>
  <si>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</si>
  <si>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</si>
  <si>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</si>
  <si>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</si>
  <si>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</si>
  <si>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</si>
  <si>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</si>
  <si>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</si>
  <si>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</si>
  <si>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</si>
  <si>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</si>
  <si>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</si>
  <si>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</si>
  <si>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</si>
  <si>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</si>
  <si>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</si>
  <si>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</si>
  <si>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</si>
  <si>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</si>
  <si>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</si>
  <si>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</si>
  <si>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</si>
  <si>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</si>
  <si>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</si>
  <si>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</si>
  <si>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</si>
  <si>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</si>
  <si>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</si>
  <si>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</si>
  <si>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</si>
  <si>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</si>
  <si>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</si>
  <si>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</si>
  <si>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</si>
  <si>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</si>
  <si>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</si>
  <si>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</si>
  <si>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</si>
  <si>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</si>
  <si>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</si>
  <si>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</si>
  <si>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</si>
  <si>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</si>
  <si>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</si>
  <si>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</si>
  <si>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</si>
  <si>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</si>
  <si>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</si>
  <si>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</si>
  <si>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</si>
  <si>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</si>
  <si>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</si>
  <si>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</si>
  <si>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</si>
  <si>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</si>
  <si>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</si>
  <si>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</si>
  <si>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</si>
  <si>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</si>
  <si>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</si>
  <si>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</si>
  <si>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</si>
  <si>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</si>
  <si>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</si>
  <si>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</si>
  <si>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</si>
  <si>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</si>
  <si>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</si>
  <si>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</si>
  <si>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</si>
  <si>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</si>
  <si>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</si>
  <si>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</si>
  <si>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</si>
  <si>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</si>
  <si>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</si>
  <si>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</si>
  <si>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</si>
  <si>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</si>
  <si>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</si>
  <si>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</si>
  <si>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</si>
  <si>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</si>
  <si>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</si>
  <si>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</si>
  <si>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</si>
  <si>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</si>
  <si>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</si>
  <si>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</si>
  <si>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</si>
  <si>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</si>
  <si>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</si>
  <si>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</si>
  <si>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</si>
  <si>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</si>
  <si>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</si>
  <si>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</si>
  <si>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</si>
  <si>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</si>
  <si>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</si>
  <si>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</si>
  <si>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</si>
  <si>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</si>
  <si>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</si>
  <si>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</si>
  <si>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</si>
  <si>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</si>
  <si>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</si>
  <si>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</si>
  <si>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</si>
  <si>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</si>
  <si>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</si>
  <si>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</si>
  <si>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</si>
  <si>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</si>
  <si>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</si>
  <si>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</si>
  <si>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</si>
  <si>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</si>
  <si>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</si>
  <si>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</si>
  <si>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</si>
  <si>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</si>
  <si>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</si>
  <si>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</si>
  <si>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</si>
  <si>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</si>
  <si>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</si>
  <si>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</si>
  <si>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</si>
  <si>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</si>
  <si>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</si>
  <si>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</si>
  <si>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</si>
  <si>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</si>
  <si>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</si>
  <si>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</si>
  <si>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</si>
  <si>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</si>
  <si>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</si>
  <si>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</si>
  <si>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</si>
  <si>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</si>
  <si>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</si>
  <si>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</si>
  <si>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</si>
  <si>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</si>
  <si>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</si>
  <si>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</si>
  <si>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</si>
  <si>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</si>
  <si>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</si>
  <si>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</si>
  <si>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</si>
  <si>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</si>
  <si>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</si>
  <si>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</si>
  <si>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</si>
  <si>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</si>
  <si>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</si>
  <si>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</si>
  <si>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</si>
  <si>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</si>
  <si>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</si>
  <si>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</si>
  <si>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</si>
  <si>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</si>
  <si>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</si>
  <si>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</si>
  <si>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</si>
  <si>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</si>
  <si>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</si>
  <si>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</si>
  <si>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</si>
  <si>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</si>
  <si>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</si>
  <si>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</si>
  <si>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</si>
  <si>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</si>
  <si>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</si>
  <si>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</si>
  <si>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</si>
  <si>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</si>
  <si>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</si>
  <si>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</si>
  <si>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</si>
  <si>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</si>
  <si>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</si>
  <si>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</si>
  <si>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</si>
  <si>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</si>
  <si>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</si>
  <si>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</si>
  <si>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</si>
  <si>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</si>
  <si>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</si>
  <si>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</si>
  <si>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</si>
  <si>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</si>
  <si>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</si>
  <si>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</si>
  <si>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</si>
  <si>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</si>
  <si>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</si>
  <si>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</si>
  <si>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</si>
  <si>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</si>
  <si>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</si>
  <si>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</si>
  <si>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</si>
  <si>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</si>
  <si>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</si>
  <si>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</si>
  <si>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</si>
  <si>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</si>
  <si>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</si>
  <si>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</si>
  <si>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</si>
  <si>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</si>
  <si>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</si>
  <si>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</si>
  <si>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</si>
  <si>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</si>
  <si>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</si>
  <si>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</si>
  <si>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</si>
  <si>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</si>
  <si>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</si>
  <si>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</si>
  <si>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</si>
  <si>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</si>
  <si>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</si>
  <si>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</si>
  <si>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</si>
  <si>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</si>
  <si>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</si>
  <si>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</si>
  <si>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</si>
  <si>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</si>
  <si>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</si>
  <si>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</si>
  <si>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</si>
  <si>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</si>
  <si>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</si>
  <si>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</si>
  <si>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</si>
  <si>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</si>
  <si>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</si>
  <si>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</si>
  <si>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</si>
  <si>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</si>
  <si>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</si>
  <si>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</si>
  <si>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</si>
  <si>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</si>
  <si>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</si>
  <si>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</si>
  <si>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</si>
  <si>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</si>
  <si>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</si>
  <si>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</si>
  <si>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</si>
  <si>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</si>
  <si>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</si>
  <si>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</si>
  <si>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</si>
  <si>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</si>
  <si>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</si>
  <si>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</si>
  <si>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</si>
  <si>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</si>
  <si>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</si>
  <si>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</si>
  <si>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</si>
  <si>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</si>
  <si>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</si>
  <si>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</si>
  <si>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</si>
  <si>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</si>
  <si>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</si>
  <si>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</si>
  <si>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</si>
  <si>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</si>
  <si>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</si>
  <si>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</si>
  <si>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</si>
  <si>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</si>
  <si>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</si>
  <si>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</si>
  <si>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</si>
  <si>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</si>
  <si>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</si>
  <si>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</si>
  <si>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</si>
  <si>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</si>
  <si>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</si>
  <si>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</si>
  <si>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</si>
  <si>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</si>
  <si>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</si>
  <si>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</si>
  <si>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</si>
  <si>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</si>
  <si>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</si>
  <si>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</si>
  <si>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</si>
  <si>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</si>
  <si>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</si>
  <si>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</si>
  <si>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</si>
  <si>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</si>
  <si>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</si>
  <si>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</si>
  <si>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</si>
  <si>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</si>
  <si>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</si>
  <si>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</si>
  <si>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</si>
  <si>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</si>
  <si>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</si>
  <si>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</si>
  <si>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</si>
  <si>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</si>
  <si>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</si>
  <si>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</si>
  <si>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</si>
  <si>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</si>
  <si>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</si>
  <si>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</si>
  <si>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</si>
  <si>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</si>
  <si>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</si>
  <si>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</si>
  <si>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</si>
  <si>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</si>
  <si>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</si>
  <si>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</si>
  <si>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</si>
  <si>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</si>
  <si>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</si>
  <si>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</si>
  <si>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</si>
  <si>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</si>
  <si>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</si>
  <si>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</si>
  <si>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</si>
  <si>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</si>
  <si>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</si>
  <si>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</si>
  <si>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</si>
  <si>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</si>
  <si>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</si>
  <si>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</si>
  <si>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</si>
  <si>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</si>
  <si>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</si>
  <si>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</si>
  <si>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</si>
  <si>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</si>
  <si>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</si>
  <si>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</si>
  <si>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</si>
  <si>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</si>
  <si>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</si>
  <si>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</si>
  <si>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</si>
  <si>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</si>
  <si>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</si>
  <si>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</si>
  <si>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</si>
  <si>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</si>
  <si>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</si>
  <si>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</si>
  <si>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</si>
  <si>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</si>
  <si>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</si>
  <si>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</si>
  <si>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</si>
  <si>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</si>
  <si>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</si>
  <si>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</si>
  <si>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</si>
  <si>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</si>
  <si>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</si>
  <si>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</si>
  <si>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</si>
  <si>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</si>
  <si>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</si>
  <si>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</si>
  <si>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</si>
  <si>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</si>
  <si>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</si>
  <si>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</si>
  <si>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</si>
  <si>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</si>
  <si>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</si>
  <si>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</si>
  <si>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</si>
  <si>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</si>
  <si>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</si>
  <si>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</si>
  <si>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</si>
  <si>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</si>
  <si>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</si>
  <si>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</si>
  <si>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</si>
  <si>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</si>
  <si>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</si>
  <si>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</si>
  <si>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</si>
  <si>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</si>
  <si>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</si>
  <si>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</si>
  <si>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</si>
  <si>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</si>
  <si>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</si>
  <si>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</si>
  <si>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</si>
  <si>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</si>
  <si>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</si>
  <si>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</si>
  <si>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</si>
  <si>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</si>
  <si>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</si>
  <si>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</si>
  <si>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</si>
  <si>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</si>
  <si>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</si>
  <si>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</si>
  <si>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</si>
  <si>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</si>
  <si>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</si>
  <si>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</si>
  <si>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</si>
  <si>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</si>
  <si>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</si>
  <si>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</si>
  <si>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</si>
  <si>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</si>
  <si>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</si>
  <si>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</si>
  <si>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</si>
  <si>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</si>
  <si>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</si>
  <si>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</si>
  <si>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</si>
  <si>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</si>
  <si>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</si>
  <si>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</si>
  <si>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</si>
  <si>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</si>
  <si>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</si>
  <si>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</si>
  <si>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</si>
  <si>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</si>
  <si>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</si>
  <si>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</si>
  <si>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</si>
  <si>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</si>
  <si>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</si>
  <si>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</si>
  <si>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</si>
  <si>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</si>
  <si>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</si>
  <si>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</si>
  <si>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</si>
  <si>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</si>
  <si>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</si>
  <si>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</si>
  <si>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</si>
  <si>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</si>
  <si>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</si>
  <si>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</si>
  <si>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</si>
  <si>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</si>
  <si>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</si>
  <si>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</si>
  <si>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</si>
  <si>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</si>
  <si>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</si>
  <si>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</si>
  <si>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</si>
  <si>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</si>
  <si>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</si>
  <si>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</si>
  <si>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</si>
  <si>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</si>
  <si>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</si>
  <si>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</si>
  <si>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</si>
  <si>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</si>
  <si>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</si>
  <si>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</si>
  <si>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</si>
  <si>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</si>
  <si>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</si>
  <si>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</si>
  <si>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</si>
  <si>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</si>
  <si>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</si>
  <si>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</si>
  <si>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</si>
  <si>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</si>
  <si>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</si>
  <si>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</si>
  <si>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</si>
  <si>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</si>
  <si>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</si>
  <si>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</si>
  <si>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</si>
  <si>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</si>
  <si>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</si>
  <si>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</si>
  <si>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</si>
  <si>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</si>
  <si>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</si>
  <si>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</si>
  <si>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</si>
  <si>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</si>
  <si>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</si>
  <si>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</si>
  <si>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</si>
  <si>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</si>
  <si>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</si>
  <si>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</si>
  <si>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</si>
  <si>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</si>
  <si>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</si>
  <si>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</si>
  <si>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</si>
  <si>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</si>
  <si>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</si>
  <si>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</si>
  <si>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</si>
  <si>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</si>
  <si>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</si>
  <si>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</si>
  <si>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</si>
  <si>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</si>
  <si>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</si>
  <si>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</si>
  <si>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</si>
  <si>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</si>
  <si>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</si>
  <si>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</si>
  <si>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</si>
  <si>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</si>
  <si>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</si>
  <si>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</si>
  <si>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</si>
  <si>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</si>
  <si>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</si>
  <si>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</si>
  <si>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</si>
  <si>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</si>
  <si>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</si>
  <si>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</si>
  <si>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</si>
  <si>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</si>
  <si>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</si>
  <si>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</si>
  <si>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</si>
  <si>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</si>
  <si>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</si>
  <si>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</si>
  <si>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</si>
  <si>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</si>
  <si>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</si>
  <si>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</si>
  <si>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</si>
  <si>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</si>
  <si>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</si>
  <si>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</si>
  <si>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</si>
  <si>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</si>
  <si>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</si>
  <si>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</si>
  <si>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</si>
  <si>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</si>
  <si>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</si>
  <si>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</si>
  <si>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</si>
  <si>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</si>
  <si>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</si>
  <si>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</si>
  <si>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</si>
  <si>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</si>
  <si>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</si>
  <si>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</si>
  <si>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</si>
  <si>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</si>
  <si>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</si>
  <si>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</si>
  <si>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</si>
  <si>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</si>
  <si>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</si>
  <si>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</si>
  <si>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</si>
  <si>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</si>
  <si>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</si>
  <si>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</si>
  <si>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</si>
  <si>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</si>
  <si>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</si>
  <si>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</si>
  <si>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</si>
  <si>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</si>
  <si>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</si>
  <si>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</si>
  <si>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</si>
  <si>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</si>
  <si>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</si>
  <si>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</si>
  <si>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</si>
  <si>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</si>
  <si>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</si>
  <si>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</si>
  <si>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</si>
  <si>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</si>
  <si>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</si>
  <si>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</si>
  <si>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</si>
  <si>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</si>
  <si>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</si>
  <si>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</si>
  <si>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</si>
  <si>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</si>
  <si>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</si>
  <si>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</si>
  <si>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</si>
  <si>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</si>
  <si>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</si>
  <si>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</si>
  <si>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</si>
  <si>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</si>
  <si>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</si>
  <si>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</si>
  <si>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</si>
  <si>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</si>
  <si>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</si>
  <si>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</si>
  <si>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</si>
  <si>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</si>
  <si>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</si>
  <si>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</si>
  <si>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</si>
  <si>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</si>
  <si>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</si>
  <si>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</si>
  <si>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</si>
  <si>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</si>
  <si>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</si>
  <si>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</si>
  <si>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</si>
  <si>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</si>
  <si>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</si>
  <si>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</si>
  <si>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</si>
  <si>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</si>
  <si>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</si>
  <si>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</si>
  <si>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</si>
  <si>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</si>
  <si>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</si>
  <si>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</si>
  <si>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</si>
  <si>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</si>
  <si>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</si>
  <si>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</si>
  <si>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</si>
  <si>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</si>
  <si>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</si>
  <si>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</si>
  <si>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</si>
  <si>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</si>
  <si>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</si>
  <si>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</si>
  <si>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</si>
  <si>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</si>
  <si>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</si>
  <si>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</si>
  <si>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</si>
  <si>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</si>
  <si>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</si>
  <si>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</si>
  <si>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</si>
  <si>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</si>
  <si>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</si>
  <si>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</si>
  <si>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</si>
  <si>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</si>
  <si>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</si>
  <si>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</si>
  <si>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</si>
  <si>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</si>
  <si>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</si>
  <si>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</si>
  <si>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</si>
  <si>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</si>
  <si>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</si>
  <si>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</si>
  <si>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</si>
  <si>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</si>
  <si>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</si>
  <si>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</si>
  <si>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</si>
  <si>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</si>
  <si>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</si>
  <si>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</si>
  <si>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</si>
  <si>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</si>
  <si>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</si>
  <si>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</si>
  <si>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</si>
  <si>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</si>
  <si>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</si>
  <si>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</si>
  <si>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</si>
  <si>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</si>
  <si>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</si>
  <si>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</si>
  <si>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</si>
  <si>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</si>
  <si>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</si>
  <si>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</si>
  <si>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</si>
  <si>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</si>
  <si>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</si>
  <si>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</si>
  <si>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</si>
  <si>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</si>
  <si>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</si>
  <si>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</si>
  <si>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</si>
  <si>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</si>
  <si>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</si>
  <si>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</si>
  <si>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</si>
  <si>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</si>
  <si>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</si>
  <si>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</si>
  <si>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</si>
  <si>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</si>
  <si>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</si>
  <si>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</si>
  <si>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</si>
  <si>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</si>
  <si>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</si>
  <si>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</si>
  <si>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</si>
  <si>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</si>
  <si>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</si>
  <si>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</si>
  <si>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</si>
  <si>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</si>
  <si>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</si>
  <si>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</si>
  <si>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</si>
  <si>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</si>
  <si>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</si>
  <si>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</si>
  <si>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</si>
  <si>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</si>
  <si>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</si>
  <si>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</si>
  <si>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</si>
  <si>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</si>
  <si>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</si>
  <si>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</si>
  <si>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</si>
  <si>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</si>
  <si>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</si>
  <si>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</si>
  <si>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</si>
  <si>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</si>
  <si>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</si>
  <si>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</si>
  <si>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</si>
  <si>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</si>
  <si>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</si>
  <si>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</si>
  <si>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</si>
  <si>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</si>
  <si>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</si>
  <si>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</si>
  <si>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</si>
  <si>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</si>
  <si>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</si>
  <si>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</si>
  <si>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</si>
  <si>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</si>
  <si>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</si>
  <si>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</si>
  <si>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</si>
  <si>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</si>
  <si>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</si>
  <si>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</si>
  <si>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</si>
  <si>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</si>
  <si>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</si>
  <si>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</si>
  <si>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</si>
  <si>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</si>
  <si>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</si>
  <si>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</si>
  <si>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</si>
  <si>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</si>
  <si>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</si>
  <si>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</si>
  <si>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</si>
  <si>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</si>
  <si>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</si>
  <si>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</si>
  <si>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</si>
  <si>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</si>
  <si>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</si>
  <si>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</si>
  <si>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</si>
  <si>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</si>
  <si>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</si>
  <si>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</si>
  <si>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</si>
  <si>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</si>
  <si>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</si>
  <si>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</si>
  <si>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</si>
  <si>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</si>
  <si>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</si>
  <si>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</si>
  <si>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</si>
  <si>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</si>
  <si>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</si>
  <si>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</si>
  <si>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</si>
  <si>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</si>
  <si>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</si>
  <si>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</si>
  <si>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</si>
  <si>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</si>
  <si>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</si>
  <si>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</si>
  <si>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</si>
  <si>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</si>
  <si>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</si>
  <si>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</si>
  <si>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</si>
  <si>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</si>
  <si>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</si>
  <si>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</si>
  <si>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</si>
  <si>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</si>
  <si>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</si>
  <si>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</si>
  <si>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</si>
  <si>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</si>
  <si>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</si>
  <si>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</si>
  <si>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</si>
  <si>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</si>
  <si>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</si>
  <si>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</si>
  <si>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</si>
  <si>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</si>
  <si>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</si>
  <si>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</si>
  <si>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</si>
  <si>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</si>
  <si>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</si>
  <si>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</si>
  <si>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</si>
  <si>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</si>
  <si>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</si>
  <si>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</si>
  <si>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</si>
  <si>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</si>
  <si>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</si>
  <si>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</si>
  <si>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</si>
  <si>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</si>
  <si>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</si>
  <si>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</si>
  <si>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</si>
  <si>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</si>
  <si>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</si>
  <si>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</si>
  <si>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</si>
  <si>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</si>
  <si>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</si>
  <si>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</si>
  <si>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</si>
  <si>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</si>
  <si>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</si>
  <si>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</si>
  <si>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</si>
  <si>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</si>
  <si>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</si>
  <si>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</si>
  <si>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</si>
  <si>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</si>
  <si>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</si>
  <si>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</si>
  <si>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</si>
  <si>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</si>
  <si>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</si>
  <si>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</si>
  <si>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</si>
  <si>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</si>
  <si>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</si>
  <si>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</si>
  <si>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</si>
  <si>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</si>
  <si>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</si>
  <si>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</si>
  <si>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</si>
  <si>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</si>
  <si>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</si>
  <si>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</si>
  <si>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</si>
  <si>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</si>
  <si>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</si>
  <si>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</si>
  <si>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</si>
  <si>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</si>
  <si>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</si>
  <si>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</si>
  <si>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</si>
  <si>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</si>
  <si>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</si>
  <si>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</si>
  <si>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</si>
  <si>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</si>
  <si>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</si>
  <si>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</si>
  <si>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</si>
  <si>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</si>
  <si>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</si>
  <si>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</si>
  <si>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</si>
  <si>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</si>
  <si>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</si>
  <si>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</si>
  <si>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</si>
  <si>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</si>
  <si>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</si>
  <si>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</si>
  <si>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</si>
  <si>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</si>
  <si>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</si>
  <si>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</si>
  <si>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</si>
  <si>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</si>
  <si>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</si>
  <si>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</si>
  <si>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</si>
  <si>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</si>
  <si>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</si>
  <si>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</si>
  <si>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</si>
  <si>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</si>
  <si>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</si>
  <si>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</si>
  <si>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</si>
  <si>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</si>
  <si>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</si>
  <si>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</si>
  <si>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</si>
  <si>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</si>
  <si>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</si>
  <si>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</si>
  <si>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</si>
  <si>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</si>
  <si>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</si>
  <si>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</si>
  <si>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</si>
  <si>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</si>
  <si>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</si>
  <si>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</si>
  <si>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</si>
  <si>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</si>
  <si>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</si>
  <si>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</si>
  <si>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</si>
  <si>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</si>
  <si>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</si>
  <si>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</si>
  <si>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</si>
  <si>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</si>
  <si>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</si>
  <si>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</si>
  <si>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</si>
  <si>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</si>
  <si>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</si>
  <si>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</si>
  <si>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</si>
  <si>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</si>
  <si>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</si>
  <si>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</si>
  <si>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</si>
  <si>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</si>
  <si>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</si>
  <si>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</si>
  <si>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</si>
  <si>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</si>
  <si>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</si>
  <si>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</si>
  <si>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</si>
  <si>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</si>
  <si>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</si>
  <si>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</si>
  <si>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</si>
  <si>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</si>
  <si>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</si>
  <si>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</si>
  <si>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</si>
  <si>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</si>
  <si>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</si>
  <si>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</si>
  <si>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</si>
  <si>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</si>
  <si>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</si>
  <si>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</si>
  <si>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</si>
  <si>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</si>
  <si>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</si>
  <si>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</si>
  <si>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</si>
  <si>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</si>
  <si>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</si>
  <si>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</si>
  <si>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</si>
  <si>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</si>
  <si>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</si>
  <si>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</si>
  <si>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</si>
  <si>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</si>
  <si>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</si>
  <si>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</si>
  <si>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</si>
  <si>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</si>
  <si>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</si>
  <si>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</si>
  <si>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</si>
  <si>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</si>
  <si>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</si>
  <si>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</si>
  <si>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</si>
  <si>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</si>
  <si>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</si>
  <si>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</si>
  <si>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</si>
  <si>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</si>
  <si>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</si>
  <si>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</si>
  <si>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</si>
  <si>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</si>
  <si>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</si>
  <si>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</si>
  <si>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</si>
  <si>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</si>
  <si>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</si>
  <si>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</si>
  <si>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</si>
  <si>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</si>
  <si>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</si>
  <si>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</si>
  <si>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</si>
  <si>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</si>
  <si>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</si>
  <si>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</si>
  <si>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</si>
  <si>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</si>
  <si>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</si>
  <si>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</si>
  <si>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</si>
  <si>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</si>
  <si>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</si>
  <si>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</si>
  <si>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</si>
  <si>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</si>
  <si>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</si>
  <si>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</si>
  <si>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</si>
  <si>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</si>
  <si>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</si>
  <si>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</si>
  <si>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</si>
  <si>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</si>
  <si>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</si>
  <si>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</si>
  <si>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</si>
  <si>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</si>
  <si>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</si>
  <si>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</si>
  <si>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</si>
  <si>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</si>
  <si>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</si>
  <si>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</si>
  <si>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</si>
  <si>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</si>
  <si>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</si>
  <si>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</si>
  <si>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</si>
  <si>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</si>
  <si>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</si>
  <si>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</si>
  <si>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</si>
  <si>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</si>
  <si>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</si>
  <si>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</si>
  <si>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</si>
  <si>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</si>
  <si>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</si>
  <si>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</si>
  <si>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</si>
  <si>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</si>
  <si>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</si>
  <si>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</si>
  <si>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</si>
  <si>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</si>
  <si>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</si>
  <si>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</si>
  <si>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</si>
  <si>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</si>
  <si>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</si>
  <si>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</si>
  <si>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</si>
  <si>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</si>
  <si>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</si>
  <si>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</si>
  <si>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</si>
  <si>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</si>
  <si>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</si>
  <si>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</si>
  <si>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</si>
  <si>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</si>
  <si>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</si>
  <si>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</si>
  <si>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</si>
  <si>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</si>
  <si>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</si>
  <si>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</si>
  <si>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</si>
  <si>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</si>
  <si>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</si>
  <si>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</si>
  <si>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</si>
  <si>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</si>
  <si>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</si>
  <si>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</si>
  <si>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</si>
  <si>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</si>
  <si>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</si>
  <si>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</si>
  <si>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</si>
  <si>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</si>
  <si>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</si>
  <si>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</si>
  <si>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</si>
  <si>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</si>
  <si>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</si>
  <si>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</si>
  <si>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</si>
  <si>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</si>
  <si>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</si>
  <si>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</si>
  <si>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</si>
  <si>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</si>
  <si>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</si>
  <si>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</si>
  <si>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</si>
  <si>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</si>
  <si>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</si>
  <si>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</si>
  <si>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</si>
  <si>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</si>
  <si>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</si>
  <si>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</si>
  <si>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</si>
  <si>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</si>
  <si>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</si>
  <si>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</si>
  <si>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</si>
  <si>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</si>
  <si>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</si>
  <si>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</si>
  <si>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</si>
  <si>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</si>
  <si>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</si>
  <si>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</si>
  <si>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</si>
  <si>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</si>
  <si>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</si>
  <si>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</si>
  <si>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</si>
  <si>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</si>
  <si>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</si>
  <si>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</si>
  <si>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</si>
  <si>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</si>
  <si>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</si>
  <si>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</si>
  <si>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</si>
  <si>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</si>
  <si>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</si>
  <si>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</si>
  <si>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</si>
  <si>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</si>
  <si>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</si>
  <si>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</si>
  <si>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</si>
  <si>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</si>
  <si>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</si>
  <si>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</si>
  <si>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</si>
  <si>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</si>
  <si>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</si>
  <si>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</si>
  <si>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</si>
  <si>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</si>
  <si>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</si>
  <si>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</si>
  <si>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</si>
  <si>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</si>
  <si>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</si>
  <si>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</si>
  <si>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</si>
  <si>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</si>
  <si>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</si>
  <si>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</si>
  <si>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</si>
  <si>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</si>
  <si>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</si>
  <si>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</si>
  <si>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</si>
  <si>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</si>
  <si>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</si>
  <si>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</si>
  <si>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</si>
  <si>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</si>
  <si>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</si>
  <si>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</si>
  <si>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</si>
  <si>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</si>
  <si>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</si>
  <si>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</si>
  <si>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</si>
  <si>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</si>
  <si>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</si>
  <si>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</si>
  <si>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</si>
  <si>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</si>
  <si>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</si>
  <si>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</si>
  <si>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</si>
  <si>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</si>
  <si>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</si>
  <si>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</si>
  <si>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</si>
  <si>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</si>
  <si>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</si>
  <si>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</si>
  <si>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</si>
  <si>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</si>
  <si>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</si>
  <si>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</si>
  <si>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</si>
  <si>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</si>
  <si>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</si>
  <si>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</si>
  <si>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</si>
  <si>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</si>
  <si>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</si>
  <si>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</si>
  <si>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</si>
  <si>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</si>
  <si>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</si>
  <si>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</si>
  <si>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</si>
  <si>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</si>
  <si>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</si>
  <si>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</si>
  <si>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</si>
  <si>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</si>
  <si>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</si>
  <si>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</si>
  <si>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</si>
  <si>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</si>
  <si>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</si>
  <si>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</si>
  <si>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</si>
  <si>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</si>
  <si>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</si>
  <si>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</si>
  <si>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</si>
  <si>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</si>
  <si>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</si>
  <si>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</si>
  <si>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</si>
  <si>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</si>
  <si>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</si>
  <si>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</si>
  <si>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</si>
  <si>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</si>
  <si>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</si>
  <si>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</si>
  <si>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</si>
  <si>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</si>
  <si>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</si>
  <si>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</si>
  <si>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</si>
  <si>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</si>
  <si>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</si>
  <si>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</si>
  <si>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</si>
  <si>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</si>
  <si>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</si>
  <si>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</si>
  <si>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</si>
  <si>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</si>
  <si>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</si>
  <si>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</si>
  <si>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</si>
  <si>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</si>
  <si>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</si>
  <si>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</si>
  <si>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</si>
  <si>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</si>
  <si>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</si>
  <si>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</si>
  <si>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</si>
  <si>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</si>
  <si>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</si>
  <si>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</si>
  <si>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</si>
  <si>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</si>
  <si>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</si>
  <si>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</si>
  <si>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</si>
  <si>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</si>
  <si>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</si>
  <si>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</si>
  <si>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</si>
  <si>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</si>
  <si>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</si>
  <si>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</si>
  <si>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</si>
  <si>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</si>
  <si>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</si>
  <si>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</si>
  <si>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</si>
  <si>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</si>
  <si>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</si>
  <si>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</si>
  <si>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</si>
  <si>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</si>
  <si>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</si>
  <si>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</si>
  <si>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</si>
  <si>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</si>
  <si>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</si>
  <si>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</si>
  <si>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</si>
  <si>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</si>
  <si>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</si>
  <si>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</si>
  <si>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</si>
  <si>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</si>
  <si>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</si>
  <si>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</si>
  <si>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</si>
  <si>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</si>
  <si>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</si>
  <si>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</si>
  <si>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</si>
  <si>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</si>
  <si>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</si>
  <si>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</si>
  <si>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</si>
  <si>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</si>
  <si>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</si>
  <si>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</si>
  <si>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</si>
  <si>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</si>
  <si>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</si>
  <si>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</si>
  <si>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</si>
  <si>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</si>
  <si>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</si>
  <si>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</si>
  <si>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</si>
  <si>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</si>
  <si>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</si>
  <si>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</si>
  <si>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</si>
  <si>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</si>
  <si>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</si>
  <si>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</si>
  <si>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</si>
  <si>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</si>
  <si>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</si>
  <si>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</si>
  <si>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</si>
  <si>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</si>
  <si>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</si>
  <si>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</si>
  <si>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</si>
  <si>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</si>
  <si>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</si>
  <si>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</si>
  <si>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</si>
  <si>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</si>
  <si>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</si>
  <si>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</si>
  <si>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</si>
  <si>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</si>
  <si>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</si>
  <si>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</si>
  <si>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</si>
  <si>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</si>
  <si>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</si>
  <si>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</si>
  <si>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</si>
  <si>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</si>
  <si>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</si>
  <si>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</si>
  <si>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</si>
  <si>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</si>
  <si>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</si>
  <si>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</si>
  <si>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</si>
  <si>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</si>
  <si>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</si>
  <si>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</si>
  <si>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</si>
  <si>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</si>
  <si>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</si>
  <si>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</si>
  <si>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</si>
  <si>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</si>
  <si>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</si>
  <si>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</si>
  <si>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</si>
  <si>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</si>
  <si>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</si>
  <si>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</si>
  <si>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</si>
  <si>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</si>
  <si>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</si>
  <si>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</si>
  <si>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</si>
  <si>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</si>
  <si>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</si>
  <si>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</si>
  <si>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</si>
  <si>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</si>
  <si>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</si>
  <si>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</si>
  <si>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</si>
  <si>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</si>
  <si>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</si>
  <si>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</si>
  <si>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</si>
  <si>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</si>
  <si>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</si>
  <si>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</si>
  <si>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</si>
  <si>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</si>
  <si>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</si>
  <si>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</si>
  <si>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</si>
  <si>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</si>
  <si>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</si>
  <si>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</si>
  <si>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</si>
  <si>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</si>
  <si>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</si>
  <si>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</si>
  <si>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</si>
  <si>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</si>
  <si>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</si>
  <si>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</si>
  <si>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</si>
  <si>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</si>
  <si>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</si>
  <si>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</si>
  <si>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</si>
  <si>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</si>
  <si>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</si>
  <si>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</si>
  <si>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</si>
  <si>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</si>
  <si>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</si>
  <si>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</si>
  <si>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</si>
  <si>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</si>
  <si>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</si>
  <si>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</si>
  <si>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</si>
  <si>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</si>
  <si>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</si>
  <si>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</si>
  <si>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</si>
  <si>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</si>
  <si>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</si>
  <si>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</si>
  <si>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</si>
  <si>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</si>
  <si>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</si>
  <si>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</si>
  <si>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</si>
  <si>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</si>
  <si>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</si>
  <si>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</si>
  <si>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</si>
  <si>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</si>
  <si>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</si>
  <si>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</si>
  <si>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</si>
  <si>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</si>
  <si>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</si>
  <si>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</si>
  <si>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</si>
  <si>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</si>
  <si>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</si>
  <si>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</si>
  <si>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</si>
  <si>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</si>
  <si>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</si>
  <si>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</si>
  <si>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</si>
  <si>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</si>
  <si>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</si>
  <si>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</si>
  <si>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</si>
  <si>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</si>
  <si>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</si>
  <si>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</si>
  <si>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</si>
  <si>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</si>
  <si>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</si>
  <si>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</si>
  <si>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</si>
  <si>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</si>
  <si>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</si>
  <si>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</si>
  <si>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</si>
  <si>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</si>
  <si>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</si>
  <si>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</si>
  <si>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</si>
  <si>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</si>
  <si>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</si>
  <si>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</si>
  <si>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</si>
  <si>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</si>
  <si>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</si>
  <si>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</si>
  <si>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</si>
  <si>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</si>
  <si>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</si>
  <si>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</si>
  <si>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</si>
  <si>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</si>
  <si>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</si>
  <si>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</si>
  <si>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</si>
  <si>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</si>
  <si>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</si>
  <si>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</si>
  <si>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</si>
  <si>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</si>
  <si>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</si>
  <si>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</si>
  <si>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</si>
  <si>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</si>
  <si>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</si>
  <si>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</si>
  <si>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</si>
  <si>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</si>
  <si>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</si>
  <si>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</si>
  <si>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</si>
  <si>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</si>
  <si>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</si>
  <si>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</si>
  <si>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</si>
  <si>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</si>
  <si>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</si>
  <si>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</si>
  <si>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</si>
  <si>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</si>
  <si>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</si>
  <si>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</si>
  <si>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</si>
  <si>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</si>
  <si>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</si>
  <si>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</si>
  <si>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</si>
  <si>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</si>
  <si>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</si>
  <si>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</si>
  <si>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</si>
  <si>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</si>
  <si>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</si>
  <si>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</si>
  <si>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</si>
  <si>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</si>
  <si>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</si>
  <si>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</si>
  <si>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</si>
  <si>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</si>
  <si>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</si>
  <si>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</si>
  <si>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</si>
  <si>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</si>
  <si>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</si>
  <si>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</si>
  <si>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</si>
  <si>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</si>
  <si>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</si>
  <si>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</si>
  <si>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</si>
  <si>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</si>
  <si>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</si>
  <si>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</si>
  <si>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</si>
  <si>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</si>
  <si>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</si>
  <si>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</si>
  <si>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</si>
  <si>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</si>
  <si>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</si>
  <si>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</si>
  <si>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</si>
  <si>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</si>
  <si>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</si>
  <si>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</si>
  <si>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</si>
  <si>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</si>
  <si>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</si>
  <si>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</si>
  <si>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</si>
  <si>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</si>
  <si>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</si>
  <si>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</si>
  <si>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</si>
  <si>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</si>
  <si>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</si>
  <si>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</si>
  <si>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</si>
  <si>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</si>
  <si>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</si>
  <si>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</si>
  <si>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</si>
  <si>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</si>
  <si>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</si>
  <si>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</si>
  <si>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</si>
  <si>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</si>
  <si>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</si>
  <si>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</si>
  <si>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</si>
  <si>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</si>
  <si>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</si>
  <si>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</si>
  <si>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</si>
  <si>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</si>
  <si>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</si>
  <si>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</si>
  <si>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</si>
  <si>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</si>
  <si>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</si>
  <si>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</si>
  <si>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</si>
  <si>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</si>
  <si>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</si>
  <si>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</si>
  <si>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</si>
  <si>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</si>
  <si>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</si>
  <si>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</si>
  <si>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</si>
  <si>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</si>
  <si>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</si>
  <si>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</si>
  <si>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</si>
  <si>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</si>
  <si>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</si>
  <si>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</si>
  <si>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</si>
  <si>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</si>
  <si>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</si>
  <si>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</si>
  <si>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</si>
  <si>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</si>
  <si>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</si>
  <si>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</si>
  <si>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</si>
  <si>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</si>
  <si>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</si>
  <si>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</si>
  <si>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</si>
  <si>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</si>
  <si>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</si>
  <si>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</si>
  <si>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</si>
  <si>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</si>
  <si>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</si>
  <si>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</si>
  <si>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</si>
  <si>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</si>
  <si>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</si>
  <si>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</si>
  <si>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</si>
  <si>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</si>
  <si>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</si>
  <si>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</si>
  <si>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</si>
  <si>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</si>
  <si>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</si>
  <si>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</si>
  <si>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</si>
  <si>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</si>
  <si>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</si>
  <si>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</si>
  <si>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</si>
  <si>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</si>
  <si>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</si>
  <si>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</si>
  <si>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</si>
  <si>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</si>
  <si>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</si>
  <si>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</si>
  <si>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</si>
  <si>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</si>
  <si>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</si>
  <si>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</si>
  <si>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</si>
  <si>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</si>
  <si>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</si>
  <si>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</si>
  <si>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</si>
  <si>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</si>
  <si>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</si>
  <si>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</si>
  <si>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</si>
  <si>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</si>
  <si>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</si>
  <si>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</si>
  <si>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</si>
  <si>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</si>
  <si>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</si>
  <si>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</si>
  <si>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</si>
  <si>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</si>
  <si>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</si>
  <si>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</si>
  <si>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</si>
  <si>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</si>
  <si>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</si>
  <si>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</si>
  <si>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</si>
  <si>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</si>
  <si>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</si>
  <si>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</si>
  <si>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</si>
  <si>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</si>
  <si>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</si>
  <si>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</si>
  <si>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</si>
  <si>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</si>
  <si>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</si>
  <si>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</si>
  <si>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</si>
  <si>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</si>
  <si>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</si>
  <si>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</si>
  <si>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</si>
  <si>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</si>
  <si>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</si>
  <si>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</si>
  <si>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</si>
  <si>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</si>
  <si>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</si>
  <si>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</si>
  <si>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</si>
  <si>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</si>
  <si>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</si>
  <si>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</si>
  <si>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</si>
  <si>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</si>
  <si>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</si>
  <si>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</si>
  <si>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</si>
  <si>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</si>
  <si>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</si>
  <si>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</si>
  <si>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</si>
  <si>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</si>
  <si>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</si>
  <si>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</si>
  <si>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</si>
  <si>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</si>
  <si>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</si>
  <si>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</si>
  <si>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</si>
  <si>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</si>
  <si>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</si>
  <si>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</si>
  <si>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</si>
  <si>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</si>
  <si>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</si>
  <si>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</si>
  <si>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</si>
  <si>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</si>
  <si>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</si>
  <si>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</si>
  <si>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</si>
  <si>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</si>
  <si>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</si>
  <si>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</si>
  <si>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</si>
  <si>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</si>
  <si>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</si>
  <si>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</si>
  <si>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</si>
  <si>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</si>
  <si>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</si>
  <si>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</si>
  <si>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</si>
  <si>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</si>
  <si>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</si>
  <si>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</si>
  <si>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</si>
  <si>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</si>
  <si>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</si>
  <si>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</si>
  <si>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</si>
  <si>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</si>
  <si>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</si>
  <si>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</si>
  <si>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</si>
  <si>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</si>
  <si>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</si>
  <si>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</si>
  <si>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</si>
  <si>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</si>
  <si>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</si>
  <si>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</si>
  <si>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</si>
  <si>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</si>
  <si>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</si>
  <si>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</si>
  <si>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</si>
  <si>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</si>
  <si>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</si>
  <si>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</si>
  <si>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</si>
  <si>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</si>
  <si>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</si>
  <si>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</si>
  <si>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</si>
  <si>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</si>
  <si>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</si>
  <si>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</si>
  <si>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</si>
  <si>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</si>
  <si>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</si>
  <si>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</si>
  <si>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</si>
  <si>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</si>
  <si>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</si>
  <si>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</si>
  <si>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</si>
  <si>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</si>
  <si>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</si>
  <si>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</si>
  <si>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</si>
  <si>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</si>
  <si>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</si>
  <si>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</si>
  <si>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</si>
  <si>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</si>
  <si>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</si>
  <si>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</si>
  <si>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</si>
  <si>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</si>
  <si>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</si>
  <si>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</si>
  <si>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</si>
  <si>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</si>
  <si>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</si>
  <si>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</si>
  <si>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</si>
  <si>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</si>
  <si>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</si>
  <si>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</si>
  <si>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</si>
  <si>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</si>
  <si>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</si>
  <si>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</si>
  <si>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</si>
  <si>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</si>
  <si>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</si>
  <si>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</si>
  <si>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</si>
  <si>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</si>
  <si>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</si>
  <si>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</si>
  <si>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</si>
  <si>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</si>
  <si>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</si>
  <si>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</si>
  <si>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</si>
  <si>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</si>
  <si>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</si>
  <si>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</si>
  <si>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</si>
  <si>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</si>
  <si>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</si>
  <si>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</si>
  <si>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</si>
  <si>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</si>
  <si>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</si>
  <si>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</si>
  <si>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</si>
  <si>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</si>
  <si>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</si>
  <si>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</si>
  <si>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</si>
  <si>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</si>
  <si>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</si>
  <si>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</si>
  <si>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</si>
  <si>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</si>
  <si>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</si>
  <si>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</si>
  <si>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</si>
  <si>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</si>
  <si>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</si>
  <si>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</si>
  <si>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</si>
  <si>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</si>
  <si>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</si>
  <si>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</si>
  <si>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</si>
  <si>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</si>
  <si>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</si>
  <si>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</si>
  <si>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</si>
  <si>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</si>
  <si>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</si>
  <si>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</si>
  <si>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</si>
  <si>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</si>
  <si>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</si>
  <si>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</si>
  <si>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</si>
  <si>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</si>
  <si>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</si>
  <si>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</si>
  <si>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</si>
  <si>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</si>
  <si>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</si>
  <si>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</si>
  <si>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</si>
  <si>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</si>
  <si>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</si>
  <si>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</si>
  <si>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</si>
  <si>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</si>
  <si>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</si>
  <si>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</si>
  <si>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</si>
  <si>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</si>
  <si>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</si>
  <si>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</si>
  <si>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</si>
  <si>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</si>
  <si>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</si>
  <si>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</si>
  <si>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</si>
  <si>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</si>
  <si>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</si>
  <si>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</si>
  <si>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</si>
  <si>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</si>
  <si>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</si>
  <si>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</si>
  <si>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</si>
  <si>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</si>
  <si>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</si>
  <si>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</si>
  <si>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</si>
  <si>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</si>
  <si>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</si>
  <si>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</si>
  <si>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</si>
  <si>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</si>
  <si>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</si>
  <si>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</si>
  <si>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</si>
  <si>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</si>
  <si>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</si>
  <si>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</si>
  <si>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</si>
  <si>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</si>
  <si>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</si>
  <si>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</si>
  <si>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</si>
  <si>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</si>
  <si>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</si>
  <si>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</si>
  <si>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</si>
  <si>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</si>
  <si>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</si>
  <si>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</si>
  <si>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</si>
  <si>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</si>
  <si>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</si>
  <si>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</si>
  <si>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</si>
  <si>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</si>
  <si>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</si>
  <si>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</si>
  <si>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</si>
  <si>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</si>
  <si>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</si>
  <si>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</si>
  <si>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</si>
  <si>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</si>
  <si>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</si>
  <si>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</si>
  <si>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</si>
  <si>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</si>
  <si>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</si>
  <si>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</si>
  <si>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</si>
  <si>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</si>
  <si>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</si>
  <si>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</si>
  <si>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</si>
  <si>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</si>
  <si>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</si>
  <si>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</si>
  <si>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</si>
  <si>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</si>
  <si>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</si>
  <si>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</si>
  <si>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</si>
  <si>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</si>
  <si>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</si>
  <si>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</si>
  <si>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</si>
  <si>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</si>
  <si>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</si>
  <si>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</si>
  <si>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</si>
  <si>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</si>
  <si>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</si>
  <si>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</si>
  <si>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</si>
  <si>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</si>
  <si>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</si>
  <si>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</si>
  <si>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</si>
  <si>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</si>
  <si>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</si>
  <si>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</si>
  <si>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</si>
  <si>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</si>
  <si>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</si>
  <si>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</si>
  <si>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</si>
  <si>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</si>
  <si>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</si>
  <si>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</si>
  <si>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</si>
  <si>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</si>
  <si>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</si>
  <si>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</si>
  <si>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</si>
  <si>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</si>
  <si>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</si>
  <si>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</si>
  <si>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</si>
  <si>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</si>
  <si>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</si>
  <si>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</si>
  <si>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</si>
  <si>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</si>
  <si>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</si>
  <si>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</si>
  <si>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</si>
  <si>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</si>
  <si>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</si>
  <si>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</si>
  <si>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</si>
  <si>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</si>
  <si>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</si>
  <si>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</si>
  <si>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</si>
  <si>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</si>
  <si>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</si>
  <si>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</si>
  <si>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</si>
  <si>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</si>
  <si>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</si>
  <si>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</si>
  <si>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</si>
  <si>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</si>
  <si>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</si>
  <si>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</si>
  <si>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</si>
  <si>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</si>
  <si>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</si>
  <si>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</si>
  <si>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</si>
  <si>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</si>
  <si>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</si>
  <si>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</si>
  <si>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</si>
  <si>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</si>
  <si>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</si>
  <si>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</si>
  <si>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</si>
  <si>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</si>
  <si>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</si>
  <si>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</si>
  <si>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</si>
  <si>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</si>
  <si>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</si>
  <si>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</si>
  <si>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</si>
  <si>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</si>
  <si>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</si>
  <si>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</si>
  <si>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</si>
  <si>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</si>
  <si>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</si>
  <si>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</si>
  <si>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</si>
  <si>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</si>
  <si>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</si>
  <si>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</si>
  <si>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</si>
  <si>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</si>
  <si>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</si>
  <si>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</si>
  <si>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</si>
  <si>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</si>
  <si>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</si>
  <si>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</si>
  <si>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</si>
  <si>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</si>
  <si>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</si>
  <si>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</si>
  <si>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</si>
  <si>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</si>
  <si>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</si>
  <si>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</si>
  <si>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</si>
  <si>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</si>
  <si>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</si>
  <si>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</si>
  <si>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</si>
  <si>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</si>
  <si>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</si>
  <si>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</si>
  <si>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</si>
  <si>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</si>
  <si>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</si>
  <si>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</si>
  <si>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</si>
  <si>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</si>
  <si>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</si>
  <si>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</si>
  <si>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</si>
  <si>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</si>
  <si>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</si>
  <si>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</si>
  <si>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</si>
  <si>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</si>
  <si>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</si>
  <si>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</si>
  <si>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</si>
  <si>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</si>
  <si>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</si>
  <si>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</si>
  <si>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</si>
  <si>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</si>
  <si>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</si>
  <si>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</si>
  <si>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</si>
  <si>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</si>
  <si>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</si>
  <si>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</si>
  <si>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</si>
  <si>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</si>
  <si>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</si>
  <si>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</si>
  <si>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</si>
  <si>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</si>
  <si>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</si>
  <si>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</si>
  <si>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</si>
  <si>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</si>
  <si>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</si>
  <si>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</si>
  <si>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</si>
  <si>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</si>
  <si>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</si>
  <si>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</si>
  <si>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</si>
  <si>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</si>
  <si>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</si>
  <si>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</si>
  <si>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</si>
  <si>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</si>
  <si>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</si>
  <si>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</si>
  <si>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</si>
  <si>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</si>
  <si>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</si>
  <si>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</si>
  <si>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</si>
  <si>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</si>
  <si>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</si>
  <si>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</si>
  <si>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</si>
  <si>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</si>
  <si>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</si>
  <si>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</si>
  <si>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</si>
  <si>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</si>
  <si>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</si>
  <si>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</si>
  <si>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</si>
  <si>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</si>
  <si>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</si>
  <si>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</si>
  <si>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</si>
  <si>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</si>
  <si>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</si>
  <si>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</si>
  <si>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</si>
  <si>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</si>
  <si>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</si>
  <si>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</si>
  <si>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</si>
  <si>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</si>
  <si>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</si>
  <si>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</si>
  <si>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</si>
  <si>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</si>
  <si>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</si>
  <si>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</si>
  <si>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</si>
  <si>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</si>
  <si>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</si>
  <si>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</si>
  <si>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</si>
  <si>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</si>
  <si>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</si>
  <si>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</si>
  <si>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</si>
  <si>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</si>
  <si>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</si>
  <si>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</si>
  <si>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</si>
  <si>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</si>
  <si>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</si>
  <si>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</si>
  <si>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</si>
  <si>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</si>
  <si>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</si>
  <si>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</si>
  <si>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</si>
  <si>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</si>
  <si>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</si>
  <si>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</si>
  <si>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</si>
  <si>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</si>
  <si>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</si>
  <si>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</si>
  <si>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</si>
  <si>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</si>
  <si>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</si>
  <si>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</si>
  <si>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</si>
  <si>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</si>
  <si>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</si>
  <si>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</si>
  <si>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</si>
  <si>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</si>
  <si>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</si>
  <si>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</si>
  <si>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</si>
  <si>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</si>
  <si>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</si>
  <si>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</si>
  <si>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</si>
  <si>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</si>
  <si>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</si>
  <si>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</si>
  <si>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</si>
  <si>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</si>
  <si>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</si>
  <si>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</si>
  <si>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</si>
  <si>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</si>
  <si>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</si>
  <si>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</si>
  <si>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</si>
  <si>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</si>
  <si>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</si>
  <si>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</si>
  <si>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</si>
  <si>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</si>
  <si>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</si>
  <si>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</si>
  <si>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</si>
  <si>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</si>
  <si>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</si>
  <si>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</si>
  <si>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</si>
  <si>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</si>
  <si>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</si>
  <si>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</si>
  <si>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</si>
  <si>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</si>
  <si>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</si>
  <si>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</si>
  <si>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</si>
  <si>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</si>
  <si>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</si>
  <si>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</si>
  <si>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</si>
  <si>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</si>
  <si>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</si>
  <si>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</si>
  <si>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</si>
  <si>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</si>
  <si>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</si>
  <si>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</si>
  <si>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</si>
  <si>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</si>
  <si>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</si>
  <si>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</si>
  <si>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</si>
  <si>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</si>
  <si>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</si>
  <si>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</si>
  <si>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</si>
  <si>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</si>
  <si>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</si>
  <si>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</si>
  <si>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</si>
  <si>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</si>
  <si>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</si>
  <si>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</si>
  <si>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</si>
  <si>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</si>
  <si>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</si>
  <si>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</si>
  <si>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</si>
  <si>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</si>
  <si>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</si>
  <si>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</si>
  <si>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</si>
  <si>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</si>
  <si>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</si>
  <si>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</si>
  <si>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</si>
  <si>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</si>
  <si>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</si>
  <si>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</si>
  <si>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</si>
  <si>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</si>
  <si>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</si>
  <si>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</si>
  <si>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</si>
  <si>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</si>
  <si>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</si>
  <si>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</si>
  <si>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</si>
  <si>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</si>
  <si>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</si>
  <si>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</si>
  <si>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</si>
  <si>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</si>
  <si>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</si>
  <si>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</si>
  <si>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</si>
  <si>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</si>
  <si>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</si>
  <si>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</si>
  <si>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</si>
  <si>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</si>
  <si>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</si>
  <si>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</si>
  <si>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</si>
  <si>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</si>
  <si>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</si>
  <si>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</si>
  <si>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</si>
  <si>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</si>
  <si>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</si>
  <si>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</si>
  <si>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</si>
  <si>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</si>
  <si>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</si>
  <si>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</si>
  <si>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</si>
  <si>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</si>
  <si>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</si>
  <si>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</si>
  <si>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</si>
  <si>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</si>
  <si>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</si>
  <si>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</si>
  <si>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</si>
  <si>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</si>
  <si>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</si>
  <si>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</si>
  <si>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</si>
  <si>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</si>
  <si>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</si>
  <si>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</si>
  <si>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</si>
  <si>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</si>
  <si>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</si>
  <si>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</si>
  <si>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</si>
  <si>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</si>
  <si>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</si>
  <si>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</si>
  <si>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</si>
  <si>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</si>
  <si>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</si>
  <si>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</si>
  <si>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</si>
  <si>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</si>
  <si>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</si>
  <si>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</si>
  <si>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</si>
  <si>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</si>
  <si>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</si>
  <si>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</si>
  <si>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</si>
  <si>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</si>
  <si>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</si>
  <si>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</si>
  <si>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</si>
  <si>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</si>
  <si>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</si>
  <si>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</si>
  <si>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</si>
  <si>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</si>
  <si>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</si>
  <si>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</si>
  <si>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</si>
  <si>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</si>
  <si>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</si>
  <si>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</si>
  <si>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</si>
  <si>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</si>
  <si>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</si>
  <si>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</si>
  <si>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</si>
  <si>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</si>
  <si>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</si>
  <si>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</si>
  <si>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</si>
  <si>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</si>
  <si>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</si>
  <si>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</si>
  <si>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</si>
  <si>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</si>
  <si>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</si>
  <si>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</si>
  <si>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</si>
  <si>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</si>
  <si>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</si>
  <si>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</si>
  <si>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</si>
  <si>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</si>
  <si>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</si>
  <si>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</si>
  <si>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</si>
  <si>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</si>
  <si>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</si>
  <si>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</si>
  <si>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</si>
  <si>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</si>
  <si>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</si>
  <si>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</si>
  <si>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</si>
  <si>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</si>
  <si>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</si>
  <si>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</si>
  <si>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</si>
  <si>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</si>
  <si>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</si>
  <si>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</si>
  <si>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</si>
  <si>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</si>
  <si>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</si>
  <si>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</si>
  <si>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</si>
  <si>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</si>
  <si>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</si>
  <si>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</si>
  <si>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</si>
  <si>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</si>
  <si>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</si>
  <si>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</si>
  <si>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</si>
  <si>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</si>
  <si>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</si>
  <si>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</si>
  <si>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</si>
  <si>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</si>
  <si>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</si>
  <si>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</si>
  <si>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</si>
  <si>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</si>
  <si>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</si>
  <si>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</si>
  <si>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</si>
  <si>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</si>
  <si>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</si>
  <si>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</si>
  <si>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</si>
  <si>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</si>
  <si>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</si>
  <si>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</si>
  <si>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</si>
  <si>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</si>
  <si>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</si>
  <si>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</si>
  <si>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</si>
  <si>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</si>
  <si>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</si>
  <si>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</si>
  <si>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</si>
  <si>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</si>
  <si>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</si>
  <si>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</si>
  <si>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</si>
  <si>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</si>
  <si>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</si>
  <si>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</si>
  <si>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</si>
  <si>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</si>
  <si>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</si>
  <si>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</si>
  <si>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</si>
  <si>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</si>
  <si>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</si>
  <si>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</si>
  <si>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</si>
  <si>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</si>
  <si>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</si>
  <si>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</si>
  <si>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</si>
  <si>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</si>
  <si>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</si>
  <si>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</si>
  <si>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</si>
  <si>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</si>
  <si>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</si>
  <si>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</si>
  <si>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</si>
  <si>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</si>
  <si>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</si>
  <si>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</si>
  <si>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</si>
  <si>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</si>
  <si>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</si>
  <si>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</si>
  <si>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</si>
  <si>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</si>
  <si>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</si>
  <si>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</si>
  <si>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</si>
  <si>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</si>
  <si>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</si>
  <si>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</si>
  <si>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</si>
  <si>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</si>
  <si>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</si>
  <si>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</si>
  <si>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</si>
  <si>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</si>
  <si>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</si>
  <si>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</si>
  <si>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</si>
  <si>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</si>
  <si>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</si>
  <si>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</si>
  <si>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</si>
  <si>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</si>
  <si>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</si>
  <si>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</si>
  <si>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</si>
  <si>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</si>
  <si>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</si>
  <si>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</si>
  <si>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</si>
  <si>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</si>
  <si>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</si>
  <si>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</si>
  <si>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</si>
  <si>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</si>
  <si>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</si>
  <si>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</si>
  <si>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</si>
  <si>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</si>
  <si>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</si>
  <si>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</si>
  <si>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</si>
  <si>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</si>
  <si>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</si>
  <si>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</si>
  <si>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</si>
  <si>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</si>
  <si>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</si>
  <si>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</si>
  <si>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</si>
  <si>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</si>
  <si>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</si>
  <si>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</si>
  <si>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</si>
  <si>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</si>
  <si>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</si>
  <si>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</si>
  <si>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</si>
  <si>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</si>
  <si>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</si>
  <si>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</si>
  <si>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</si>
  <si>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</si>
  <si>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</si>
  <si>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</si>
  <si>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</si>
  <si>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</si>
  <si>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</si>
  <si>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</si>
  <si>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</si>
  <si>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</si>
  <si>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</si>
  <si>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</si>
  <si>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</si>
  <si>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</si>
  <si>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</si>
  <si>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</si>
  <si>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</si>
  <si>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</si>
  <si>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</si>
  <si>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</si>
  <si>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</si>
  <si>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</si>
  <si>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</si>
  <si>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</si>
  <si>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</si>
  <si>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</si>
  <si>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</si>
  <si>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</si>
  <si>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</si>
  <si>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</si>
  <si>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</si>
  <si>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</si>
  <si>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</si>
  <si>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</si>
  <si>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</si>
  <si>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</si>
  <si>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</si>
  <si>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</si>
  <si>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</si>
  <si>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</si>
  <si>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</si>
  <si>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</si>
  <si>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</si>
  <si>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</si>
  <si>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</si>
  <si>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</si>
  <si>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</si>
  <si>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</si>
  <si>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</si>
  <si>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</si>
  <si>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</si>
  <si>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</si>
  <si>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</si>
  <si>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</si>
  <si>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</si>
  <si>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</si>
  <si>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</si>
  <si>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</si>
  <si>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</si>
  <si>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</si>
  <si>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</si>
  <si>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</si>
  <si>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</si>
  <si>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</si>
  <si>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</si>
  <si>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</si>
  <si>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</si>
  <si>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</si>
  <si>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</si>
  <si>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</si>
  <si>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</si>
  <si>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</si>
  <si>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</si>
  <si>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</si>
  <si>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</si>
  <si>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</si>
  <si>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</si>
  <si>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</si>
  <si>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</si>
  <si>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</si>
  <si>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</si>
  <si>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</si>
  <si>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</si>
  <si>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</si>
  <si>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</si>
  <si>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</si>
  <si>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</si>
  <si>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</si>
  <si>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</si>
  <si>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</si>
  <si>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</si>
  <si>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</si>
  <si>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</si>
  <si>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</si>
  <si>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</si>
  <si>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</si>
  <si>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</si>
  <si>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</si>
  <si>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</si>
  <si>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</si>
  <si>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</si>
  <si>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</si>
  <si>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</si>
  <si>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</si>
  <si>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</si>
  <si>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</si>
  <si>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</si>
  <si>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</si>
  <si>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</si>
  <si>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</si>
  <si>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</si>
  <si>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</si>
  <si>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</si>
  <si>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</si>
  <si>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</si>
  <si>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</si>
  <si>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</si>
  <si>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</si>
  <si>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</si>
  <si>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</si>
  <si>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</si>
  <si>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</si>
  <si>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</si>
  <si>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</si>
  <si>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</si>
  <si>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</si>
  <si>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</si>
  <si>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</si>
  <si>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</si>
  <si>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</si>
  <si>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</si>
  <si>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</si>
  <si>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</si>
  <si>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</si>
  <si>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</si>
  <si>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</si>
  <si>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</si>
  <si>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</si>
  <si>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</si>
  <si>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</si>
  <si>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</si>
  <si>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</si>
  <si>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</si>
  <si>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</si>
  <si>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</si>
  <si>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</si>
  <si>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</si>
  <si>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</si>
  <si>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</si>
  <si>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</si>
  <si>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</si>
  <si>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</si>
  <si>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</si>
  <si>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</si>
  <si>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</si>
  <si>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</si>
  <si>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</si>
  <si>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</si>
  <si>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</si>
  <si>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</si>
  <si>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</si>
  <si>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</si>
  <si>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</si>
  <si>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</si>
  <si>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</si>
  <si>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</si>
  <si>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</si>
  <si>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</si>
  <si>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</si>
  <si>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</si>
  <si>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</si>
  <si>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</si>
  <si>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</si>
  <si>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</si>
  <si>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</si>
  <si>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</si>
  <si>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</si>
  <si>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</si>
  <si>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</si>
  <si>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</si>
  <si>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</si>
  <si>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</si>
  <si>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</si>
  <si>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</si>
  <si>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</si>
  <si>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</si>
  <si>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</si>
  <si>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</si>
  <si>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</si>
  <si>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</si>
  <si>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</si>
  <si>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</si>
  <si>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</si>
  <si>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</si>
  <si>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</si>
  <si>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</si>
  <si>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</si>
  <si>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</si>
  <si>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</si>
  <si>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</si>
  <si>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</si>
  <si>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</si>
  <si>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</si>
  <si>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</si>
  <si>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</si>
  <si>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</si>
  <si>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</si>
  <si>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</si>
  <si>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</si>
  <si>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</si>
  <si>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</si>
  <si>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</si>
  <si>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</si>
  <si>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</si>
  <si>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</si>
  <si>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</si>
  <si>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</si>
  <si>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</si>
  <si>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</si>
  <si>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</si>
  <si>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</si>
  <si>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</si>
  <si>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</si>
  <si>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</si>
  <si>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</si>
  <si>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</si>
  <si>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</si>
  <si>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</si>
  <si>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</si>
  <si>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</si>
  <si>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</si>
  <si>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</si>
  <si>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</si>
  <si>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</si>
  <si>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</si>
  <si>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</si>
  <si>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</si>
  <si>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</si>
  <si>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</si>
  <si>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</si>
  <si>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</si>
  <si>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</si>
  <si>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</si>
  <si>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</si>
  <si>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</si>
  <si>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</si>
  <si>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</si>
  <si>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</si>
  <si>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</si>
  <si>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</si>
  <si>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</si>
  <si>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</si>
  <si>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</si>
  <si>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</si>
  <si>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</si>
  <si>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</si>
  <si>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</si>
  <si>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</si>
  <si>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</si>
  <si>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</si>
  <si>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</si>
  <si>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</si>
  <si>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</si>
  <si>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</si>
  <si>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</si>
  <si>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</si>
  <si>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</si>
  <si>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</si>
  <si>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</si>
  <si>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</si>
  <si>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</si>
  <si>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</si>
  <si>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</si>
  <si>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</si>
  <si>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</si>
  <si>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</si>
  <si>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</si>
  <si>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</si>
  <si>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</si>
  <si>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</si>
  <si>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</si>
  <si>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</si>
  <si>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</si>
  <si>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</si>
  <si>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</si>
  <si>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</si>
  <si>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</si>
  <si>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</si>
  <si>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</si>
  <si>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</si>
  <si>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</si>
  <si>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</si>
  <si>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</si>
  <si>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</si>
  <si>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</si>
  <si>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</si>
  <si>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</si>
  <si>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</si>
  <si>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</si>
  <si>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</si>
  <si>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</si>
  <si>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</si>
  <si>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</si>
  <si>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</si>
  <si>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</si>
  <si>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</si>
  <si>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</si>
  <si>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</si>
  <si>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</si>
  <si>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</si>
  <si>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</si>
  <si>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</si>
  <si>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</si>
  <si>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</si>
  <si>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</si>
  <si>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</si>
  <si>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</si>
  <si>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</si>
  <si>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</si>
  <si>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</si>
  <si>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</si>
  <si>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</si>
  <si>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</si>
  <si>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</si>
  <si>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</si>
  <si>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</si>
  <si>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</si>
  <si>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</si>
  <si>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</si>
  <si>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</si>
  <si>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</si>
  <si>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</si>
  <si>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</si>
  <si>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</si>
  <si>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</si>
  <si>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</si>
  <si>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</si>
  <si>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</si>
  <si>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</si>
  <si>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</si>
  <si>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</si>
  <si>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</si>
  <si>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</si>
  <si>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</si>
  <si>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</si>
  <si>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</si>
  <si>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</si>
  <si>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</si>
  <si>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</si>
  <si>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</si>
  <si>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</si>
  <si>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</si>
  <si>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</si>
  <si>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</si>
  <si>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</si>
  <si>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</si>
  <si>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</si>
  <si>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</si>
  <si>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</si>
  <si>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</si>
  <si>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</si>
  <si>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</si>
  <si>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</si>
  <si>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</si>
  <si>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</si>
  <si>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</si>
  <si>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</si>
  <si>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</si>
  <si>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</si>
  <si>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</si>
  <si>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</si>
  <si>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</si>
  <si>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</si>
  <si>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</si>
  <si>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</si>
  <si>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</si>
  <si>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</si>
  <si>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</si>
  <si>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</si>
  <si>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</si>
  <si>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</si>
  <si>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</si>
  <si>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</si>
  <si>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</si>
  <si>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</si>
  <si>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</si>
  <si>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</si>
  <si>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</si>
  <si>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</si>
  <si>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</si>
  <si>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</si>
  <si>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</si>
  <si>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</si>
  <si>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</si>
  <si>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</si>
  <si>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</si>
  <si>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</si>
  <si>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</si>
  <si>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</si>
  <si>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</si>
  <si>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</si>
  <si>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</si>
  <si>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</si>
  <si>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</si>
  <si>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</si>
  <si>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</si>
  <si>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</si>
  <si>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</si>
  <si>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</si>
  <si>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</si>
  <si>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</si>
  <si>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</si>
  <si>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</si>
  <si>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</si>
  <si>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</si>
  <si>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</si>
  <si>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</si>
  <si>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</si>
  <si>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</si>
  <si>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</si>
  <si>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</si>
  <si>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</si>
  <si>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</si>
  <si>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</si>
  <si>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</si>
  <si>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</si>
  <si>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</si>
  <si>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</si>
  <si>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</si>
  <si>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</si>
  <si>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</si>
  <si>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</si>
  <si>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</si>
  <si>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</si>
  <si>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</si>
  <si>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</si>
  <si>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</si>
  <si>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</si>
  <si>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</si>
  <si>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</si>
  <si>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</si>
  <si>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</si>
  <si>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</si>
  <si>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</si>
  <si>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</si>
  <si>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</si>
  <si>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</si>
  <si>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</si>
  <si>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</si>
  <si>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</si>
  <si>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</si>
  <si>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</si>
  <si>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</si>
  <si>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</si>
  <si>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</si>
  <si>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</si>
  <si>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</si>
  <si>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</si>
  <si>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</si>
  <si>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</si>
  <si>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</si>
  <si>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</si>
  <si>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</si>
  <si>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</si>
  <si>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</si>
  <si>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</si>
  <si>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</si>
  <si>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</si>
  <si>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</si>
  <si>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</si>
  <si>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</si>
  <si>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</si>
  <si>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</si>
  <si>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</si>
  <si>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</si>
  <si>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</si>
  <si>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</si>
  <si>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</si>
  <si>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</si>
  <si>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</si>
  <si>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</si>
  <si>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</si>
  <si>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</si>
  <si>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</si>
  <si>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</si>
  <si>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</si>
  <si>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</si>
  <si>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</si>
  <si>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</si>
  <si>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</si>
  <si>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</si>
  <si>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</si>
  <si>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</si>
  <si>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</si>
  <si>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</si>
  <si>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</si>
  <si>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</si>
  <si>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</si>
  <si>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</si>
  <si>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</si>
  <si>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</si>
  <si>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</si>
  <si>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</si>
  <si>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</si>
  <si>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</si>
  <si>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</si>
  <si>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</si>
  <si>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</si>
  <si>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</si>
  <si>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</si>
  <si>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</si>
  <si>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</si>
  <si>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</si>
  <si>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</si>
  <si>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</si>
  <si>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</si>
  <si>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</si>
  <si>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</si>
  <si>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</si>
  <si>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</si>
  <si>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</si>
  <si>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</si>
  <si>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</si>
  <si>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</si>
  <si>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</si>
  <si>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</si>
  <si>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</si>
  <si>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</si>
  <si>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</si>
  <si>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</si>
  <si>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</si>
  <si>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</si>
  <si>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</si>
  <si>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</si>
  <si>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</si>
  <si>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</si>
  <si>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</si>
  <si>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</si>
  <si>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</si>
  <si>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</si>
  <si>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</si>
  <si>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</si>
  <si>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</si>
  <si>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</si>
  <si>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</si>
  <si>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</si>
  <si>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</si>
  <si>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</si>
  <si>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</si>
  <si>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</si>
  <si>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</si>
  <si>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</si>
  <si>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</si>
  <si>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</si>
  <si>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</si>
  <si>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</si>
  <si>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</si>
  <si>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</si>
  <si>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</si>
  <si>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</si>
  <si>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</si>
  <si>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</si>
  <si>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</si>
  <si>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</si>
  <si>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</si>
  <si>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</si>
  <si>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</si>
  <si>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</si>
  <si>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</si>
  <si>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</si>
  <si>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</si>
  <si>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</si>
  <si>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</si>
  <si>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</si>
  <si>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</si>
  <si>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</si>
  <si>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</si>
  <si>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</si>
  <si>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</si>
  <si>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</si>
  <si>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</si>
  <si>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</si>
  <si>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</si>
  <si>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</si>
  <si>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</si>
  <si>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</si>
  <si>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</si>
  <si>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</si>
  <si>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</si>
  <si>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</si>
  <si>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</si>
  <si>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</si>
  <si>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</si>
  <si>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</si>
  <si>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</si>
  <si>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</si>
  <si>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</si>
  <si>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</si>
  <si>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</si>
  <si>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</si>
  <si>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</si>
  <si>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</si>
  <si>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</si>
  <si>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</si>
  <si>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</si>
  <si>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</si>
  <si>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</si>
  <si>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</si>
  <si>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</si>
  <si>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</si>
  <si>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</si>
  <si>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</si>
  <si>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</si>
  <si>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</si>
  <si>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</si>
  <si>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</si>
  <si>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</si>
  <si>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</si>
  <si>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</si>
  <si>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</si>
  <si>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</si>
  <si>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</si>
  <si>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</si>
  <si>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</si>
  <si>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</si>
  <si>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</si>
  <si>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</si>
  <si>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</si>
  <si>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</si>
  <si>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</si>
  <si>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</si>
  <si>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</si>
  <si>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</si>
  <si>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</si>
  <si>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</si>
  <si>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</si>
  <si>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</si>
  <si>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</si>
  <si>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</si>
  <si>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</si>
  <si>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</si>
  <si>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</si>
  <si>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</si>
  <si>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</si>
  <si>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</si>
  <si>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</si>
  <si>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</si>
  <si>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</si>
  <si>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</si>
  <si>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</si>
  <si>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</si>
  <si>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</si>
  <si>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</si>
  <si>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</si>
  <si>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</si>
  <si>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</si>
  <si>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</si>
  <si>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</si>
  <si>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</si>
  <si>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</si>
  <si>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</si>
  <si>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</si>
  <si>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</si>
  <si>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</si>
  <si>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</si>
  <si>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</si>
  <si>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</si>
  <si>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</si>
  <si>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</si>
  <si>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</si>
  <si>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</si>
  <si>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</si>
  <si>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</si>
  <si>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</si>
  <si>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</si>
  <si>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</si>
  <si>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</si>
  <si>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</si>
  <si>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</si>
  <si>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</si>
  <si>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</si>
  <si>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</si>
  <si>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</si>
  <si>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</si>
  <si>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</si>
  <si>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</si>
  <si>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</si>
  <si>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</si>
  <si>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</si>
  <si>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</si>
  <si>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</si>
  <si>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</si>
  <si>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</si>
  <si>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</si>
  <si>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</si>
  <si>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</si>
  <si>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</si>
  <si>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</si>
  <si>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</si>
  <si>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</si>
  <si>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</si>
  <si>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</si>
  <si>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</si>
  <si>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</si>
  <si>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</si>
  <si>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</si>
  <si>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</si>
  <si>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</si>
  <si>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</si>
  <si>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</si>
  <si>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</si>
  <si>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</si>
  <si>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</si>
  <si>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</si>
  <si>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</si>
  <si>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</si>
  <si>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</si>
  <si>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</si>
  <si>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</si>
  <si>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</si>
  <si>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</si>
  <si>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</si>
  <si>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</si>
  <si>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</si>
  <si>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</si>
  <si>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</si>
  <si>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</si>
  <si>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</si>
  <si>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</si>
  <si>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</si>
  <si>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</si>
  <si>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</si>
  <si>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</si>
  <si>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</si>
  <si>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</si>
  <si>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</si>
  <si>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</si>
  <si>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</si>
  <si>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</si>
  <si>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</si>
  <si>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</si>
  <si>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</si>
  <si>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</si>
  <si>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</si>
  <si>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</si>
  <si>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</si>
  <si>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</si>
  <si>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</si>
  <si>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</si>
  <si>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</si>
  <si>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</si>
  <si>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</si>
  <si>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</si>
  <si>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</si>
  <si>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</si>
  <si>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</si>
  <si>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</si>
  <si>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</si>
  <si>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</si>
  <si>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</si>
  <si>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</si>
  <si>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</si>
  <si>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</si>
  <si>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</si>
  <si>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</si>
  <si>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</si>
  <si>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</si>
  <si>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</si>
  <si>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</si>
  <si>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</si>
  <si>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</si>
  <si>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</si>
  <si>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</si>
  <si>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</si>
  <si>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</si>
  <si>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</si>
  <si>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</si>
  <si>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</si>
  <si>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</si>
  <si>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</si>
  <si>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</si>
  <si>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</si>
  <si>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</si>
  <si>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</si>
  <si>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</si>
  <si>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</si>
  <si>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</si>
  <si>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</si>
  <si>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</si>
  <si>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</si>
  <si>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</si>
  <si>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</si>
  <si>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</si>
  <si>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</si>
  <si>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</si>
  <si>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</si>
  <si>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</si>
  <si>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</si>
  <si>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</si>
  <si>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</si>
  <si>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</si>
  <si>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</si>
  <si>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</si>
  <si>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</si>
  <si>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</si>
  <si>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</si>
  <si>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</si>
  <si>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</si>
  <si>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</si>
  <si>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</si>
  <si>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</si>
  <si>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</si>
  <si>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</si>
  <si>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</si>
  <si>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</si>
  <si>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</si>
  <si>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</si>
  <si>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</si>
  <si>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</si>
  <si>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</si>
  <si>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</si>
  <si>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</si>
  <si>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</si>
  <si>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</si>
  <si>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</si>
  <si>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</si>
  <si>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</si>
  <si>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</si>
  <si>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</si>
  <si>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</si>
  <si>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</si>
  <si>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</si>
  <si>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</si>
  <si>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</si>
  <si>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</si>
  <si>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</si>
  <si>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</si>
  <si>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</si>
  <si>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</si>
  <si>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</si>
  <si>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</si>
  <si>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</si>
  <si>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</si>
  <si>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</si>
  <si>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</si>
  <si>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</si>
  <si>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</si>
  <si>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</si>
  <si>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</si>
  <si>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</si>
  <si>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</si>
  <si>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</si>
  <si>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</si>
  <si>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</si>
  <si>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</si>
  <si>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</si>
  <si>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</si>
  <si>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</si>
  <si>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</si>
  <si>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</si>
  <si>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</si>
  <si>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</si>
  <si>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</si>
  <si>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</si>
  <si>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</si>
  <si>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</si>
  <si>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</si>
  <si>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</si>
  <si>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</si>
  <si>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</si>
  <si>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</si>
  <si>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</si>
  <si>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</si>
  <si>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</si>
  <si>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</si>
  <si>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</si>
  <si>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</si>
  <si>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</si>
  <si>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</si>
  <si>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</si>
  <si>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</si>
  <si>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</si>
  <si>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</si>
  <si>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</si>
  <si>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</si>
  <si>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</si>
  <si>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</si>
  <si>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</si>
  <si>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</si>
  <si>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</si>
  <si>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</si>
  <si>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</si>
  <si>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</si>
  <si>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</si>
  <si>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</si>
  <si>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</si>
  <si>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</si>
  <si>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</si>
  <si>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</si>
  <si>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</si>
  <si>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</si>
  <si>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</si>
  <si>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</si>
  <si>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</si>
  <si>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</si>
  <si>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</si>
  <si>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</si>
  <si>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</si>
  <si>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</si>
  <si>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</si>
  <si>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</si>
  <si>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</si>
  <si>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</si>
  <si>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</si>
  <si>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</si>
  <si>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</si>
  <si>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</si>
  <si>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</si>
  <si>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</si>
  <si>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</si>
  <si>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</si>
  <si>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</si>
  <si>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</si>
  <si>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</si>
  <si>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</si>
  <si>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</si>
  <si>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</si>
  <si>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</si>
  <si>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</si>
  <si>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</si>
  <si>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</si>
  <si>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</si>
  <si>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</si>
  <si>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</si>
  <si>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</si>
  <si>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</si>
  <si>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</si>
  <si>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</si>
  <si>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</si>
  <si>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</si>
  <si>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</si>
  <si>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</si>
  <si>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</si>
  <si>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</si>
  <si>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</si>
  <si>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</si>
  <si>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</si>
  <si>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</si>
  <si>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</si>
  <si>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</si>
  <si>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</si>
  <si>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</si>
  <si>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</si>
  <si>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</si>
  <si>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</si>
  <si>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</si>
  <si>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</si>
  <si>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</si>
  <si>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</si>
  <si>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</si>
  <si>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</si>
  <si>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</si>
  <si>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</si>
  <si>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</si>
  <si>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</si>
  <si>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</si>
  <si>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</si>
  <si>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</si>
  <si>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</si>
  <si>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</si>
  <si>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</si>
  <si>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</si>
  <si>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</si>
  <si>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</si>
  <si>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</si>
  <si>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</si>
  <si>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</si>
  <si>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</si>
  <si>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</si>
  <si>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</si>
  <si>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</si>
  <si>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</si>
  <si>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</si>
  <si>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</si>
  <si>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</si>
  <si>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</si>
  <si>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</si>
  <si>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</si>
  <si>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</si>
  <si>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</si>
  <si>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</si>
  <si>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</si>
  <si>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</si>
  <si>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</si>
  <si>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</si>
  <si>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</si>
  <si>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</si>
  <si>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</si>
  <si>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</si>
  <si>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</si>
  <si>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</si>
  <si>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</si>
  <si>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</si>
  <si>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</si>
  <si>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</si>
  <si>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</si>
  <si>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</si>
  <si>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</si>
  <si>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</si>
  <si>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</si>
  <si>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</si>
  <si>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</si>
  <si>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</si>
  <si>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</si>
  <si>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</si>
  <si>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</si>
  <si>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</si>
  <si>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</si>
  <si>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</si>
  <si>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</si>
  <si>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</si>
  <si>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</si>
  <si>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</si>
  <si>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</si>
  <si>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</si>
  <si>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</si>
  <si>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</si>
  <si>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</si>
  <si>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</si>
  <si>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</si>
  <si>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</si>
  <si>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</si>
  <si>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</si>
  <si>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</si>
  <si>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</si>
  <si>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</si>
  <si>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</si>
  <si>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</si>
  <si>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</si>
  <si>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</si>
  <si>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</si>
  <si>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</si>
  <si>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</si>
  <si>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</si>
  <si>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</si>
  <si>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</si>
  <si>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</si>
  <si>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</si>
  <si>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</si>
  <si>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</si>
  <si>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</si>
  <si>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</si>
  <si>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</si>
  <si>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</si>
  <si>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</si>
  <si>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</si>
  <si>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</si>
  <si>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</si>
  <si>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</si>
  <si>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</si>
  <si>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</si>
  <si>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</si>
  <si>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</si>
  <si>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</si>
  <si>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</si>
  <si>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</si>
  <si>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</si>
  <si>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</si>
  <si>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</si>
  <si>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</si>
  <si>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</si>
  <si>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</si>
  <si>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</si>
  <si>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</si>
  <si>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</si>
  <si>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</si>
  <si>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</si>
  <si>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</si>
  <si>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</si>
  <si>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</si>
  <si>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</si>
  <si>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</si>
  <si>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</si>
  <si>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</si>
  <si>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</si>
  <si>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</si>
  <si>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</si>
  <si>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</si>
  <si>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</si>
  <si>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</si>
  <si>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</si>
  <si>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</si>
  <si>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</si>
  <si>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</si>
  <si>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</si>
  <si>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</si>
  <si>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</si>
  <si>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</si>
  <si>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</si>
  <si>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</si>
  <si>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</si>
  <si>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</si>
  <si>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</si>
  <si>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</si>
  <si>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</si>
  <si>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</si>
  <si>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</si>
  <si>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</si>
  <si>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</si>
  <si>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</si>
  <si>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</si>
  <si>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</si>
  <si>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</si>
  <si>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</si>
  <si>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</si>
  <si>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</si>
  <si>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</si>
  <si>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</si>
  <si>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</si>
  <si>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</si>
  <si>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</si>
  <si>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</si>
  <si>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</si>
  <si>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</si>
  <si>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</si>
  <si>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</si>
  <si>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</si>
  <si>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</si>
  <si>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</si>
  <si>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</si>
  <si>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</si>
  <si>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</si>
  <si>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</si>
  <si>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</si>
  <si>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</si>
  <si>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</si>
  <si>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</si>
  <si>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</si>
  <si>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</si>
  <si>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</si>
  <si>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</si>
  <si>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</si>
  <si>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</si>
  <si>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</si>
  <si>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</si>
  <si>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</si>
  <si>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</si>
  <si>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</si>
  <si>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</si>
  <si>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</si>
  <si>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</si>
  <si>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</si>
  <si>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</si>
  <si>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</si>
  <si>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</si>
  <si>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</si>
  <si>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</si>
  <si>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</si>
  <si>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</si>
  <si>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</si>
  <si>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</si>
  <si>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</si>
  <si>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</si>
  <si>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</si>
  <si>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</si>
  <si>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</si>
  <si>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</si>
  <si>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</si>
  <si>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</si>
  <si>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</si>
  <si>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</si>
  <si>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</si>
  <si>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</si>
  <si>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</si>
  <si>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</si>
  <si>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</si>
  <si>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</si>
  <si>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</si>
  <si>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</si>
  <si>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</si>
  <si>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</si>
  <si>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</si>
  <si>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</si>
  <si>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</si>
  <si>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</si>
  <si>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</si>
  <si>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</si>
  <si>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</si>
  <si>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</si>
  <si>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</si>
  <si>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</si>
  <si>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</si>
  <si>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</si>
  <si>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</si>
  <si>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</si>
  <si>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</si>
  <si>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</si>
  <si>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</si>
  <si>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</si>
  <si>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</si>
  <si>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</si>
  <si>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</si>
  <si>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</si>
  <si>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</si>
  <si>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</si>
  <si>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</si>
  <si>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</si>
  <si>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</si>
  <si>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</si>
  <si>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</si>
  <si>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</si>
  <si>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</si>
  <si>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</si>
  <si>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</si>
  <si>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</si>
  <si>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</si>
  <si>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</si>
  <si>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</si>
  <si>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</si>
  <si>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</si>
  <si>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</si>
  <si>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</si>
  <si>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</si>
  <si>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</si>
  <si>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</si>
  <si>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</si>
  <si>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</si>
  <si>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</si>
  <si>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</si>
  <si>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</si>
  <si>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</si>
  <si>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</si>
  <si>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</si>
  <si>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</si>
  <si>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</si>
  <si>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</si>
  <si>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</si>
  <si>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</si>
  <si>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</si>
  <si>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</si>
  <si>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</si>
  <si>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</si>
  <si>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</si>
  <si>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</si>
  <si>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</si>
  <si>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</si>
  <si>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</si>
  <si>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</si>
  <si>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</si>
  <si>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</si>
  <si>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</si>
  <si>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</si>
  <si>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</si>
  <si>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</si>
  <si>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</si>
  <si>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</si>
  <si>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</si>
  <si>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</si>
  <si>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</si>
  <si>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</si>
  <si>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</si>
  <si>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</si>
  <si>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</si>
  <si>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</si>
  <si>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</si>
  <si>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</si>
  <si>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</si>
  <si>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</si>
  <si>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</si>
  <si>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</si>
  <si>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</si>
  <si>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</si>
  <si>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</si>
  <si>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</si>
  <si>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</si>
  <si>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</si>
  <si>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</si>
  <si>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</si>
  <si>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</si>
  <si>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</si>
  <si>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</si>
  <si>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</si>
  <si>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</si>
  <si>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</si>
  <si>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</si>
  <si>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</si>
  <si>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</si>
  <si>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</si>
  <si>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</si>
  <si>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</si>
  <si>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</si>
  <si>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</si>
  <si>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</si>
  <si>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</si>
  <si>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</si>
  <si>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</si>
  <si>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</si>
  <si>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</si>
  <si>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</si>
  <si>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</si>
  <si>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</si>
  <si>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</si>
  <si>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</si>
  <si>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</si>
  <si>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</si>
  <si>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</si>
  <si>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</si>
  <si>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</si>
  <si>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</si>
  <si>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</si>
  <si>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</si>
  <si>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</si>
  <si>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</si>
  <si>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</si>
  <si>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</si>
  <si>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</si>
  <si>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</si>
  <si>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</si>
  <si>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</si>
  <si>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</si>
  <si>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</si>
  <si>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</si>
  <si>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</si>
  <si>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</si>
  <si>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</si>
  <si>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</si>
  <si>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</si>
  <si>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</si>
  <si>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</si>
  <si>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</si>
  <si>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</si>
  <si>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</si>
  <si>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</si>
  <si>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</si>
  <si>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</si>
  <si>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</si>
  <si>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</si>
  <si>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</si>
  <si>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</si>
  <si>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</si>
  <si>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</si>
  <si>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</si>
  <si>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</si>
  <si>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</si>
  <si>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</si>
  <si>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</si>
  <si>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</si>
  <si>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</si>
  <si>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</si>
  <si>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</si>
  <si>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</si>
  <si>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</si>
  <si>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</si>
  <si>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</si>
  <si>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</si>
  <si>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</si>
  <si>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</si>
  <si>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</si>
  <si>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</si>
  <si>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</si>
  <si>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</si>
  <si>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</si>
  <si>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</si>
  <si>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</si>
  <si>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</si>
  <si>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</si>
  <si>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</si>
  <si>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</si>
  <si>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</si>
  <si>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</si>
  <si>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</si>
  <si>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</si>
  <si>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</si>
  <si>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</si>
  <si>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</si>
  <si>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</si>
  <si>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</si>
  <si>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</si>
  <si>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</si>
  <si>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</si>
  <si>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</si>
  <si>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</si>
  <si>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</si>
  <si>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</si>
  <si>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</si>
  <si>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</si>
  <si>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</si>
  <si>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</si>
  <si>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</si>
  <si>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</si>
  <si>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</si>
  <si>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</si>
  <si>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</si>
  <si>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</si>
  <si>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</si>
  <si>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</si>
  <si>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</si>
  <si>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</si>
  <si>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</si>
  <si>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</si>
  <si>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</si>
  <si>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</si>
  <si>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</si>
  <si>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</si>
  <si>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</si>
  <si>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</si>
  <si>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</si>
  <si>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</si>
  <si>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</si>
  <si>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</si>
  <si>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</si>
  <si>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</si>
  <si>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</si>
  <si>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</si>
  <si>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</si>
  <si>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</si>
  <si>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</si>
  <si>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</si>
  <si>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</si>
  <si>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</si>
  <si>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</si>
  <si>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</si>
  <si>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</si>
  <si>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</si>
  <si>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</si>
  <si>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</si>
  <si>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</si>
  <si>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</si>
  <si>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</si>
  <si>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</si>
  <si>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</si>
  <si>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</si>
  <si>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</si>
  <si>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</si>
  <si>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</si>
  <si>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</si>
  <si>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</si>
  <si>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</si>
  <si>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</si>
  <si>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</si>
  <si>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</si>
  <si>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</si>
  <si>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</si>
  <si>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</si>
  <si>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</si>
  <si>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</si>
  <si>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</si>
  <si>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</si>
  <si>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</si>
  <si>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</si>
  <si>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</si>
  <si>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</si>
  <si>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</si>
  <si>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</si>
  <si>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</si>
  <si>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</si>
  <si>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</si>
  <si>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</si>
  <si>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</si>
  <si>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</si>
  <si>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</si>
  <si>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</si>
  <si>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</si>
  <si>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</si>
  <si>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</si>
  <si>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</si>
  <si>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</si>
  <si>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</si>
  <si>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</si>
  <si>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</si>
  <si>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</si>
  <si>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</si>
  <si>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</si>
  <si>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</si>
  <si>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</si>
  <si>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</si>
  <si>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</si>
  <si>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</si>
  <si>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</si>
  <si>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</si>
  <si>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</si>
  <si>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</si>
  <si>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</si>
  <si>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</si>
  <si>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</si>
  <si>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</si>
  <si>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</si>
  <si>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</si>
  <si>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</si>
  <si>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</si>
  <si>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</si>
  <si>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</si>
  <si>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</si>
  <si>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</si>
  <si>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</si>
  <si>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</si>
  <si>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</si>
  <si>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</si>
  <si>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</si>
  <si>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</si>
  <si>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</si>
  <si>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</si>
  <si>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</si>
  <si>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</si>
  <si>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</si>
  <si>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</si>
  <si>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</si>
  <si>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</si>
  <si>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</si>
  <si>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</si>
  <si>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</si>
  <si>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</si>
  <si>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</si>
  <si>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</si>
  <si>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</si>
  <si>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</si>
  <si>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</si>
  <si>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</si>
  <si>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</si>
  <si>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</si>
  <si>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</si>
  <si>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</si>
  <si>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</si>
  <si>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</si>
  <si>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</si>
  <si>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</si>
  <si>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</si>
  <si>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</si>
  <si>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</si>
  <si>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</si>
  <si>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</si>
  <si>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</si>
  <si>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</si>
  <si>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</si>
  <si>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</si>
  <si>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</si>
  <si>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</si>
  <si>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</si>
  <si>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</si>
  <si>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</si>
  <si>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</si>
  <si>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</si>
  <si>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</si>
  <si>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</si>
  <si>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</si>
  <si>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</si>
  <si>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</si>
  <si>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</si>
  <si>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</si>
  <si>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</si>
  <si>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</si>
  <si>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</si>
  <si>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</si>
  <si>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</si>
  <si>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</si>
  <si>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</si>
  <si>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</si>
  <si>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</si>
  <si>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</si>
  <si>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</si>
  <si>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</si>
  <si>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</si>
  <si>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</si>
  <si>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</si>
  <si>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</si>
  <si>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</si>
  <si>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</si>
  <si>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</si>
  <si>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</si>
  <si>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</si>
  <si>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</si>
  <si>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</si>
  <si>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</si>
  <si>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</si>
  <si>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</si>
  <si>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</si>
  <si>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</si>
  <si>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</si>
  <si>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</si>
  <si>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</si>
  <si>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</si>
  <si>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</si>
  <si>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</si>
  <si>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</si>
  <si>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</si>
  <si>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</si>
  <si>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</si>
  <si>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</si>
  <si>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</si>
  <si>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</si>
  <si>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</si>
  <si>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</si>
  <si>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</si>
  <si>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</si>
  <si>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</si>
  <si>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</si>
  <si>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</si>
  <si>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</si>
  <si>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</si>
  <si>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</si>
  <si>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</si>
  <si>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</si>
  <si>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</si>
  <si>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</si>
  <si>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</si>
  <si>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</si>
  <si>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</si>
  <si>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</si>
  <si>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</si>
  <si>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</si>
  <si>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</si>
  <si>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</si>
  <si>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</si>
  <si>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</si>
  <si>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</si>
  <si>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</si>
  <si>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</si>
  <si>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</si>
  <si>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</si>
  <si>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</si>
  <si>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</si>
  <si>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</si>
  <si>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</si>
  <si>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</si>
  <si>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</si>
  <si>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</si>
  <si>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</si>
  <si>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</si>
  <si>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</si>
  <si>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</si>
  <si>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</si>
  <si>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</si>
  <si>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</si>
  <si>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</si>
  <si>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</si>
  <si>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</si>
  <si>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</si>
  <si>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</si>
  <si>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</si>
  <si>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</si>
  <si>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</si>
  <si>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</si>
  <si>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</si>
  <si>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</si>
  <si>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</si>
  <si>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</si>
  <si>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</si>
  <si>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</si>
  <si>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</si>
  <si>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</si>
  <si>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</si>
  <si>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</si>
  <si>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</si>
  <si>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</si>
  <si>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</si>
  <si>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</si>
  <si>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</si>
  <si>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</si>
  <si>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</si>
  <si>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</si>
  <si>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</si>
  <si>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</si>
  <si>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</si>
  <si>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</si>
  <si>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</si>
  <si>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</si>
  <si>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</si>
  <si>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</si>
  <si>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</si>
  <si>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</si>
  <si>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</si>
  <si>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</si>
  <si>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</si>
  <si>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</si>
  <si>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</si>
  <si>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</si>
  <si>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</si>
  <si>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</si>
  <si>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</si>
  <si>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</si>
  <si>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</si>
  <si>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</si>
  <si>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</si>
  <si>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</si>
  <si>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</si>
  <si>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</si>
  <si>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</si>
  <si>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</si>
  <si>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</si>
  <si>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</si>
  <si>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</si>
  <si>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</si>
  <si>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</si>
  <si>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</si>
  <si>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</si>
  <si>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</si>
  <si>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</si>
  <si>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</si>
  <si>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</si>
  <si>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</si>
  <si>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</si>
  <si>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</si>
  <si>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</si>
  <si>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</si>
  <si>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</si>
  <si>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</si>
  <si>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</si>
  <si>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</si>
  <si>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</si>
  <si>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</si>
  <si>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</si>
  <si>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</si>
  <si>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</si>
  <si>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</si>
  <si>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</si>
  <si>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</si>
  <si>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</si>
  <si>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</si>
  <si>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</si>
  <si>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</si>
  <si>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</si>
  <si>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</si>
  <si>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</si>
  <si>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</si>
  <si>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</si>
  <si>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</si>
  <si>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</si>
  <si>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</si>
  <si>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</si>
  <si>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</si>
  <si>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</si>
  <si>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</si>
  <si>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</si>
  <si>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</si>
  <si>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</si>
  <si>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</si>
  <si>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</si>
  <si>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</si>
  <si>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</si>
  <si>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</si>
  <si>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</si>
  <si>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</si>
  <si>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</si>
  <si>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</si>
  <si>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</si>
  <si>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</si>
  <si>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</si>
  <si>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</si>
  <si>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</si>
  <si>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</si>
  <si>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</si>
  <si>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</si>
  <si>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</si>
  <si>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</si>
  <si>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</si>
  <si>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</si>
  <si>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</si>
  <si>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</si>
  <si>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</si>
  <si>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</si>
  <si>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</si>
  <si>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</si>
  <si>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</si>
  <si>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</si>
  <si>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</si>
  <si>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</si>
  <si>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</si>
  <si>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</si>
  <si>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</si>
  <si>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</si>
  <si>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</si>
  <si>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</si>
  <si>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</si>
  <si>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</si>
  <si>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</si>
  <si>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</si>
  <si>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</si>
  <si>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</si>
  <si>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</si>
  <si>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</si>
  <si>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</si>
  <si>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</si>
  <si>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</si>
  <si>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</si>
  <si>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</si>
  <si>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</si>
  <si>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</si>
  <si>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</si>
  <si>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</si>
  <si>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</si>
  <si>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</si>
  <si>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</si>
  <si>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</si>
  <si>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</si>
  <si>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</si>
  <si>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</si>
  <si>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</si>
  <si>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</si>
  <si>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</si>
  <si>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</si>
  <si>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</si>
  <si>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</si>
  <si>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</si>
  <si>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</si>
  <si>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</si>
  <si>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</si>
  <si>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</si>
  <si>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</si>
  <si>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</si>
  <si>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</si>
  <si>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</si>
  <si>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</si>
  <si>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</si>
  <si>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</si>
  <si>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</si>
  <si>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</si>
  <si>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</si>
  <si>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</si>
  <si>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</si>
  <si>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</si>
  <si>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</si>
  <si>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</si>
  <si>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</si>
  <si>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</si>
  <si>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</si>
  <si>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</si>
  <si>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</si>
  <si>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</si>
  <si>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</si>
  <si>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</si>
  <si>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</si>
  <si>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</si>
  <si>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</si>
  <si>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</si>
  <si>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</si>
  <si>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</si>
  <si>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</si>
  <si>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</si>
  <si>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</si>
  <si>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</si>
  <si>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</si>
  <si>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</si>
  <si>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</si>
  <si>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</si>
  <si>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</si>
  <si>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</si>
  <si>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</si>
  <si>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</si>
  <si>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</si>
  <si>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</si>
  <si>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</si>
  <si>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</si>
  <si>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</si>
  <si>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</si>
  <si>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</si>
  <si>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</si>
  <si>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</si>
  <si>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</si>
  <si>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</si>
  <si>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</si>
  <si>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</si>
  <si>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</si>
  <si>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</si>
  <si>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</si>
  <si>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</si>
  <si>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</si>
  <si>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</si>
  <si>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</si>
  <si>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</si>
  <si>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</si>
  <si>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</si>
  <si>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</si>
  <si>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</si>
  <si>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</si>
  <si>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</si>
  <si>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</si>
  <si>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</si>
  <si>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</si>
  <si>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</si>
  <si>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</si>
  <si>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</si>
  <si>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</si>
  <si>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</si>
  <si>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</si>
  <si>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</si>
  <si>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</si>
  <si>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</si>
  <si>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</si>
  <si>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</si>
  <si>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</si>
  <si>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</si>
  <si>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</si>
  <si>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</si>
  <si>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</si>
  <si>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</si>
  <si>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</si>
  <si>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</si>
  <si>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</si>
  <si>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</si>
  <si>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</si>
  <si>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</si>
  <si>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</si>
  <si>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</si>
  <si>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</si>
  <si>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</si>
  <si>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</si>
  <si>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</si>
  <si>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</si>
  <si>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</si>
  <si>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</si>
  <si>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</si>
  <si>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</si>
  <si>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</si>
  <si>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</si>
  <si>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</si>
  <si>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</si>
  <si>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</si>
  <si>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</si>
  <si>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</si>
  <si>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</si>
  <si>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</si>
  <si>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</si>
  <si>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</si>
  <si>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</si>
  <si>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</si>
  <si>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</si>
  <si>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</si>
  <si>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</si>
  <si>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</si>
  <si>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</si>
  <si>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</si>
  <si>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</si>
  <si>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</si>
  <si>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</si>
  <si>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</si>
  <si>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</si>
  <si>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</si>
  <si>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</si>
  <si>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</si>
  <si>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</si>
  <si>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</si>
  <si>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</si>
  <si>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</si>
  <si>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</si>
  <si>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</si>
  <si>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</si>
  <si>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</si>
  <si>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</si>
  <si>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</si>
  <si>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</si>
  <si>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</si>
  <si>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</si>
  <si>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</si>
  <si>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</si>
  <si>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</si>
  <si>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</si>
  <si>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</si>
  <si>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</si>
  <si>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</si>
  <si>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</si>
  <si>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</si>
  <si>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</si>
  <si>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</si>
  <si>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</si>
  <si>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</si>
  <si>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</si>
  <si>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</si>
  <si>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</si>
  <si>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</si>
  <si>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</si>
  <si>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</si>
  <si>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</si>
  <si>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</si>
  <si>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</si>
  <si>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</si>
  <si>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</si>
  <si>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</si>
  <si>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</si>
  <si>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</si>
  <si>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</si>
  <si>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</si>
  <si>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</si>
  <si>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</si>
  <si>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</si>
  <si>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</si>
  <si>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</si>
  <si>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</si>
  <si>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</si>
  <si>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</si>
  <si>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</si>
  <si>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</si>
  <si>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</si>
  <si>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</si>
  <si>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</si>
  <si>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</si>
  <si>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</si>
  <si>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</si>
  <si>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</si>
  <si>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</si>
  <si>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</si>
  <si>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</si>
  <si>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</si>
  <si>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</si>
  <si>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</si>
  <si>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</si>
  <si>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</si>
  <si>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</si>
  <si>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</si>
  <si>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</si>
  <si>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</si>
  <si>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</si>
  <si>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</si>
  <si>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</si>
  <si>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</si>
  <si>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</si>
  <si>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</si>
  <si>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</si>
  <si>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</si>
  <si>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</si>
  <si>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</si>
  <si>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</si>
  <si>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</si>
  <si>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</si>
  <si>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</si>
  <si>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</si>
  <si>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</si>
  <si>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</si>
  <si>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</si>
  <si>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</si>
  <si>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</si>
  <si>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</si>
  <si>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</si>
  <si>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</si>
  <si>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</si>
  <si>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</si>
  <si>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</si>
  <si>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</si>
  <si>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</si>
  <si>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</si>
  <si>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</si>
  <si>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</si>
  <si>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</si>
  <si>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</si>
  <si>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</si>
  <si>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</si>
  <si>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</si>
  <si>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</si>
  <si>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</si>
  <si>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</si>
  <si>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</si>
  <si>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</si>
  <si>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</si>
  <si>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</si>
  <si>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</si>
  <si>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</si>
  <si>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</si>
  <si>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</si>
  <si>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</si>
  <si>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</si>
  <si>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</si>
  <si>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</si>
  <si>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</si>
  <si>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</si>
  <si>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</si>
  <si>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</si>
  <si>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</si>
  <si>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</si>
  <si>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</si>
  <si>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</si>
  <si>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</si>
  <si>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</si>
  <si>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</si>
  <si>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</si>
  <si>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</si>
  <si>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</si>
  <si>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</si>
  <si>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</si>
  <si>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</si>
  <si>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</si>
  <si>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</si>
  <si>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</si>
  <si>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</si>
  <si>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</si>
  <si>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</si>
  <si>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</si>
  <si>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</si>
  <si>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</si>
  <si>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</si>
  <si>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</si>
  <si>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</si>
  <si>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</si>
  <si>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</si>
  <si>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</si>
  <si>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</si>
  <si>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</si>
  <si>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</si>
  <si>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</si>
  <si>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</si>
  <si>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</si>
  <si>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</si>
  <si>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</si>
  <si>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</si>
  <si>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</si>
  <si>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</si>
  <si>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</si>
  <si>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</si>
  <si>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</si>
  <si>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</si>
  <si>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</si>
  <si>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</si>
  <si>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</si>
  <si>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</si>
  <si>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</si>
  <si>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</si>
  <si>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</si>
  <si>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</si>
  <si>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</si>
  <si>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</si>
  <si>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</si>
  <si>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</si>
  <si>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</si>
  <si>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</si>
  <si>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</si>
  <si>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</si>
  <si>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</si>
  <si>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</si>
  <si>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</si>
  <si>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</si>
  <si>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</si>
  <si>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</si>
  <si>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</si>
  <si>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</si>
  <si>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</si>
  <si>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</si>
  <si>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</si>
  <si>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</si>
  <si>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</si>
  <si>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</si>
  <si>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</si>
  <si>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</si>
  <si>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</si>
  <si>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</si>
  <si>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</si>
  <si>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</si>
  <si>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</si>
  <si>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</si>
  <si>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</si>
  <si>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</si>
  <si>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</si>
  <si>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</si>
  <si>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</si>
  <si>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</si>
  <si>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</si>
  <si>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</si>
  <si>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</si>
  <si>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</si>
  <si>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</si>
  <si>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</si>
  <si>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</si>
  <si>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</si>
  <si>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</si>
  <si>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</si>
  <si>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</si>
  <si>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</si>
  <si>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</si>
  <si>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</si>
  <si>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</si>
  <si>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</si>
  <si>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</si>
  <si>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</si>
  <si>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</si>
  <si>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</si>
  <si>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</si>
  <si>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</si>
  <si>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</si>
  <si>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</si>
  <si>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</si>
  <si>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</si>
  <si>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</si>
  <si>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</si>
  <si>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</si>
  <si>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</si>
  <si>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</si>
  <si>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</si>
  <si>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</si>
  <si>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</si>
  <si>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</si>
  <si>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</si>
  <si>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</si>
  <si>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</si>
  <si>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</si>
  <si>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</si>
  <si>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</si>
  <si>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</si>
  <si>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</si>
  <si>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</si>
  <si>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</si>
  <si>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</si>
  <si>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</si>
  <si>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</si>
  <si>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</si>
  <si>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</si>
  <si>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</si>
  <si>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</si>
  <si>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</si>
  <si>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</si>
  <si>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</si>
  <si>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</si>
  <si>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</si>
  <si>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</si>
  <si>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</si>
  <si>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</si>
  <si>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</si>
  <si>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</si>
  <si>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</si>
  <si>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</si>
  <si>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</si>
  <si>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</si>
  <si>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</si>
  <si>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</si>
  <si>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</si>
  <si>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</si>
  <si>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</si>
  <si>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</si>
  <si>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</si>
  <si>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</si>
  <si>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</si>
  <si>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</si>
  <si>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</si>
  <si>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</si>
  <si>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</si>
  <si>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</si>
  <si>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</si>
  <si>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</si>
  <si>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</si>
  <si>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</si>
  <si>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</si>
  <si>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</si>
  <si>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</si>
  <si>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</si>
  <si>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</si>
  <si>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</si>
  <si>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</si>
  <si>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</si>
  <si>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</si>
  <si>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</si>
  <si>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</si>
  <si>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</si>
  <si>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</si>
  <si>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</si>
  <si>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</si>
  <si>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</si>
  <si>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</si>
  <si>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</si>
  <si>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</si>
  <si>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</si>
  <si>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</si>
  <si>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</si>
  <si>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</si>
  <si>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</si>
  <si>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</si>
  <si>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</si>
  <si>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</si>
  <si>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</si>
  <si>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</si>
  <si>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</si>
  <si>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</si>
  <si>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</si>
  <si>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</si>
  <si>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</si>
  <si>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</si>
  <si>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</si>
  <si>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</si>
  <si>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</si>
  <si>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</si>
  <si>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</si>
  <si>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</si>
  <si>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</si>
  <si>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</si>
  <si>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</si>
  <si>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</si>
  <si>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</si>
  <si>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</si>
  <si>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</si>
  <si>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</si>
  <si>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</si>
  <si>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</si>
  <si>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</si>
  <si>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</si>
  <si>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</si>
  <si>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</si>
  <si>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</si>
  <si>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</si>
  <si>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</si>
  <si>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</si>
  <si>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</si>
  <si>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</si>
  <si>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</si>
  <si>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</si>
  <si>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</si>
  <si>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</si>
  <si>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</si>
  <si>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</si>
  <si>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</si>
  <si>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</si>
  <si>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</si>
  <si>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</si>
  <si>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</si>
  <si>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</si>
  <si>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</si>
  <si>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</si>
  <si>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</si>
  <si>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</si>
  <si>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</si>
  <si>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</si>
  <si>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</si>
  <si>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</si>
  <si>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</si>
  <si>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</si>
  <si>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</si>
  <si>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</si>
  <si>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</si>
  <si>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</si>
  <si>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</si>
  <si>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</si>
  <si>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</si>
  <si>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</si>
  <si>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</si>
  <si>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</si>
  <si>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</si>
  <si>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</si>
  <si>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</si>
  <si>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</si>
  <si>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</si>
  <si>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</si>
  <si>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</si>
  <si>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</si>
  <si>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</si>
  <si>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</si>
  <si>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</si>
  <si>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</si>
  <si>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</si>
  <si>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</si>
  <si>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</si>
  <si>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</si>
  <si>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</si>
  <si>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</si>
  <si>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</si>
  <si>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</si>
  <si>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</si>
  <si>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</si>
  <si>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</si>
  <si>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</si>
  <si>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</si>
  <si>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</si>
  <si>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</si>
  <si>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</si>
  <si>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</si>
  <si>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</si>
  <si>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</si>
  <si>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</si>
  <si>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</si>
  <si>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</si>
  <si>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</si>
  <si>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</si>
  <si>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</si>
  <si>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</si>
  <si>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</si>
  <si>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</si>
  <si>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</si>
  <si>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</si>
  <si>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</si>
  <si>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</si>
  <si>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</si>
  <si>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</si>
  <si>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</si>
  <si>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</si>
  <si>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</si>
  <si>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</si>
  <si>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</si>
  <si>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</si>
  <si>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</si>
  <si>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</si>
  <si>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</si>
  <si>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</si>
  <si>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</si>
  <si>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</si>
  <si>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</si>
  <si>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</si>
  <si>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</si>
  <si>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</si>
  <si>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</si>
  <si>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</si>
  <si>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</si>
  <si>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</si>
  <si>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</si>
  <si>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</si>
  <si>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</si>
  <si>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</si>
  <si>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</si>
  <si>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</si>
  <si>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</si>
  <si>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</si>
  <si>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</si>
  <si>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</si>
  <si>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</si>
  <si>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</si>
  <si>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</si>
  <si>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</si>
  <si>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</si>
  <si>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</si>
  <si>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</si>
  <si>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</si>
  <si>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</si>
  <si>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</si>
  <si>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</si>
  <si>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</si>
  <si>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</si>
  <si>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</si>
  <si>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</si>
  <si>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</si>
  <si>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</si>
  <si>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</si>
  <si>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</si>
  <si>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</si>
  <si>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</si>
  <si>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</si>
  <si>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</si>
  <si>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</si>
  <si>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</si>
  <si>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</si>
  <si>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</si>
  <si>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</si>
  <si>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</si>
  <si>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</si>
  <si>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</si>
  <si>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</si>
  <si>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</si>
  <si>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</si>
  <si>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</si>
  <si>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</si>
  <si>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</si>
  <si>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</si>
  <si>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</si>
  <si>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</si>
  <si>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</si>
  <si>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</si>
  <si>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</si>
  <si>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</si>
  <si>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</si>
  <si>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</si>
  <si>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</si>
  <si>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</si>
  <si>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</si>
  <si>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</si>
  <si>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</si>
  <si>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</si>
  <si>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</si>
  <si>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</si>
  <si>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</si>
  <si>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</si>
  <si>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</si>
  <si>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</si>
  <si>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</si>
  <si>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</si>
  <si>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</si>
  <si>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</si>
  <si>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</si>
  <si>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</si>
  <si>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</si>
  <si>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</si>
  <si>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</si>
  <si>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</si>
  <si>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</si>
  <si>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</si>
  <si>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</si>
  <si>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</si>
  <si>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</si>
  <si>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</si>
  <si>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</si>
  <si>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</si>
  <si>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</si>
  <si>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</si>
  <si>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</si>
  <si>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</si>
  <si>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</si>
  <si>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</si>
  <si>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</si>
  <si>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</si>
  <si>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</si>
  <si>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</si>
  <si>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</si>
  <si>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</si>
  <si>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</si>
  <si>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</si>
  <si>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</si>
  <si>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</si>
  <si>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</si>
  <si>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</si>
  <si>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</si>
  <si>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</si>
  <si>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</si>
  <si>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</si>
  <si>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</si>
  <si>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</si>
  <si>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</si>
  <si>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</si>
  <si>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</si>
  <si>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</si>
  <si>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</si>
  <si>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</si>
  <si>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</si>
  <si>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</si>
  <si>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</si>
  <si>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</si>
  <si>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</si>
  <si>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</si>
  <si>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</si>
  <si>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</si>
  <si>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</si>
  <si>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</si>
  <si>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</si>
  <si>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</si>
  <si>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</si>
  <si>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</si>
  <si>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</si>
  <si>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</si>
  <si>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</si>
  <si>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</si>
  <si>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</si>
  <si>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</si>
  <si>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</si>
  <si>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</si>
  <si>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</si>
  <si>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</si>
  <si>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</si>
  <si>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</si>
  <si>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</si>
  <si>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</si>
  <si>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</si>
  <si>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</si>
  <si>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</si>
  <si>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</si>
  <si>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</si>
  <si>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</si>
  <si>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</si>
  <si>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</si>
  <si>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</si>
  <si>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</si>
  <si>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</si>
  <si>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</si>
  <si>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</si>
  <si>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</si>
  <si>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</si>
  <si>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</si>
  <si>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</si>
  <si>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</si>
  <si>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</si>
  <si>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</si>
  <si>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</si>
  <si>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</si>
  <si>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</si>
  <si>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</si>
  <si>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</si>
  <si>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</si>
  <si>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</si>
  <si>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</si>
  <si>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</si>
  <si>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</si>
  <si>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</si>
  <si>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</si>
  <si>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</si>
  <si>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</si>
  <si>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</si>
  <si>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</si>
  <si>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</si>
  <si>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</si>
  <si>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</si>
  <si>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</si>
  <si>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</si>
  <si>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</si>
  <si>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</si>
  <si>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</si>
  <si>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</si>
  <si>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</si>
  <si>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</si>
  <si>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</si>
  <si>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</si>
  <si>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</si>
  <si>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</si>
  <si>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</si>
  <si>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</si>
  <si>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</si>
  <si>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</si>
  <si>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</si>
  <si>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</si>
  <si>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</si>
  <si>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</si>
  <si>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</si>
  <si>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</si>
  <si>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</si>
  <si>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</si>
  <si>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</si>
  <si>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</si>
  <si>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</si>
  <si>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</si>
  <si>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</si>
  <si>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</si>
  <si>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</si>
  <si>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</si>
  <si>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</si>
  <si>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</si>
  <si>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</si>
  <si>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</si>
  <si>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</si>
  <si>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</si>
  <si>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</si>
  <si>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</si>
  <si>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</si>
  <si>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</si>
  <si>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</si>
  <si>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</si>
  <si>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</si>
  <si>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</si>
  <si>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</si>
  <si>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</si>
  <si>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</si>
  <si>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</si>
  <si>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</si>
  <si>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</si>
  <si>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</si>
  <si>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</si>
  <si>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</si>
  <si>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</si>
  <si>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</si>
  <si>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</si>
  <si>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</si>
  <si>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</si>
  <si>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</si>
  <si>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</si>
  <si>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</si>
  <si>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</si>
  <si>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</si>
  <si>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</si>
  <si>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</si>
  <si>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</si>
  <si>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</si>
  <si>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</si>
  <si>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</si>
  <si>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</si>
  <si>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</si>
  <si>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</si>
  <si>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</si>
  <si>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</si>
  <si>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</si>
  <si>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</si>
  <si>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</si>
  <si>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</si>
  <si>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</si>
  <si>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</si>
  <si>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</si>
  <si>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</si>
  <si>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</si>
  <si>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</si>
  <si>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</si>
  <si>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</si>
  <si>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</si>
  <si>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</si>
  <si>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</si>
  <si>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</si>
  <si>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</si>
  <si>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</si>
  <si>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</si>
  <si>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</si>
  <si>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</si>
  <si>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</si>
  <si>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</si>
  <si>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</si>
  <si>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</si>
  <si>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</si>
  <si>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</si>
  <si>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</si>
  <si>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</si>
  <si>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</si>
  <si>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</si>
  <si>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</si>
  <si>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</si>
  <si>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</si>
  <si>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</si>
  <si>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</si>
  <si>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</si>
  <si>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</si>
  <si>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</si>
  <si>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</si>
  <si>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</si>
  <si>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</si>
  <si>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</si>
  <si>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</si>
  <si>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</si>
  <si>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</si>
  <si>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</si>
  <si>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</si>
  <si>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</si>
  <si>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</si>
  <si>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</si>
  <si>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</si>
  <si>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</si>
  <si>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</si>
  <si>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</si>
  <si>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</si>
  <si>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</si>
  <si>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</si>
  <si>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</si>
  <si>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</si>
  <si>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</si>
  <si>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</si>
  <si>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</si>
  <si>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</si>
  <si>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</si>
  <si>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</si>
  <si>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</si>
  <si>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</si>
  <si>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</si>
  <si>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</si>
  <si>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</si>
  <si>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</si>
  <si>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</si>
  <si>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</si>
  <si>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</si>
  <si>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</si>
  <si>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</si>
  <si>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</si>
  <si>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</si>
  <si>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</si>
  <si>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</si>
  <si>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</si>
  <si>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</si>
  <si>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</si>
  <si>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</si>
  <si>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</si>
  <si>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</si>
  <si>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</si>
  <si>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</si>
  <si>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</si>
  <si>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</si>
  <si>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</si>
  <si>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</si>
  <si>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</si>
  <si>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</si>
  <si>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</si>
  <si>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</si>
  <si>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</si>
  <si>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</si>
  <si>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</si>
  <si>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</si>
  <si>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</si>
  <si>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</si>
  <si>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</si>
  <si>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</si>
  <si>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</si>
  <si>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</si>
  <si>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</si>
  <si>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</si>
  <si>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</si>
  <si>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</si>
  <si>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</si>
  <si>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</si>
  <si>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</si>
  <si>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</si>
  <si>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</si>
  <si>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</si>
  <si>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</si>
  <si>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</si>
  <si>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</si>
  <si>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</si>
  <si>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</si>
  <si>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</si>
  <si>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</si>
  <si>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</si>
  <si>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</si>
  <si>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</si>
  <si>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</si>
  <si>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</si>
  <si>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</si>
  <si>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</si>
  <si>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</si>
  <si>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</si>
  <si>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</si>
  <si>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</si>
  <si>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</si>
  <si>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</si>
  <si>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</si>
  <si>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</si>
  <si>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</si>
  <si>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</si>
  <si>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</si>
  <si>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</si>
  <si>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</si>
  <si>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</si>
  <si>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</si>
  <si>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</si>
  <si>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</si>
  <si>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</si>
  <si>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</si>
  <si>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</si>
  <si>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</si>
  <si>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</si>
  <si>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</si>
  <si>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</si>
  <si>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</si>
  <si>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</si>
  <si>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</si>
  <si>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</si>
  <si>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</si>
  <si>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</si>
  <si>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</si>
  <si>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</si>
  <si>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</si>
  <si>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</si>
  <si>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</si>
  <si>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</si>
  <si>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</si>
  <si>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</si>
  <si>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</si>
  <si>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</si>
  <si>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</si>
  <si>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</si>
  <si>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</si>
  <si>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</si>
  <si>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</si>
  <si>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</si>
  <si>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</si>
  <si>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</si>
  <si>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</si>
  <si>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</si>
  <si>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</si>
  <si>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</si>
  <si>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</si>
  <si>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</si>
  <si>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</si>
  <si>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</si>
  <si>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</si>
  <si>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</si>
  <si>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</si>
  <si>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</si>
  <si>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</si>
  <si>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</si>
  <si>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</si>
  <si>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</si>
  <si>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</si>
  <si>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</si>
  <si>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</si>
  <si>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</si>
  <si>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</si>
  <si>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</si>
  <si>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</si>
  <si>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</si>
  <si>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</si>
  <si>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</si>
  <si>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</si>
  <si>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</si>
  <si>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</si>
  <si>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</si>
  <si>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</si>
  <si>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</si>
  <si>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</si>
  <si>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</si>
  <si>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</si>
  <si>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</si>
  <si>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</si>
  <si>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</si>
  <si>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</si>
  <si>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</si>
  <si>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</si>
  <si>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</si>
  <si>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</si>
  <si>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</si>
  <si>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</si>
  <si>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</si>
  <si>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</si>
  <si>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</si>
  <si>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</si>
  <si>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</si>
  <si>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</si>
  <si>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</si>
  <si>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</si>
  <si>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</si>
  <si>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</si>
  <si>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</si>
  <si>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</si>
  <si>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</si>
  <si>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</si>
  <si>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</si>
  <si>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</si>
  <si>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</si>
  <si>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</si>
  <si>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</si>
  <si>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</si>
  <si>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</si>
  <si>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</si>
  <si>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</si>
  <si>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</si>
  <si>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</si>
  <si>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</si>
  <si>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</si>
  <si>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</si>
  <si>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</si>
  <si>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</si>
  <si>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</si>
  <si>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</si>
  <si>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</si>
  <si>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</si>
  <si>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</si>
  <si>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</si>
  <si>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</si>
  <si>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</si>
  <si>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</si>
  <si>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</si>
  <si>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</si>
  <si>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</si>
  <si>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</si>
  <si>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</si>
  <si>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</si>
  <si>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</si>
  <si>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</si>
  <si>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</si>
  <si>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</si>
  <si>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</si>
  <si>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</si>
  <si>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</si>
  <si>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</si>
  <si>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</si>
  <si>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</si>
  <si>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</si>
  <si>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</si>
  <si>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</si>
  <si>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</si>
  <si>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</si>
  <si>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</si>
  <si>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</si>
  <si>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</si>
  <si>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</si>
  <si>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</si>
  <si>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</si>
  <si>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</si>
  <si>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</si>
  <si>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</si>
  <si>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</si>
  <si>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</si>
  <si>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</si>
  <si>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</si>
  <si>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</si>
  <si>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</si>
  <si>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</si>
  <si>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</si>
  <si>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</si>
  <si>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</si>
  <si>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</si>
  <si>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</si>
  <si>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</si>
  <si>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</si>
  <si>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</si>
  <si>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</si>
  <si>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</si>
  <si>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</si>
  <si>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</si>
  <si>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</si>
  <si>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</si>
  <si>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</si>
  <si>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</si>
  <si>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</si>
  <si>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</si>
  <si>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</si>
  <si>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</si>
  <si>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</si>
  <si>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</si>
  <si>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</si>
  <si>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</si>
  <si>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</si>
  <si>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</si>
  <si>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</si>
  <si>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</si>
  <si>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</si>
  <si>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</si>
  <si>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</si>
  <si>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</si>
  <si>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</si>
  <si>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</si>
  <si>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</si>
  <si>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</si>
  <si>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</si>
  <si>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</si>
  <si>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</si>
  <si>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</si>
  <si>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</si>
  <si>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</si>
  <si>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</si>
  <si>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</si>
  <si>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</si>
  <si>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</si>
  <si>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</si>
  <si>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</si>
  <si>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</si>
  <si>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</si>
  <si>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</si>
  <si>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</si>
  <si>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</si>
  <si>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</si>
  <si>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</si>
  <si>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</si>
  <si>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</si>
  <si>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</si>
  <si>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</si>
  <si>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</si>
  <si>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</si>
  <si>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</si>
  <si>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</si>
  <si>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</si>
  <si>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</si>
  <si>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</si>
  <si>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</si>
  <si>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</si>
  <si>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</si>
  <si>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</si>
  <si>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</si>
  <si>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</si>
  <si>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</si>
  <si>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</si>
  <si>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</si>
  <si>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</si>
  <si>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</si>
  <si>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</si>
  <si>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</si>
  <si>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</si>
  <si>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</si>
  <si>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</si>
  <si>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</si>
  <si>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</si>
  <si>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</si>
  <si>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</si>
  <si>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</si>
  <si>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</si>
  <si>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</si>
  <si>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</si>
  <si>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</si>
  <si>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</si>
  <si>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</si>
  <si>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</si>
  <si>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</si>
  <si>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</si>
  <si>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</si>
  <si>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</si>
  <si>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</si>
  <si>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</si>
  <si>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</si>
  <si>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</si>
  <si>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</si>
  <si>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</si>
  <si>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</si>
  <si>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</si>
  <si>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</si>
  <si>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</si>
  <si>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</si>
  <si>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</si>
  <si>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</si>
  <si>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</si>
  <si>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</si>
  <si>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</si>
  <si>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</si>
  <si>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</si>
  <si>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</si>
  <si>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</si>
  <si>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</si>
  <si>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</si>
  <si>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</si>
  <si>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</si>
  <si>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</si>
  <si>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</si>
  <si>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</si>
  <si>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</si>
  <si>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</si>
  <si>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</si>
  <si>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</si>
  <si>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</si>
  <si>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</si>
  <si>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</si>
  <si>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</si>
  <si>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</si>
  <si>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</si>
  <si>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</si>
  <si>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</si>
  <si>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</si>
  <si>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</si>
  <si>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</si>
  <si>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</si>
  <si>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</si>
  <si>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</si>
  <si>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</si>
  <si>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</si>
  <si>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</si>
  <si>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</si>
  <si>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</si>
  <si>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</si>
  <si>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</si>
  <si>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</si>
  <si>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</si>
  <si>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</si>
  <si>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</si>
  <si>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</si>
  <si>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</si>
  <si>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</si>
  <si>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</si>
  <si>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</si>
  <si>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</si>
  <si>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</si>
  <si>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</si>
  <si>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</si>
  <si>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</si>
  <si>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</si>
  <si>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</si>
  <si>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</si>
  <si>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</si>
  <si>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</si>
  <si>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</si>
  <si>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</si>
  <si>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</si>
  <si>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</si>
  <si>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</si>
  <si>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</si>
  <si>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</si>
  <si>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</si>
  <si>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</si>
  <si>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</si>
  <si>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</si>
  <si>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</si>
  <si>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</si>
  <si>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</si>
  <si>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</si>
  <si>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</si>
  <si>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</si>
  <si>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</si>
  <si>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</si>
  <si>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</si>
  <si>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</si>
  <si>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</si>
  <si>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</si>
  <si>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</si>
  <si>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</si>
  <si>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</si>
  <si>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</si>
  <si>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</si>
  <si>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</si>
  <si>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</si>
  <si>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</si>
  <si>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</si>
  <si>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</si>
  <si>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</si>
  <si>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</si>
  <si>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</si>
  <si>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</si>
  <si>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</si>
  <si>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</si>
  <si>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</si>
  <si>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</si>
  <si>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</si>
  <si>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</si>
  <si>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</si>
  <si>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</si>
  <si>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</si>
  <si>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</si>
  <si>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</si>
  <si>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</si>
  <si>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</si>
  <si>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</si>
  <si>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</si>
  <si>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</si>
  <si>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</si>
  <si>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</si>
  <si>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</si>
  <si>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</si>
  <si>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</si>
  <si>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</si>
  <si>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</si>
  <si>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</si>
  <si>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</si>
  <si>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</si>
  <si>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</si>
  <si>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</si>
  <si>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</si>
  <si>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</si>
  <si>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</si>
  <si>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</si>
  <si>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</si>
  <si>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</si>
  <si>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</si>
  <si>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</si>
  <si>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</si>
  <si>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</si>
  <si>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</si>
  <si>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</si>
  <si>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</si>
  <si>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</si>
  <si>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</si>
  <si>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</si>
  <si>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</si>
  <si>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</si>
  <si>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</si>
  <si>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</si>
  <si>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</si>
  <si>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</si>
  <si>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</si>
  <si>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</si>
  <si>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</si>
  <si>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</si>
  <si>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</si>
  <si>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</si>
  <si>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</si>
  <si>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</si>
  <si>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</si>
  <si>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</si>
  <si>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</si>
  <si>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</si>
  <si>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</si>
  <si>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</si>
  <si>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</si>
  <si>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</si>
  <si>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</si>
  <si>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</si>
  <si>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</si>
  <si>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</si>
  <si>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</si>
  <si>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</si>
  <si>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</si>
  <si>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</si>
  <si>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</si>
  <si>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</si>
  <si>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</si>
  <si>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</si>
  <si>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</si>
  <si>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</si>
  <si>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</si>
  <si>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</si>
  <si>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</si>
  <si>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</si>
  <si>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</si>
  <si>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</si>
  <si>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</si>
  <si>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</si>
  <si>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</si>
  <si>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</si>
  <si>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</si>
  <si>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</si>
  <si>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</si>
  <si>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</si>
  <si>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</si>
  <si>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</si>
  <si>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</si>
  <si>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</si>
  <si>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</si>
  <si>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</si>
  <si>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</si>
  <si>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</si>
  <si>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</si>
  <si>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</si>
  <si>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</si>
  <si>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</si>
  <si>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</si>
  <si>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</si>
  <si>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</si>
  <si>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</si>
  <si>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</si>
  <si>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</si>
  <si>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</si>
  <si>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</si>
  <si>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</si>
  <si>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</si>
  <si>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</si>
  <si>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</si>
  <si>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</si>
  <si>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</si>
  <si>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</si>
  <si>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</si>
  <si>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</si>
  <si>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</si>
  <si>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</si>
  <si>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</si>
  <si>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</si>
  <si>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</si>
  <si>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</si>
  <si>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</si>
  <si>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</si>
  <si>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</si>
  <si>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</si>
  <si>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</si>
  <si>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</si>
  <si>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</si>
  <si>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</si>
  <si>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</si>
  <si>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</si>
  <si>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</si>
  <si>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</si>
  <si>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</si>
  <si>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</si>
  <si>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</si>
  <si>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</si>
  <si>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</si>
  <si>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</si>
  <si>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</si>
  <si>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</si>
  <si>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</si>
  <si>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</si>
  <si>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</si>
  <si>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</si>
  <si>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</si>
  <si>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</si>
  <si>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</si>
  <si>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</si>
  <si>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</si>
  <si>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</si>
  <si>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</si>
  <si>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</si>
  <si>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</si>
  <si>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</si>
  <si>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</si>
  <si>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</si>
  <si>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</si>
  <si>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</si>
  <si>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</si>
  <si>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</si>
  <si>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</si>
  <si>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</si>
  <si>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</si>
  <si>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</si>
  <si>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</si>
  <si>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</si>
  <si>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</si>
  <si>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</si>
  <si>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</si>
  <si>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</si>
  <si>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</si>
  <si>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</si>
  <si>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</si>
  <si>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</si>
  <si>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</si>
  <si>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</si>
  <si>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</si>
  <si>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</si>
  <si>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</si>
  <si>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</si>
  <si>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</si>
  <si>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</si>
  <si>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</si>
  <si>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</si>
  <si>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</si>
  <si>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</si>
  <si>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</si>
  <si>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</si>
  <si>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</si>
  <si>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</si>
  <si>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</si>
  <si>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</si>
  <si>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</si>
  <si>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</si>
  <si>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</si>
  <si>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</si>
  <si>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</si>
  <si>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</si>
  <si>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</si>
  <si>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</si>
  <si>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</si>
  <si>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</si>
  <si>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</si>
  <si>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</si>
  <si>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</si>
  <si>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</si>
  <si>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</si>
  <si>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</si>
  <si>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</si>
  <si>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</si>
  <si>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</si>
  <si>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</si>
  <si>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</si>
  <si>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</si>
  <si>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</si>
  <si>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</si>
  <si>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</si>
  <si>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</si>
  <si>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</si>
  <si>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</si>
  <si>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</si>
  <si>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</si>
  <si>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</si>
  <si>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</si>
  <si>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</si>
  <si>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</si>
  <si>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</si>
  <si>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</si>
  <si>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</si>
  <si>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</si>
  <si>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</si>
  <si>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</si>
  <si>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</si>
  <si>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</si>
  <si>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</si>
  <si>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</si>
  <si>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</si>
  <si>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</si>
  <si>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</si>
  <si>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</si>
  <si>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</si>
  <si>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</si>
  <si>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</si>
  <si>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</si>
  <si>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</si>
  <si>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</si>
  <si>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</si>
  <si>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</si>
  <si>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</si>
  <si>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</si>
  <si>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</si>
  <si>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</si>
  <si>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</si>
  <si>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</si>
  <si>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</si>
  <si>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</si>
  <si>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</si>
  <si>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</si>
  <si>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</si>
  <si>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</si>
  <si>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</si>
  <si>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</si>
  <si>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</si>
  <si>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</si>
  <si>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</si>
  <si>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</si>
  <si>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</si>
  <si>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</si>
  <si>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</si>
  <si>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</si>
  <si>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</si>
  <si>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</si>
  <si>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</si>
  <si>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</si>
  <si>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</si>
  <si>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</si>
  <si>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</si>
  <si>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</si>
  <si>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</si>
  <si>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</si>
  <si>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</si>
  <si>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</si>
  <si>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</si>
  <si>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</si>
  <si>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</si>
  <si>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</si>
  <si>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</si>
  <si>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</si>
  <si>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</si>
  <si>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</si>
  <si>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</si>
  <si>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</si>
  <si>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</si>
  <si>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</si>
  <si>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</si>
  <si>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</si>
  <si>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</si>
  <si>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</si>
  <si>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</si>
  <si>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</si>
  <si>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</si>
  <si>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</si>
  <si>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</si>
  <si>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</si>
  <si>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</si>
  <si>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</si>
  <si>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</si>
  <si>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</si>
  <si>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</si>
  <si>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</si>
  <si>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</si>
  <si>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</si>
  <si>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</si>
  <si>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</si>
  <si>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</si>
  <si>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</si>
  <si>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</si>
  <si>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</si>
  <si>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</si>
  <si>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</si>
  <si>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</si>
  <si>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</si>
  <si>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</si>
  <si>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</si>
  <si>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</si>
  <si>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</si>
  <si>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</si>
  <si>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</si>
  <si>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</si>
  <si>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</si>
  <si>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</si>
  <si>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</si>
  <si>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</si>
  <si>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</si>
  <si>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</si>
  <si>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</si>
  <si>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</si>
  <si>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</si>
  <si>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</si>
  <si>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</si>
  <si>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</si>
  <si>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</si>
  <si>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</si>
  <si>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</si>
  <si>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</si>
  <si>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</si>
  <si>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</si>
  <si>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</si>
  <si>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</si>
  <si>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</si>
  <si>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</si>
  <si>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</si>
  <si>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</si>
  <si>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</si>
  <si>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</si>
  <si>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</si>
  <si>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</si>
  <si>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</si>
  <si>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</si>
  <si>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</si>
  <si>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</si>
  <si>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</si>
  <si>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</si>
  <si>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</si>
  <si>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</si>
  <si>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</si>
  <si>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</si>
  <si>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</si>
  <si>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</si>
  <si>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</si>
  <si>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</si>
  <si>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</si>
  <si>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</si>
  <si>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</si>
  <si>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</si>
  <si>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</si>
  <si>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</si>
  <si>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</si>
  <si>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</si>
  <si>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</si>
  <si>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</si>
  <si>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</si>
  <si>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</si>
  <si>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</si>
  <si>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</si>
  <si>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</si>
  <si>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</si>
  <si>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</si>
  <si>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</si>
  <si>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</si>
  <si>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</si>
  <si>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</si>
  <si>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</si>
  <si>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</si>
  <si>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</si>
  <si>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</si>
  <si>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</si>
  <si>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</si>
  <si>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</si>
  <si>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</si>
  <si>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</si>
  <si>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</si>
  <si>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</si>
  <si>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</si>
  <si>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</si>
  <si>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</si>
  <si>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</si>
  <si>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</si>
  <si>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</si>
  <si>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</si>
  <si>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</si>
  <si>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</si>
  <si>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</si>
  <si>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</si>
  <si>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</si>
  <si>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</si>
  <si>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</si>
  <si>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</si>
  <si>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</si>
  <si>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</si>
  <si>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</si>
  <si>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</si>
  <si>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</si>
  <si>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</si>
  <si>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</si>
  <si>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</si>
  <si>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</si>
  <si>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</si>
  <si>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</si>
  <si>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</si>
  <si>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</si>
  <si>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</si>
  <si>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</si>
  <si>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</si>
  <si>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</si>
  <si>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</si>
  <si>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</si>
  <si>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</si>
  <si>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</si>
  <si>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</si>
  <si>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</si>
  <si>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</si>
  <si>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</si>
  <si>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</si>
  <si>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</si>
  <si>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</si>
  <si>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</si>
  <si>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</si>
  <si>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</si>
  <si>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</si>
  <si>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</si>
  <si>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</si>
  <si>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</si>
  <si>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</si>
  <si>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</si>
  <si>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</si>
  <si>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</si>
  <si>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</si>
  <si>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</si>
  <si>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</si>
  <si>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</si>
  <si>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</si>
  <si>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</si>
  <si>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</si>
  <si>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</si>
  <si>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</si>
  <si>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</si>
  <si>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</si>
  <si>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</si>
  <si>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</si>
  <si>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</si>
  <si>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</si>
  <si>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</si>
  <si>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</si>
  <si>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</si>
  <si>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</si>
  <si>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</si>
  <si>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</si>
  <si>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</si>
  <si>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</si>
  <si>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</si>
  <si>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</si>
  <si>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</si>
  <si>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</si>
  <si>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</si>
  <si>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</si>
  <si>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</si>
  <si>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</si>
  <si>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</si>
  <si>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</si>
  <si>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</si>
  <si>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</si>
  <si>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</si>
  <si>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</si>
  <si>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</si>
  <si>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</si>
  <si>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</si>
  <si>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</si>
  <si>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</si>
  <si>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</si>
  <si>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</si>
  <si>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</si>
  <si>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</si>
  <si>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</si>
  <si>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</si>
  <si>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</si>
  <si>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</si>
  <si>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</si>
  <si>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</si>
  <si>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</si>
  <si>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</si>
  <si>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</si>
  <si>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</si>
  <si>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</si>
  <si>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</si>
  <si>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</si>
  <si>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</si>
  <si>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</si>
  <si>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</si>
  <si>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</si>
  <si>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</si>
  <si>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</si>
  <si>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</si>
  <si>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</si>
  <si>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</si>
  <si>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</si>
  <si>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</si>
  <si>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</si>
  <si>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</si>
  <si>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</si>
  <si>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</si>
  <si>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</si>
  <si>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</si>
  <si>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</si>
  <si>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</si>
  <si>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</si>
  <si>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</si>
  <si>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</si>
  <si>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</si>
  <si>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</si>
  <si>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</si>
  <si>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</si>
  <si>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</si>
  <si>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</si>
  <si>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</si>
  <si>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</si>
  <si>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</si>
  <si>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</si>
  <si>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</si>
  <si>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</si>
  <si>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</si>
  <si>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</si>
  <si>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</si>
  <si>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</si>
  <si>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</si>
  <si>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</si>
  <si>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</si>
  <si>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</si>
  <si>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</si>
  <si>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</si>
  <si>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</si>
  <si>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</si>
  <si>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</si>
  <si>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</si>
  <si>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</si>
  <si>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</si>
  <si>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</si>
  <si>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</si>
  <si>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</si>
  <si>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</si>
  <si>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</si>
  <si>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</si>
  <si>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</si>
  <si>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</si>
  <si>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</si>
  <si>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</si>
  <si>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</si>
  <si>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</si>
  <si>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</si>
  <si>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</si>
  <si>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</si>
  <si>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</si>
  <si>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</si>
  <si>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</si>
  <si>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</si>
  <si>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</si>
  <si>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</si>
  <si>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</si>
  <si>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</si>
  <si>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</si>
  <si>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</si>
  <si>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</si>
  <si>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</si>
  <si>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</si>
  <si>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</si>
  <si>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</si>
  <si>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</si>
  <si>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</si>
  <si>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</si>
  <si>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</si>
  <si>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</si>
  <si>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</si>
  <si>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</si>
  <si>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</si>
  <si>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</si>
  <si>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</si>
  <si>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</si>
  <si>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</si>
  <si>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</si>
  <si>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</si>
  <si>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</si>
  <si>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</si>
  <si>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</si>
  <si>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</si>
  <si>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</si>
  <si>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</si>
  <si>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</si>
  <si>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</si>
  <si>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</si>
  <si>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</si>
  <si>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</si>
  <si>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</si>
  <si>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</si>
  <si>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</si>
  <si>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</si>
  <si>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</si>
  <si>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</si>
  <si>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</si>
  <si>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</si>
  <si>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</si>
  <si>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</si>
  <si>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</si>
  <si>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</si>
  <si>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</si>
  <si>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</si>
  <si>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</si>
  <si>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</si>
  <si>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</si>
  <si>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</si>
  <si>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</si>
  <si>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</si>
  <si>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</si>
  <si>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</si>
  <si>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</si>
  <si>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</si>
  <si>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</si>
  <si>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</si>
  <si>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</si>
  <si>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</si>
  <si>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</si>
  <si>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</si>
  <si>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</si>
  <si>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</si>
  <si>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</si>
  <si>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</si>
  <si>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</si>
  <si>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</si>
  <si>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</si>
  <si>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</si>
  <si>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</si>
  <si>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</si>
  <si>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</si>
  <si>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</si>
  <si>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</si>
  <si>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</si>
  <si>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</si>
  <si>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</si>
  <si>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</si>
  <si>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</si>
  <si>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</si>
  <si>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</si>
  <si>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</si>
  <si>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</si>
  <si>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</si>
  <si>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</si>
  <si>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</si>
  <si>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</si>
  <si>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</si>
  <si>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</si>
  <si>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</si>
  <si>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</si>
  <si>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</si>
  <si>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</si>
  <si>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</si>
  <si>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</si>
  <si>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</si>
  <si>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</si>
  <si>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</si>
  <si>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</si>
  <si>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</si>
  <si>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</si>
  <si>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</si>
  <si>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</si>
  <si>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</si>
  <si>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</si>
  <si>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</si>
  <si>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</si>
  <si>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</si>
  <si>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</si>
  <si>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</si>
  <si>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</si>
  <si>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</si>
  <si>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</si>
  <si>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</si>
  <si>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</si>
  <si>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</si>
  <si>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</si>
  <si>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</si>
  <si>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</si>
  <si>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</si>
  <si>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</si>
  <si>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</si>
  <si>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</si>
  <si>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</si>
  <si>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</si>
  <si>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</si>
  <si>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</si>
  <si>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</si>
  <si>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</si>
  <si>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</si>
  <si>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</si>
  <si>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</si>
  <si>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</si>
  <si>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</si>
  <si>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</si>
  <si>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</si>
  <si>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</si>
  <si>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</si>
  <si>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</si>
  <si>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</si>
  <si>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</si>
  <si>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</si>
  <si>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</si>
  <si>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</si>
  <si>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</si>
  <si>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</si>
  <si>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</si>
  <si>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</si>
  <si>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</si>
  <si>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</si>
  <si>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</si>
  <si>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</si>
  <si>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</si>
  <si>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</si>
  <si>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</si>
  <si>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</si>
  <si>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</si>
  <si>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</si>
  <si>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</si>
  <si>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</si>
  <si>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</si>
  <si>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</si>
  <si>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</si>
  <si>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</si>
  <si>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</si>
  <si>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</si>
  <si>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</si>
  <si>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</si>
  <si>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</si>
  <si>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</si>
  <si>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</si>
  <si>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</si>
  <si>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</si>
  <si>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</si>
  <si>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</si>
  <si>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</si>
  <si>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</si>
  <si>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</si>
  <si>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</si>
  <si>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</si>
  <si>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</si>
  <si>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</si>
  <si>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</si>
  <si>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</si>
  <si>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</si>
  <si>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</si>
  <si>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</si>
  <si>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</si>
  <si>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</si>
  <si>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</si>
  <si>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</si>
  <si>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</si>
  <si>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</si>
  <si>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</si>
  <si>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</si>
  <si>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</si>
  <si>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</si>
  <si>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</si>
  <si>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</si>
  <si>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</si>
  <si>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</si>
  <si>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</si>
  <si>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</si>
  <si>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</si>
  <si>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</si>
  <si>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</si>
  <si>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</si>
  <si>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</si>
  <si>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</si>
  <si>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</si>
  <si>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</si>
  <si>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</si>
  <si>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</si>
  <si>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</si>
  <si>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</si>
  <si>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</si>
  <si>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</si>
  <si>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</si>
  <si>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</si>
  <si>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</si>
  <si>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</si>
  <si>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</si>
  <si>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</si>
  <si>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</si>
  <si>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</si>
  <si>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</si>
  <si>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</si>
  <si>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</si>
  <si>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</si>
  <si>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</si>
  <si>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</si>
  <si>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</si>
  <si>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</si>
  <si>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</si>
  <si>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</si>
  <si>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</si>
  <si>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</si>
  <si>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</si>
  <si>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</si>
  <si>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</si>
  <si>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</si>
  <si>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</si>
  <si>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</si>
  <si>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</si>
  <si>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</si>
  <si>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</si>
  <si>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</si>
  <si>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</si>
  <si>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</si>
  <si>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</si>
  <si>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</si>
  <si>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</si>
  <si>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</si>
  <si>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</si>
  <si>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</si>
  <si>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</si>
  <si>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</si>
  <si>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</si>
  <si>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</si>
  <si>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</si>
  <si>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</si>
  <si>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</si>
  <si>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</si>
  <si>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</si>
  <si>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</si>
  <si>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</si>
  <si>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</si>
  <si>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</si>
  <si>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</si>
  <si>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</si>
  <si>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</si>
  <si>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</si>
  <si>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</si>
  <si>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</si>
  <si>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</si>
  <si>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</si>
  <si>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</si>
  <si>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</si>
  <si>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</si>
  <si>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</si>
  <si>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</si>
  <si>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</si>
  <si>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</si>
  <si>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</si>
  <si>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</si>
  <si>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</si>
  <si>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</si>
  <si>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</si>
  <si>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</si>
  <si>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</si>
  <si>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</si>
  <si>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</si>
  <si>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</si>
  <si>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</si>
  <si>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</si>
  <si>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</si>
  <si>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</si>
  <si>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</si>
  <si>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</si>
  <si>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</si>
  <si>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</si>
  <si>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</si>
  <si>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</si>
  <si>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</si>
  <si>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</si>
  <si>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</si>
  <si>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</si>
  <si>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</si>
  <si>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</si>
  <si>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</si>
  <si>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</si>
  <si>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</si>
  <si>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</si>
  <si>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</si>
  <si>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</si>
  <si>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</si>
  <si>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</si>
  <si>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</si>
  <si>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</si>
  <si>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</si>
  <si>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</si>
  <si>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</si>
  <si>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</si>
  <si>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</si>
  <si>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</si>
  <si>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</si>
  <si>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</si>
  <si>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</si>
  <si>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</si>
  <si>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</si>
  <si>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</si>
  <si>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</si>
  <si>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</si>
  <si>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</si>
  <si>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</si>
  <si>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</si>
  <si>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</si>
  <si>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</si>
  <si>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</si>
  <si>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</si>
  <si>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</si>
  <si>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</si>
  <si>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</si>
  <si>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</si>
  <si>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</si>
  <si>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</si>
  <si>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</si>
  <si>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</si>
  <si>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</si>
  <si>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</si>
  <si>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</si>
  <si>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</si>
  <si>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</si>
  <si>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</si>
  <si>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</si>
  <si>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</si>
  <si>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</si>
  <si>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</si>
  <si>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</si>
  <si>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</si>
  <si>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</si>
  <si>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</si>
  <si>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</si>
  <si>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</si>
  <si>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</si>
  <si>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</si>
  <si>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</si>
  <si>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</si>
  <si>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</si>
  <si>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</si>
  <si>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</si>
  <si>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</si>
  <si>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</si>
  <si>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</si>
  <si>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</si>
  <si>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</si>
  <si>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</si>
  <si>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</si>
  <si>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</si>
  <si>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</si>
  <si>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</si>
  <si>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</si>
  <si>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</si>
  <si>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</si>
  <si>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</si>
  <si>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</si>
  <si>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</si>
  <si>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</si>
  <si>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</si>
  <si>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</si>
  <si>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</si>
  <si>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</si>
  <si>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</si>
  <si>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</si>
  <si>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</si>
  <si>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</si>
  <si>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</si>
  <si>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</si>
  <si>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</si>
  <si>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</si>
  <si>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</si>
  <si>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</si>
  <si>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</si>
  <si>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</si>
  <si>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</si>
  <si>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</si>
  <si>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</si>
  <si>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</si>
  <si>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</si>
  <si>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</si>
  <si>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</si>
  <si>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</si>
  <si>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</si>
  <si>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</si>
  <si>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</si>
  <si>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</si>
  <si>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</si>
  <si>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</si>
  <si>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</si>
  <si>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</si>
  <si>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</si>
  <si>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</si>
  <si>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</si>
  <si>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</si>
  <si>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</si>
  <si>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</si>
  <si>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</si>
  <si>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</si>
  <si>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</si>
  <si>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</si>
  <si>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</si>
  <si>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</si>
  <si>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</si>
  <si>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</si>
  <si>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</si>
  <si>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</si>
  <si>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</si>
  <si>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</si>
  <si>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</si>
  <si>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</si>
  <si>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</si>
  <si>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</si>
  <si>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</si>
  <si>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</si>
  <si>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</si>
  <si>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</si>
  <si>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</si>
  <si>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</si>
  <si>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</si>
  <si>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</si>
  <si>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</si>
  <si>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</si>
  <si>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</si>
  <si>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</si>
  <si>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</si>
  <si>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</si>
  <si>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</si>
  <si>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</si>
  <si>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</si>
  <si>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</si>
  <si>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</si>
  <si>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</si>
  <si>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</si>
  <si>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</si>
  <si>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</si>
  <si>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</si>
  <si>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</si>
  <si>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</si>
  <si>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</si>
  <si>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</si>
  <si>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</si>
  <si>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</si>
  <si>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</si>
  <si>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</si>
  <si>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</si>
  <si>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</si>
  <si>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</si>
  <si>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</si>
  <si>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</si>
  <si>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</si>
  <si>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</si>
  <si>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</si>
  <si>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</si>
  <si>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</si>
  <si>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</si>
  <si>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</si>
  <si>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</si>
  <si>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</si>
  <si>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</si>
  <si>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</si>
  <si>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</si>
  <si>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</si>
  <si>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</si>
  <si>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</si>
  <si>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</si>
  <si>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</si>
  <si>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</si>
  <si>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</si>
  <si>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</si>
  <si>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</si>
  <si>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</si>
  <si>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</si>
  <si>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</si>
  <si>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</si>
  <si>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</si>
  <si>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</si>
  <si>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</si>
  <si>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</si>
  <si>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</si>
  <si>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</si>
  <si>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</si>
  <si>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</si>
  <si>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</si>
  <si>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</si>
  <si>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</si>
  <si>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</si>
  <si>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</si>
  <si>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</si>
  <si>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</si>
  <si>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</si>
  <si>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</si>
  <si>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</si>
  <si>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</si>
  <si>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</si>
  <si>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</si>
  <si>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</si>
  <si>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</si>
  <si>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</si>
  <si>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</si>
  <si>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</si>
  <si>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</si>
  <si>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</si>
  <si>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</si>
  <si>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</si>
  <si>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</si>
  <si>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</si>
  <si>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</si>
  <si>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</si>
  <si>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</si>
  <si>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</si>
  <si>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</si>
  <si>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</si>
  <si>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</si>
  <si>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</si>
  <si>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</si>
  <si>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</si>
  <si>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</si>
  <si>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</si>
  <si>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</si>
  <si>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</si>
  <si>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</si>
  <si>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</si>
  <si>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</si>
  <si>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</si>
  <si>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</si>
  <si>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</si>
  <si>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</si>
  <si>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</si>
  <si>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</si>
  <si>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</si>
  <si>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</si>
  <si>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</si>
  <si>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</si>
  <si>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</si>
  <si>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</si>
  <si>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</si>
  <si>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</si>
  <si>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</si>
  <si>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</si>
  <si>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</si>
  <si>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</si>
  <si>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</si>
  <si>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</si>
  <si>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</si>
  <si>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</si>
  <si>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</si>
  <si>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</si>
  <si>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</si>
  <si>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</si>
  <si>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</si>
  <si>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</si>
  <si>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</si>
  <si>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</si>
  <si>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</si>
  <si>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</si>
  <si>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</si>
  <si>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</si>
  <si>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</si>
  <si>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</si>
  <si>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</si>
  <si>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</si>
  <si>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</si>
  <si>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</si>
  <si>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</si>
  <si>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</si>
  <si>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</si>
  <si>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</si>
  <si>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</si>
  <si>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</si>
  <si>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</si>
  <si>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</si>
  <si>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</si>
  <si>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</si>
  <si>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</si>
  <si>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</si>
  <si>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</si>
  <si>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</si>
  <si>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</si>
  <si>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</si>
  <si>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</si>
  <si>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</si>
  <si>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</si>
  <si>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</si>
  <si>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</si>
  <si>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</si>
  <si>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</si>
  <si>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</si>
  <si>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</si>
  <si>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</si>
  <si>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</si>
  <si>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</si>
  <si>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</si>
  <si>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</si>
  <si>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</si>
  <si>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</si>
  <si>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</si>
  <si>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</si>
  <si>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</si>
  <si>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</si>
  <si>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</si>
  <si>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</si>
  <si>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</si>
  <si>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</si>
  <si>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</si>
  <si>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</si>
  <si>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</si>
  <si>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</si>
  <si>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</si>
  <si>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</si>
  <si>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</si>
  <si>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</si>
  <si>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</si>
  <si>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</si>
  <si>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</si>
  <si>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</si>
  <si>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</si>
  <si>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</si>
  <si>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</si>
  <si>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</si>
  <si>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</si>
  <si>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</si>
  <si>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</si>
  <si>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</si>
  <si>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</si>
  <si>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</si>
  <si>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</si>
  <si>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</si>
  <si>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</si>
  <si>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</si>
  <si>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</si>
  <si>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</si>
  <si>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</si>
  <si>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</si>
  <si>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</si>
  <si>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</si>
  <si>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</si>
  <si>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</si>
  <si>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</si>
  <si>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</si>
  <si>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</si>
  <si>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</si>
  <si>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</si>
  <si>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</si>
  <si>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</si>
  <si>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</si>
  <si>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</si>
  <si>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</si>
  <si>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</si>
  <si>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</si>
  <si>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</si>
  <si>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</si>
  <si>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</si>
  <si>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</si>
  <si>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</si>
  <si>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</si>
  <si>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</si>
  <si>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</si>
  <si>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</si>
  <si>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</si>
  <si>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</si>
  <si>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</si>
  <si>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</si>
  <si>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</si>
  <si>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</si>
  <si>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</si>
  <si>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</si>
  <si>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</si>
  <si>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</si>
  <si>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</si>
  <si>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</si>
  <si>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</si>
  <si>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</si>
  <si>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</si>
  <si>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</si>
  <si>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</si>
  <si>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</si>
  <si>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</si>
  <si>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</si>
  <si>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</si>
  <si>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</si>
  <si>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</si>
  <si>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</si>
  <si>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</si>
  <si>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</si>
  <si>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</si>
  <si>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</si>
  <si>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</si>
  <si>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</si>
  <si>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</si>
  <si>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</si>
  <si>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</si>
  <si>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</si>
  <si>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</si>
  <si>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</si>
  <si>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</si>
  <si>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</si>
  <si>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</si>
  <si>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</si>
  <si>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</si>
  <si>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</si>
  <si>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</si>
  <si>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</si>
  <si>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</si>
  <si>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</si>
  <si>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</si>
  <si>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</si>
  <si>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</si>
  <si>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</si>
  <si>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</si>
  <si>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</si>
  <si>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</si>
  <si>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</si>
  <si>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</si>
  <si>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</si>
  <si>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</si>
  <si>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</si>
  <si>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</si>
  <si>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</si>
  <si>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</si>
  <si>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</si>
  <si>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</si>
  <si>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</si>
  <si>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</si>
  <si>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</si>
  <si>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</si>
  <si>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</si>
  <si>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</si>
  <si>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</si>
  <si>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</si>
  <si>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</si>
  <si>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</si>
  <si>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</si>
  <si>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</si>
  <si>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</si>
  <si>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</si>
  <si>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</si>
  <si>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</si>
  <si>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</si>
  <si>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</si>
  <si>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</si>
  <si>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</si>
  <si>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</si>
  <si>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</si>
  <si>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</si>
  <si>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</si>
  <si>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</si>
  <si>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</si>
  <si>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</si>
  <si>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</si>
  <si>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</si>
  <si>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</si>
  <si>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</si>
  <si>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</si>
  <si>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</si>
  <si>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</si>
  <si>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</si>
  <si>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</si>
  <si>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</si>
  <si>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</si>
  <si>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</si>
  <si>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</si>
  <si>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</si>
  <si>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</si>
  <si>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</si>
  <si>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</si>
  <si>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</si>
  <si>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</si>
  <si>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</si>
  <si>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</si>
  <si>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</si>
  <si>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</si>
  <si>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</si>
  <si>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</si>
  <si>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</si>
  <si>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</si>
  <si>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</si>
  <si>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</si>
  <si>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</si>
  <si>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</si>
  <si>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</si>
  <si>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</si>
  <si>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</si>
  <si>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</si>
  <si>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</si>
  <si>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</si>
  <si>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</si>
  <si>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</si>
  <si>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</si>
  <si>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</si>
  <si>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</si>
  <si>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</si>
  <si>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</si>
  <si>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</si>
  <si>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</si>
  <si>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</si>
  <si>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</si>
  <si>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</si>
  <si>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</si>
  <si>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</si>
  <si>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</si>
  <si>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</si>
  <si>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</si>
  <si>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</si>
  <si>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</si>
  <si>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</si>
  <si>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</si>
  <si>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</si>
  <si>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</si>
  <si>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</si>
  <si>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</si>
  <si>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</si>
  <si>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</si>
  <si>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</si>
  <si>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</si>
  <si>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</si>
  <si>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</si>
  <si>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</si>
  <si>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</si>
  <si>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</si>
  <si>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</si>
  <si>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</si>
  <si>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</si>
  <si>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</si>
  <si>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</si>
  <si>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</si>
  <si>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</si>
  <si>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</si>
  <si>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</si>
  <si>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</si>
  <si>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</si>
  <si>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</si>
  <si>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</si>
  <si>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</si>
  <si>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</si>
  <si>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</si>
  <si>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</si>
  <si>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</si>
  <si>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</si>
  <si>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</si>
  <si>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</si>
  <si>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</si>
  <si>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</si>
  <si>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</si>
  <si>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</si>
  <si>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</si>
  <si>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</si>
  <si>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</si>
  <si>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</si>
  <si>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</si>
  <si>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</si>
  <si>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</si>
  <si>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</si>
  <si>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</si>
  <si>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</si>
  <si>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</si>
  <si>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</si>
  <si>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</si>
  <si>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</si>
  <si>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</si>
  <si>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</si>
  <si>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</si>
  <si>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</si>
  <si>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</si>
  <si>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</si>
  <si>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</si>
  <si>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</si>
  <si>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</si>
  <si>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</si>
  <si>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</si>
  <si>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</si>
  <si>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</si>
  <si>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</si>
  <si>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</si>
  <si>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</si>
  <si>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</si>
  <si>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</si>
  <si>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</si>
  <si>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</si>
  <si>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</si>
  <si>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</si>
  <si>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</si>
  <si>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</si>
  <si>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</si>
  <si>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</si>
  <si>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</si>
  <si>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</si>
  <si>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</si>
  <si>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</si>
  <si>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</si>
  <si>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</si>
  <si>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</si>
  <si>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</si>
  <si>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</si>
  <si>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</si>
  <si>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</si>
  <si>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</si>
  <si>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</si>
  <si>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</si>
  <si>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</si>
  <si>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</si>
  <si>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</si>
  <si>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</si>
  <si>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</si>
  <si>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</si>
  <si>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</si>
  <si>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</si>
  <si>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</si>
  <si>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</si>
  <si>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</si>
  <si>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</si>
  <si>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</si>
  <si>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</si>
  <si>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</si>
  <si>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</si>
  <si>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</si>
  <si>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</si>
  <si>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</si>
  <si>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</si>
  <si>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</si>
  <si>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</si>
  <si>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</si>
  <si>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</si>
  <si>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</si>
  <si>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</si>
  <si>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</si>
  <si>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</si>
  <si>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</si>
  <si>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</si>
  <si>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</si>
  <si>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</si>
  <si>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</si>
  <si>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</si>
  <si>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</si>
  <si>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</si>
  <si>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</si>
  <si>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</si>
  <si>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</si>
  <si>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</si>
  <si>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</si>
  <si>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</si>
  <si>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</si>
  <si>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</si>
  <si>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</si>
  <si>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</si>
  <si>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</si>
  <si>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</si>
  <si>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</si>
  <si>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</si>
  <si>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</si>
  <si>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</si>
  <si>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</si>
  <si>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</si>
  <si>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</si>
  <si>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</si>
  <si>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</si>
  <si>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</si>
  <si>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</si>
  <si>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</si>
  <si>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</si>
  <si>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</si>
  <si>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</si>
  <si>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</si>
  <si>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</si>
  <si>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</si>
  <si>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</si>
  <si>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</si>
  <si>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</si>
  <si>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</si>
  <si>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</si>
  <si>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</si>
  <si>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</si>
  <si>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</si>
  <si>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</si>
  <si>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</si>
  <si>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</si>
  <si>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</si>
  <si>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</si>
  <si>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</si>
  <si>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</si>
  <si>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</si>
  <si>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</si>
  <si>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</si>
  <si>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</si>
  <si>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</si>
  <si>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</si>
  <si>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</si>
  <si>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</si>
  <si>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</si>
  <si>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</si>
  <si>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</si>
  <si>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</si>
  <si>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</si>
  <si>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</si>
  <si>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</si>
  <si>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</si>
  <si>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</si>
  <si>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</si>
  <si>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</si>
  <si>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</si>
  <si>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</si>
  <si>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</si>
  <si>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</si>
  <si>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</si>
  <si>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</si>
  <si>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</si>
  <si>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</si>
  <si>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</si>
  <si>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</si>
  <si>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</si>
  <si>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</si>
  <si>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</si>
  <si>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</si>
  <si>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</si>
  <si>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</si>
  <si>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</si>
  <si>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</si>
  <si>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</si>
  <si>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</si>
  <si>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</si>
  <si>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</si>
  <si>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</si>
  <si>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</si>
  <si>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</si>
  <si>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</si>
  <si>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</si>
  <si>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</si>
  <si>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</si>
  <si>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</si>
  <si>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</si>
  <si>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</si>
  <si>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</si>
  <si>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</si>
  <si>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</si>
  <si>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</si>
  <si>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</si>
  <si>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</si>
  <si>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</si>
  <si>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</si>
  <si>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</si>
  <si>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</si>
  <si>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</si>
  <si>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</si>
  <si>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</si>
  <si>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</si>
  <si>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</si>
  <si>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</si>
  <si>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</si>
  <si>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</si>
  <si>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</si>
  <si>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</si>
  <si>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</si>
  <si>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</si>
  <si>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</si>
  <si>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</si>
  <si>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</si>
  <si>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</si>
  <si>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</si>
  <si>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</si>
  <si>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</si>
  <si>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</si>
  <si>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</si>
  <si>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</si>
  <si>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</si>
  <si>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</si>
  <si>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</si>
  <si>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</si>
  <si>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</si>
  <si>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</si>
  <si>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</si>
  <si>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</si>
  <si>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</si>
  <si>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</si>
  <si>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</si>
  <si>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</si>
  <si>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</si>
  <si>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</si>
  <si>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</si>
  <si>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</si>
  <si>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</si>
  <si>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</si>
  <si>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</si>
  <si>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</si>
  <si>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</si>
  <si>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</si>
  <si>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</si>
  <si>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</si>
  <si>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</si>
  <si>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</si>
  <si>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</si>
  <si>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</si>
  <si>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</si>
  <si>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</si>
  <si>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</si>
  <si>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</si>
  <si>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</si>
  <si>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</si>
  <si>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</si>
  <si>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</si>
  <si>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</si>
  <si>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</si>
  <si>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</si>
  <si>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</si>
  <si>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</si>
  <si>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</si>
  <si>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</si>
  <si>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</si>
  <si>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</si>
  <si>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</si>
  <si>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</si>
  <si>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</si>
  <si>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</si>
  <si>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</si>
  <si>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</si>
  <si>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</si>
  <si>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</si>
  <si>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</si>
  <si>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</si>
  <si>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</si>
  <si>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</si>
  <si>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</si>
  <si>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</si>
  <si>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</si>
  <si>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</si>
  <si>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</si>
  <si>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</si>
  <si>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</si>
  <si>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</si>
  <si>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</si>
  <si>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</si>
  <si>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</si>
  <si>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</si>
  <si>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</si>
  <si>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</si>
  <si>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</si>
  <si>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</si>
  <si>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</si>
  <si>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</si>
  <si>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</si>
  <si>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</si>
  <si>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</si>
  <si>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</si>
  <si>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</si>
  <si>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</si>
  <si>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</si>
  <si>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</si>
  <si>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</si>
  <si>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</si>
  <si>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</si>
  <si>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</si>
  <si>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</si>
  <si>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</si>
  <si>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</si>
  <si>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</si>
  <si>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</si>
  <si>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</si>
  <si>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</si>
  <si>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</si>
  <si>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</si>
  <si>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</si>
  <si>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</si>
  <si>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</si>
  <si>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</si>
  <si>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</si>
  <si>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</si>
  <si>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</si>
  <si>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</si>
  <si>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</si>
  <si>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</si>
  <si>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</si>
  <si>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</si>
  <si>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</si>
  <si>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</si>
  <si>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</si>
  <si>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</si>
  <si>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</si>
  <si>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</si>
  <si>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</si>
  <si>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</si>
  <si>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</si>
  <si>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</si>
  <si>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</si>
  <si>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</si>
  <si>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</si>
  <si>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</si>
  <si>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</si>
  <si>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</si>
  <si>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</si>
  <si>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</si>
  <si>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</si>
  <si>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</si>
  <si>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</si>
  <si>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</si>
  <si>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</si>
  <si>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</si>
  <si>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</si>
  <si>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</si>
  <si>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</si>
  <si>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</si>
  <si>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</si>
  <si>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</si>
  <si>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</si>
  <si>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</si>
  <si>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</si>
  <si>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</si>
  <si>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</si>
  <si>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</si>
  <si>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</si>
  <si>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</si>
  <si>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</si>
  <si>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</si>
  <si>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</si>
  <si>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</si>
  <si>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</si>
  <si>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</si>
  <si>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</si>
  <si>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</si>
  <si>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</si>
  <si>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</si>
  <si>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</si>
  <si>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</si>
  <si>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</si>
  <si>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</si>
  <si>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</si>
  <si>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</si>
  <si>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</si>
  <si>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</si>
  <si>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</si>
  <si>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</si>
  <si>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</si>
  <si>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</si>
  <si>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</si>
  <si>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</si>
  <si>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</si>
  <si>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</si>
  <si>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</si>
  <si>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</si>
  <si>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</si>
  <si>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</si>
  <si>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</si>
  <si>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</si>
  <si>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</si>
  <si>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</si>
  <si>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</si>
  <si>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</si>
  <si>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</si>
  <si>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</si>
  <si>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</si>
  <si>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</si>
  <si>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</si>
  <si>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</si>
  <si>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</si>
  <si>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</si>
  <si>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</si>
  <si>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</si>
  <si>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</si>
  <si>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</si>
  <si>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</si>
  <si>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</si>
  <si>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</si>
  <si>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</si>
  <si>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</si>
  <si>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</si>
  <si>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</si>
  <si>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</si>
  <si>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</si>
  <si>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</si>
  <si>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</si>
  <si>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</si>
  <si>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</si>
  <si>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</si>
  <si>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</si>
  <si>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</si>
  <si>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</si>
  <si>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</si>
  <si>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</si>
  <si>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</si>
  <si>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</si>
  <si>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</si>
  <si>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</si>
  <si>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</si>
  <si>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</si>
  <si>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</si>
  <si>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</si>
  <si>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</si>
  <si>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</si>
  <si>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</si>
  <si>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</si>
  <si>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</si>
  <si>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</si>
  <si>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</si>
  <si>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</si>
  <si>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</si>
  <si>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</si>
  <si>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</si>
  <si>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</si>
  <si>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</si>
  <si>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</si>
  <si>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</si>
  <si>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</si>
  <si>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</si>
  <si>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</si>
  <si>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</si>
  <si>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</si>
  <si>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</si>
  <si>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</si>
  <si>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</si>
  <si>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</si>
  <si>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</si>
  <si>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</si>
  <si>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</si>
  <si>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</si>
  <si>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</si>
  <si>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</si>
  <si>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</si>
  <si>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</si>
  <si>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</si>
  <si>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</si>
  <si>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</si>
  <si>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</si>
  <si>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</si>
  <si>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</si>
  <si>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</si>
  <si>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</si>
  <si>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</si>
  <si>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</si>
  <si>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</si>
  <si>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</si>
  <si>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</si>
  <si>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</si>
  <si>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</si>
  <si>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</si>
  <si>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</si>
  <si>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</si>
  <si>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</si>
  <si>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</si>
  <si>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</si>
  <si>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</si>
  <si>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</si>
  <si>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</si>
  <si>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</si>
  <si>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</si>
  <si>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</si>
  <si>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</si>
  <si>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</si>
  <si>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</si>
  <si>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</si>
  <si>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</si>
  <si>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</si>
  <si>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</si>
  <si>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</si>
  <si>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</si>
  <si>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</si>
  <si>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</si>
  <si>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</si>
  <si>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</si>
  <si>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</si>
  <si>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</si>
  <si>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</si>
  <si>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</si>
  <si>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</si>
  <si>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</si>
  <si>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</si>
  <si>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</si>
  <si>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</si>
  <si>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</si>
  <si>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</si>
  <si>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</si>
  <si>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</si>
  <si>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</si>
  <si>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</si>
  <si>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</si>
  <si>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</si>
  <si>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</si>
  <si>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</si>
  <si>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</si>
  <si>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</si>
  <si>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</si>
  <si>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</si>
  <si>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</si>
  <si>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</si>
  <si>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</si>
  <si>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</si>
  <si>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</si>
  <si>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</si>
  <si>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</si>
  <si>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</si>
  <si>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</si>
  <si>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</si>
  <si>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</si>
  <si>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</si>
  <si>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</si>
  <si>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</si>
  <si>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</si>
  <si>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</si>
  <si>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</si>
  <si>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</si>
  <si>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</si>
  <si>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</si>
  <si>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</si>
  <si>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</si>
  <si>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</si>
  <si>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</si>
  <si>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</si>
  <si>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</si>
  <si>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</si>
  <si>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</si>
  <si>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</si>
  <si>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</si>
  <si>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</si>
  <si>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</si>
  <si>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</si>
  <si>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</si>
  <si>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</si>
  <si>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</si>
  <si>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</si>
  <si>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</si>
  <si>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</si>
  <si>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</si>
  <si>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</si>
  <si>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</si>
  <si>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</si>
  <si>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</si>
  <si>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</si>
  <si>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</si>
  <si>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</si>
  <si>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</si>
  <si>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</si>
  <si>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</si>
  <si>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</si>
  <si>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</si>
  <si>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</si>
  <si>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</si>
  <si>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</si>
  <si>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</si>
  <si>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</si>
  <si>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</si>
  <si>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</si>
  <si>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</si>
  <si>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</si>
  <si>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</si>
  <si>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</si>
  <si>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</si>
  <si>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</si>
  <si>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</si>
  <si>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</si>
  <si>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</si>
  <si>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</si>
  <si>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</si>
  <si>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</si>
  <si>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</si>
  <si>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</si>
  <si>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</si>
  <si>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</si>
  <si>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</si>
  <si>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</si>
  <si>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</si>
  <si>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</si>
  <si>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</si>
  <si>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</si>
  <si>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</si>
  <si>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</si>
  <si>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</si>
  <si>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</si>
  <si>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</si>
  <si>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</si>
  <si>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</si>
  <si>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</si>
  <si>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</si>
  <si>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</si>
  <si>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</si>
  <si>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</si>
  <si>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</si>
  <si>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</si>
  <si>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</si>
  <si>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</si>
  <si>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</si>
  <si>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</si>
  <si>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</si>
  <si>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</si>
  <si>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</si>
  <si>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</si>
  <si>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</si>
  <si>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</si>
  <si>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</si>
  <si>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</si>
  <si>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</si>
  <si>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</si>
  <si>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</si>
  <si>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</si>
  <si>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</si>
  <si>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Column Labels</t>
  </si>
  <si>
    <t>Total Revenue</t>
  </si>
  <si>
    <t>Count of Sales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</si>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</sst>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0.000"/>
    <numFmt numFmtId="166" formatCode="0.0000"/>
    <numFmt numFmtId="167" formatCode="[$$-409]#,##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6" fillId="33" borderId="10" xfId="0" applyFont="1" applyFill="1" applyBorder="1"/>
    <xf numFmtId="165" fontId="0" fillId="0" borderId="0" xfId="0" applyNumberFormat="1"/>
    <xf numFmtId="166" fontId="0" fillId="0" borderId="0" xfId="0" applyNumberFormat="1"/>
    <xf numFmtId="167"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i val="0"/>
      </font>
      <border>
        <bottom style="thin">
          <color auto="1"/>
        </bottom>
      </border>
    </dxf>
    <dxf>
      <numFmt numFmtId="167" formatCode="[$$-409]#,##0.00"/>
    </dxf>
    <dxf>
      <numFmt numFmtId="165" formatCode="0.000"/>
    </dxf>
    <dxf>
      <numFmt numFmtId="165" formatCode="0.000"/>
    </dxf>
    <dxf>
      <numFmt numFmtId="2" formatCode="0.00"/>
    </dxf>
    <dxf>
      <numFmt numFmtId="165" formatCode="0.000"/>
    </dxf>
    <dxf>
      <numFmt numFmtId="19" formatCode="dd/mm/yyyy"/>
    </dxf>
  </dxfs>
  <tableStyles count="1" defaultTableStyle="TableStyleMedium2" defaultPivotStyle="PivotStyleLight16">
    <tableStyle name="custom style" pivot="0" table="0" count="3" xr9:uid="{00000000-0011-0000-FFFF-FFFF00000000}">
      <tableStyleElement type="headerRow" dxfId="0"/>
    </tableStyle>
  </tableStyles>
  <extLst>
    <ext xmlns:x14="http://schemas.microsoft.com/office/spreadsheetml/2009/9/main" uri="{46F421CA-312F-682f-3DD2-61675219B42D}">
      <x14:dxfs count="7">
        <dxf>
          <fill>
            <patternFill>
              <bgColor theme="5" tint="0.39994506668294322"/>
            </patternFill>
          </fill>
        </dxf>
        <dxf>
          <font>
            <color theme="0"/>
          </font>
          <fill>
            <patternFill>
              <bgColor theme="1"/>
            </patternFill>
          </fill>
          <border>
            <left style="thin">
              <color auto="1"/>
            </left>
            <right style="thin">
              <color auto="1"/>
            </right>
            <top style="thin">
              <color auto="1"/>
            </top>
            <bottom style="thin">
              <color auto="1"/>
            </bottom>
          </border>
        </dxf>
        <dxf>
          <fill>
            <patternFill>
              <bgColor theme="5" tint="0.39994506668294322"/>
            </patternFill>
          </fill>
        </dxf>
        <dxf>
          <font>
            <color theme="0"/>
          </font>
          <fill>
            <patternFill>
              <bgColor theme="1"/>
            </patternFill>
          </fill>
          <border>
            <left style="thin">
              <color auto="1"/>
            </left>
            <right style="thin">
              <color auto="1"/>
            </right>
            <top style="thin">
              <color auto="1"/>
            </top>
            <bottom style="thin">
              <color auto="1"/>
            </bottom>
          </border>
        </dxf>
        <dxf>
          <fill>
            <patternFill>
              <bgColor theme="7" tint="0.39994506668294322"/>
            </patternFill>
          </fill>
        </dxf>
        <dxf>
          <font>
            <color theme="0"/>
          </font>
          <fill>
            <patternFill>
              <bgColor theme="1"/>
            </patternFill>
          </fill>
          <border>
            <left style="thin">
              <color auto="1"/>
            </left>
            <right style="thin">
              <color auto="1"/>
            </right>
            <top style="thin">
              <color auto="1"/>
            </top>
            <bottom style="thin">
              <color auto="1"/>
            </bottom>
          </border>
        </dxf>
        <dxf>
          <font>
            <color theme="0"/>
          </font>
          <fill>
            <patternFill>
              <bgColor theme="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custom style">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Dashboard.xlsx]Sales Line!PivotTable1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954295753050228E-2"/>
          <c:y val="3.569836853433353E-2"/>
          <c:w val="0.89793509321132714"/>
          <c:h val="0.76432469578464535"/>
        </c:manualLayout>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Line'!$B$2:$B$54</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6183-4AEF-BD0B-D359A583124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95759519"/>
        <c:axId val="1495759103"/>
      </c:lineChart>
      <c:catAx>
        <c:axId val="149575951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800" b="0" i="0" u="none" strike="noStrike" kern="1200" spc="100" baseline="0">
                <a:solidFill>
                  <a:schemeClr val="lt1"/>
                </a:solidFill>
                <a:latin typeface="+mn-lt"/>
                <a:ea typeface="+mn-ea"/>
                <a:cs typeface="+mn-cs"/>
              </a:defRPr>
            </a:pPr>
            <a:endParaRPr lang="en-US"/>
          </a:p>
        </c:txPr>
        <c:crossAx val="1495759103"/>
        <c:crosses val="autoZero"/>
        <c:auto val="1"/>
        <c:lblAlgn val="ctr"/>
        <c:lblOffset val="100"/>
        <c:tickLblSkip val="2"/>
        <c:noMultiLvlLbl val="1"/>
      </c:catAx>
      <c:valAx>
        <c:axId val="1495759103"/>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lt1"/>
                </a:solidFill>
                <a:latin typeface="+mn-lt"/>
                <a:ea typeface="+mn-ea"/>
                <a:cs typeface="+mn-cs"/>
              </a:defRPr>
            </a:pPr>
            <a:endParaRPr lang="en-US"/>
          </a:p>
        </c:txPr>
        <c:crossAx val="149575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Dashboard.xlsx]Region Sales Pie!PivotTable5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rgbClr val="C00000"/>
          </a:solidFill>
          <a:ln w="19050">
            <a:solidFill>
              <a:schemeClr val="lt1"/>
            </a:solidFill>
          </a:ln>
          <a:effectLst/>
        </c:spPr>
      </c:pivotFmt>
      <c:pivotFmt>
        <c:idx val="9"/>
        <c:spPr>
          <a:solidFill>
            <a:schemeClr val="accent1"/>
          </a:solidFill>
          <a:ln w="19050">
            <a:solidFill>
              <a:schemeClr val="bg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lumMod val="75000"/>
            </a:schemeClr>
          </a:solidFill>
          <a:ln w="19050">
            <a:solidFill>
              <a:schemeClr val="bg1"/>
            </a:solidFill>
          </a:ln>
          <a:effectLst/>
        </c:spPr>
      </c:pivotFmt>
      <c:pivotFmt>
        <c:idx val="11"/>
        <c:spPr>
          <a:solidFill>
            <a:schemeClr val="accent4"/>
          </a:solidFill>
          <a:ln w="19050">
            <a:solidFill>
              <a:schemeClr val="bg1"/>
            </a:solidFill>
          </a:ln>
          <a:effectLst/>
        </c:spPr>
      </c:pivotFmt>
      <c:pivotFmt>
        <c:idx val="12"/>
        <c:spPr>
          <a:solidFill>
            <a:schemeClr val="accent6">
              <a:lumMod val="75000"/>
            </a:schemeClr>
          </a:solidFill>
          <a:ln w="19050">
            <a:solidFill>
              <a:schemeClr val="bg1"/>
            </a:solidFill>
          </a:ln>
          <a:effectLst/>
        </c:spPr>
        <c:dLbl>
          <c:idx val="0"/>
          <c:layout>
            <c:manualLayout>
              <c:x val="0.15254894564110297"/>
              <c:y val="-0.2018912545324909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C00000"/>
          </a:solidFill>
          <a:ln w="19050">
            <a:solidFill>
              <a:schemeClr val="bg1"/>
            </a:solidFill>
          </a:ln>
          <a:effectLst/>
        </c:spPr>
      </c:pivotFmt>
    </c:pivotFmts>
    <c:plotArea>
      <c:layout>
        <c:manualLayout>
          <c:layoutTarget val="inner"/>
          <c:xMode val="edge"/>
          <c:yMode val="edge"/>
          <c:x val="0.15237442862958467"/>
          <c:y val="7.3766230748901498E-2"/>
          <c:w val="0.69525114274083066"/>
          <c:h val="0.7241443068830089"/>
        </c:manualLayout>
      </c:layout>
      <c:pieChart>
        <c:varyColors val="1"/>
        <c:ser>
          <c:idx val="0"/>
          <c:order val="0"/>
          <c:tx>
            <c:strRef>
              <c:f>'Region Sales Pie'!$B$1</c:f>
              <c:strCache>
                <c:ptCount val="1"/>
                <c:pt idx="0">
                  <c:v>Total</c:v>
                </c:pt>
              </c:strCache>
            </c:strRef>
          </c:tx>
          <c:spPr>
            <a:ln>
              <a:solidFill>
                <a:schemeClr val="bg1"/>
              </a:solidFill>
            </a:ln>
          </c:spPr>
          <c:dPt>
            <c:idx val="0"/>
            <c:bubble3D val="0"/>
            <c:spPr>
              <a:solidFill>
                <a:schemeClr val="accent1">
                  <a:lumMod val="75000"/>
                </a:schemeClr>
              </a:solidFill>
              <a:ln w="19050">
                <a:solidFill>
                  <a:schemeClr val="bg1"/>
                </a:solidFill>
              </a:ln>
              <a:effectLst/>
            </c:spPr>
            <c:extLst>
              <c:ext xmlns:c16="http://schemas.microsoft.com/office/drawing/2014/chart" uri="{C3380CC4-5D6E-409C-BE32-E72D297353CC}">
                <c16:uniqueId val="{00000001-DF8D-428E-BA67-07EE0AC4AECD}"/>
              </c:ext>
            </c:extLst>
          </c:dPt>
          <c:dPt>
            <c:idx val="1"/>
            <c:bubble3D val="0"/>
            <c:spPr>
              <a:solidFill>
                <a:schemeClr val="accent4"/>
              </a:solidFill>
              <a:ln w="19050">
                <a:solidFill>
                  <a:schemeClr val="bg1"/>
                </a:solidFill>
              </a:ln>
              <a:effectLst/>
            </c:spPr>
            <c:extLst>
              <c:ext xmlns:c16="http://schemas.microsoft.com/office/drawing/2014/chart" uri="{C3380CC4-5D6E-409C-BE32-E72D297353CC}">
                <c16:uniqueId val="{00000003-DF8D-428E-BA67-07EE0AC4AECD}"/>
              </c:ext>
            </c:extLst>
          </c:dPt>
          <c:dPt>
            <c:idx val="2"/>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5-DF8D-428E-BA67-07EE0AC4AECD}"/>
              </c:ext>
            </c:extLst>
          </c:dPt>
          <c:dPt>
            <c:idx val="3"/>
            <c:bubble3D val="0"/>
            <c:spPr>
              <a:solidFill>
                <a:srgbClr val="C00000"/>
              </a:solidFill>
              <a:ln w="19050">
                <a:solidFill>
                  <a:schemeClr val="bg1"/>
                </a:solidFill>
              </a:ln>
              <a:effectLst/>
            </c:spPr>
            <c:extLst>
              <c:ext xmlns:c16="http://schemas.microsoft.com/office/drawing/2014/chart" uri="{C3380CC4-5D6E-409C-BE32-E72D297353CC}">
                <c16:uniqueId val="{00000007-DF8D-428E-BA67-07EE0AC4AECD}"/>
              </c:ext>
            </c:extLst>
          </c:dPt>
          <c:dLbls>
            <c:dLbl>
              <c:idx val="2"/>
              <c:layout>
                <c:manualLayout>
                  <c:x val="0.15254894564110297"/>
                  <c:y val="-0.2018912545324909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F8D-428E-BA67-07EE0AC4AECD}"/>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'Region Sales Pie'!$A$2:$A$6</c:f>
              <c:strCache>
                <c:ptCount val="4"/>
                <c:pt idx="0">
                  <c:v>Central</c:v>
                </c:pt>
                <c:pt idx="1">
                  <c:v>East</c:v>
                </c:pt>
                <c:pt idx="2">
                  <c:v>South</c:v>
                </c:pt>
                <c:pt idx="3">
                  <c:v>West</c:v>
                </c:pt>
              </c:strCache>
            </c:strRef>
          </c:cat>
          <c:val>
            <c:numRef>
              <c:f>'Region Sales Pie'!$B$2:$B$6</c:f>
              <c:numCache>
                <c:formatCode>General</c:formatCode>
                <c:ptCount val="4"/>
                <c:pt idx="0">
                  <c:v>2277</c:v>
                </c:pt>
                <c:pt idx="1">
                  <c:v>2785</c:v>
                </c:pt>
                <c:pt idx="2">
                  <c:v>1598</c:v>
                </c:pt>
                <c:pt idx="3">
                  <c:v>3140</c:v>
                </c:pt>
              </c:numCache>
            </c:numRef>
          </c:val>
          <c:extLst>
            <c:ext xmlns:c16="http://schemas.microsoft.com/office/drawing/2014/chart" uri="{C3380CC4-5D6E-409C-BE32-E72D297353CC}">
              <c16:uniqueId val="{00000008-DF8D-428E-BA67-07EE0AC4AECD}"/>
            </c:ext>
          </c:extLst>
        </c:ser>
        <c:dLbls>
          <c:showLegendKey val="0"/>
          <c:showVal val="0"/>
          <c:showCatName val="0"/>
          <c:showSerName val="0"/>
          <c:showPercent val="0"/>
          <c:showBubbleSize val="0"/>
          <c:showLeaderLines val="0"/>
        </c:dLbls>
        <c:firstSliceAng val="0"/>
      </c:pieChart>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Dashboard.xlsx]Segment Sales Column Chart !PivotTable4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35252497407424"/>
          <c:y val="0.18413418341521576"/>
          <c:w val="0.68734001496475405"/>
          <c:h val="0.63133419671995528"/>
        </c:manualLayout>
      </c:layout>
      <c:barChart>
        <c:barDir val="col"/>
        <c:grouping val="clustered"/>
        <c:varyColors val="0"/>
        <c:ser>
          <c:idx val="0"/>
          <c:order val="0"/>
          <c:tx>
            <c:strRef>
              <c:f>'Segment Sales Column Chart '!$B$3:$B$4</c:f>
              <c:strCache>
                <c:ptCount val="1"/>
                <c:pt idx="0">
                  <c:v>Consumer</c:v>
                </c:pt>
              </c:strCache>
            </c:strRef>
          </c:tx>
          <c:spPr>
            <a:solidFill>
              <a:schemeClr val="accent1">
                <a:lumMod val="75000"/>
              </a:schemeClr>
            </a:solidFill>
            <a:ln w="12700">
              <a:solidFill>
                <a:schemeClr val="bg1"/>
              </a:solidFill>
            </a:ln>
            <a:effectLst/>
          </c:spPr>
          <c:invertIfNegative val="0"/>
          <c:cat>
            <c:strRef>
              <c:f>'Segment Sales Column Chart '!$A$5:$A$9</c:f>
              <c:strCache>
                <c:ptCount val="4"/>
                <c:pt idx="0">
                  <c:v>2015</c:v>
                </c:pt>
                <c:pt idx="1">
                  <c:v>2016</c:v>
                </c:pt>
                <c:pt idx="2">
                  <c:v>2017</c:v>
                </c:pt>
                <c:pt idx="3">
                  <c:v>2018</c:v>
                </c:pt>
              </c:strCache>
            </c:strRef>
          </c:cat>
          <c:val>
            <c:numRef>
              <c:f>'Segment Sales Column Chart '!$B$5:$B$9</c:f>
              <c:numCache>
                <c:formatCode>[$$-409]#,##0.00</c:formatCode>
                <c:ptCount val="4"/>
                <c:pt idx="0">
                  <c:v>262956.80060000031</c:v>
                </c:pt>
                <c:pt idx="1">
                  <c:v>265356.29330000002</c:v>
                </c:pt>
                <c:pt idx="2">
                  <c:v>291142.96520000027</c:v>
                </c:pt>
                <c:pt idx="3">
                  <c:v>328604.47190000111</c:v>
                </c:pt>
              </c:numCache>
            </c:numRef>
          </c:val>
          <c:extLst>
            <c:ext xmlns:c16="http://schemas.microsoft.com/office/drawing/2014/chart" uri="{C3380CC4-5D6E-409C-BE32-E72D297353CC}">
              <c16:uniqueId val="{00000000-66CD-4D98-8C52-A66BB1A6DBF7}"/>
            </c:ext>
          </c:extLst>
        </c:ser>
        <c:ser>
          <c:idx val="1"/>
          <c:order val="1"/>
          <c:tx>
            <c:strRef>
              <c:f>'Segment Sales Column Chart '!$C$3:$C$4</c:f>
              <c:strCache>
                <c:ptCount val="1"/>
                <c:pt idx="0">
                  <c:v>Corporate</c:v>
                </c:pt>
              </c:strCache>
            </c:strRef>
          </c:tx>
          <c:spPr>
            <a:solidFill>
              <a:srgbClr val="C00000"/>
            </a:solidFill>
            <a:ln w="12700">
              <a:solidFill>
                <a:schemeClr val="bg1"/>
              </a:solidFill>
            </a:ln>
            <a:effectLst/>
          </c:spPr>
          <c:invertIfNegative val="0"/>
          <c:cat>
            <c:strRef>
              <c:f>'Segment Sales Column Chart '!$A$5:$A$9</c:f>
              <c:strCache>
                <c:ptCount val="4"/>
                <c:pt idx="0">
                  <c:v>2015</c:v>
                </c:pt>
                <c:pt idx="1">
                  <c:v>2016</c:v>
                </c:pt>
                <c:pt idx="2">
                  <c:v>2017</c:v>
                </c:pt>
                <c:pt idx="3">
                  <c:v>2018</c:v>
                </c:pt>
              </c:strCache>
            </c:strRef>
          </c:cat>
          <c:val>
            <c:numRef>
              <c:f>'Segment Sales Column Chart '!$C$5:$C$9</c:f>
              <c:numCache>
                <c:formatCode>[$$-409]#,##0.00</c:formatCode>
                <c:ptCount val="4"/>
                <c:pt idx="0">
                  <c:v>127797.49570000007</c:v>
                </c:pt>
                <c:pt idx="1">
                  <c:v>119675.59889999992</c:v>
                </c:pt>
                <c:pt idx="2">
                  <c:v>204977.31779999987</c:v>
                </c:pt>
                <c:pt idx="3">
                  <c:v>236043.66240000012</c:v>
                </c:pt>
              </c:numCache>
            </c:numRef>
          </c:val>
          <c:extLst>
            <c:ext xmlns:c16="http://schemas.microsoft.com/office/drawing/2014/chart" uri="{C3380CC4-5D6E-409C-BE32-E72D297353CC}">
              <c16:uniqueId val="{00000006-66CD-4D98-8C52-A66BB1A6DBF7}"/>
            </c:ext>
          </c:extLst>
        </c:ser>
        <c:ser>
          <c:idx val="2"/>
          <c:order val="2"/>
          <c:tx>
            <c:strRef>
              <c:f>'Segment Sales Column Chart '!$D$3:$D$4</c:f>
              <c:strCache>
                <c:ptCount val="1"/>
                <c:pt idx="0">
                  <c:v>Home Office</c:v>
                </c:pt>
              </c:strCache>
            </c:strRef>
          </c:tx>
          <c:spPr>
            <a:solidFill>
              <a:schemeClr val="accent6">
                <a:lumMod val="75000"/>
              </a:schemeClr>
            </a:solidFill>
            <a:ln w="12700">
              <a:solidFill>
                <a:schemeClr val="bg1"/>
              </a:solidFill>
            </a:ln>
            <a:effectLst/>
          </c:spPr>
          <c:invertIfNegative val="0"/>
          <c:cat>
            <c:strRef>
              <c:f>'Segment Sales Column Chart '!$A$5:$A$9</c:f>
              <c:strCache>
                <c:ptCount val="4"/>
                <c:pt idx="0">
                  <c:v>2015</c:v>
                </c:pt>
                <c:pt idx="1">
                  <c:v>2016</c:v>
                </c:pt>
                <c:pt idx="2">
                  <c:v>2017</c:v>
                </c:pt>
                <c:pt idx="3">
                  <c:v>2018</c:v>
                </c:pt>
              </c:strCache>
            </c:strRef>
          </c:cat>
          <c:val>
            <c:numRef>
              <c:f>'Segment Sales Column Chart '!$D$5:$D$9</c:f>
              <c:numCache>
                <c:formatCode>[$$-409]#,##0.00</c:formatCode>
                <c:ptCount val="4"/>
                <c:pt idx="0">
                  <c:v>89101.911800000045</c:v>
                </c:pt>
                <c:pt idx="1">
                  <c:v>74404.113200000007</c:v>
                </c:pt>
                <c:pt idx="2">
                  <c:v>104072.26699999996</c:v>
                </c:pt>
                <c:pt idx="3">
                  <c:v>157403.88490000003</c:v>
                </c:pt>
              </c:numCache>
            </c:numRef>
          </c:val>
          <c:extLst>
            <c:ext xmlns:c16="http://schemas.microsoft.com/office/drawing/2014/chart" uri="{C3380CC4-5D6E-409C-BE32-E72D297353CC}">
              <c16:uniqueId val="{00000007-66CD-4D98-8C52-A66BB1A6DBF7}"/>
            </c:ext>
          </c:extLst>
        </c:ser>
        <c:dLbls>
          <c:showLegendKey val="0"/>
          <c:showVal val="0"/>
          <c:showCatName val="0"/>
          <c:showSerName val="0"/>
          <c:showPercent val="0"/>
          <c:showBubbleSize val="0"/>
        </c:dLbls>
        <c:gapWidth val="219"/>
        <c:overlap val="-27"/>
        <c:axId val="1805678783"/>
        <c:axId val="1805680447"/>
      </c:barChart>
      <c:catAx>
        <c:axId val="1805678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680447"/>
        <c:crosses val="autoZero"/>
        <c:auto val="1"/>
        <c:lblAlgn val="ctr"/>
        <c:lblOffset val="100"/>
        <c:noMultiLvlLbl val="0"/>
      </c:catAx>
      <c:valAx>
        <c:axId val="1805680447"/>
        <c:scaling>
          <c:orientation val="minMax"/>
        </c:scaling>
        <c:delete val="0"/>
        <c:axPos val="l"/>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678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Dashboard.xlsx]Item Sales Bar Chart!PivotTable8</c:name>
    <c:fmtId val="5"/>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tx1">
                  <a:alpha val="60000"/>
                </a:schemeClr>
              </a:gs>
              <a:gs pos="100000">
                <a:schemeClr val="bg1">
                  <a:alpha val="50000"/>
                </a:schemeClr>
              </a:gs>
            </a:gsLst>
            <a:lin ang="72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6062571771552"/>
          <c:y val="4.9919068213461169E-2"/>
          <c:w val="0.84460668763224978"/>
          <c:h val="0.8783178582365142"/>
        </c:manualLayout>
      </c:layout>
      <c:barChart>
        <c:barDir val="bar"/>
        <c:grouping val="clustered"/>
        <c:varyColors val="0"/>
        <c:ser>
          <c:idx val="0"/>
          <c:order val="0"/>
          <c:tx>
            <c:strRef>
              <c:f>'Item Sales Bar Chart'!$B$3</c:f>
              <c:strCache>
                <c:ptCount val="1"/>
                <c:pt idx="0">
                  <c:v>Total</c:v>
                </c:pt>
              </c:strCache>
            </c:strRef>
          </c:tx>
          <c:spPr>
            <a:gradFill>
              <a:gsLst>
                <a:gs pos="0">
                  <a:schemeClr val="tx1">
                    <a:alpha val="60000"/>
                  </a:schemeClr>
                </a:gs>
                <a:gs pos="100000">
                  <a:schemeClr val="bg1">
                    <a:alpha val="50000"/>
                  </a:schemeClr>
                </a:gs>
              </a:gsLst>
              <a:lin ang="7200000" scaled="0"/>
            </a:gradFill>
            <a:ln w="12700">
              <a:solidFill>
                <a:schemeClr val="bg1"/>
              </a:solidFill>
            </a:ln>
            <a:effectLst/>
          </c:spPr>
          <c:invertIfNegative val="0"/>
          <c:cat>
            <c:strRef>
              <c:f>'Item Sales Bar Chart'!$A$4:$A$21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'Item Sales Bar Chart'!$B$4:$B$21</c:f>
              <c:numCache>
                <c:formatCode>General</c:formatCode>
                <c:ptCount val="17"/>
                <c:pt idx="0">
                  <c:v>327782.44800000027</c:v>
                </c:pt>
                <c:pt idx="1">
                  <c:v>322822.73100000079</c:v>
                </c:pt>
                <c:pt idx="2">
                  <c:v>219343.39200000011</c:v>
                </c:pt>
                <c:pt idx="3">
                  <c:v>202810.62800000011</c:v>
                </c:pt>
                <c:pt idx="4">
                  <c:v>200028.78500000003</c:v>
                </c:pt>
                <c:pt idx="5">
                  <c:v>189238.63099999996</c:v>
                </c:pt>
                <c:pt idx="6">
                  <c:v>164186.70000000016</c:v>
                </c:pt>
                <c:pt idx="7">
                  <c:v>146248.09399999995</c:v>
                </c:pt>
                <c:pt idx="8">
                  <c:v>113813.19869999998</c:v>
                </c:pt>
                <c:pt idx="9">
                  <c:v>104618.40299999998</c:v>
                </c:pt>
                <c:pt idx="10">
                  <c:v>89212.018000000025</c:v>
                </c:pt>
                <c:pt idx="11">
                  <c:v>76828.304000000018</c:v>
                </c:pt>
                <c:pt idx="12">
                  <c:v>46420.308000000012</c:v>
                </c:pt>
                <c:pt idx="13">
                  <c:v>26705.409999999956</c:v>
                </c:pt>
                <c:pt idx="14">
                  <c:v>16128.045999999997</c:v>
                </c:pt>
                <c:pt idx="15">
                  <c:v>12347.726000000001</c:v>
                </c:pt>
                <c:pt idx="16">
                  <c:v>3001.9599999999996</c:v>
                </c:pt>
              </c:numCache>
            </c:numRef>
          </c:val>
          <c:extLst>
            <c:ext xmlns:c16="http://schemas.microsoft.com/office/drawing/2014/chart" uri="{C3380CC4-5D6E-409C-BE32-E72D297353CC}">
              <c16:uniqueId val="{00000000-784E-4153-A470-5A45C7DCB73F}"/>
            </c:ext>
          </c:extLst>
        </c:ser>
        <c:dLbls>
          <c:showLegendKey val="0"/>
          <c:showVal val="0"/>
          <c:showCatName val="0"/>
          <c:showSerName val="0"/>
          <c:showPercent val="0"/>
          <c:showBubbleSize val="0"/>
        </c:dLbls>
        <c:gapWidth val="182"/>
        <c:axId val="525119151"/>
        <c:axId val="525117487"/>
      </c:barChart>
      <c:catAx>
        <c:axId val="52511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525117487"/>
        <c:crosses val="autoZero"/>
        <c:auto val="1"/>
        <c:lblAlgn val="ctr"/>
        <c:lblOffset val="100"/>
        <c:noMultiLvlLbl val="0"/>
      </c:catAx>
      <c:valAx>
        <c:axId val="525117487"/>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525119151"/>
        <c:crosses val="autoZero"/>
        <c:crossBetween val="between"/>
        <c:majorUnit val="7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F5FBF9B7-47DA-4AD3-9289-64C6CC0E5007}">
          <cx:tx>
            <cx:txData>
              <cx:f>_xlchart.v5.1</cx:f>
              <cx:v>Total Revenue</cx:v>
            </cx:txData>
          </cx:tx>
          <cx:dataId val="0"/>
          <cx:layoutPr>
            <cx:geography viewedRegionType="dataOnly" cultureLanguage="en-US" cultureRegion="GB" attribution="Powered by Bing">
              <cx:geoCache provider="{E9337A44-BEBE-4D9F-B70C-5C5E7DAFC167}">
                <cx:binary>7H1pc9vG0u5fcfnzhTKDGcxy6uRUZUBSFElRsiRbjr+gaEnGvg72X38bJLUhdKxzo/etYtVlEgTb
AD3zoLuf7ln077v2X3fRw6b40MZRov911/7+0SvL7F+//abvvId4o09i/65IdfqjPLlL49/SHz/8
u4ff7otN4yfubybC9Lc7b1OUD+3H//wbnuY+pKv0blP6afKpeii6qwddRaX+m2sHL33Y3Md+MvF1
Wfh3Jf79o72J/B9pkfibjx8ektIvu5sue/j946v7Pn74bfy0v7z5QwTCldU9lCX8xLQoYxJLtP3h
jx+iNHH3lw2M5QnD3OQSUbn9Pb57vYmh/Ntk2kq0ub8vHrSGam3//7rsqzrApT8+frhLq6QcWs+F
hvz94+fELx/uP1yXm/JBf/zg69Te3WCnQ0U+X29r/tvr9v/Pv0cnoC1GZ15ANG64X136C0J/RJvv
m/g94TFPOGPUZGgPD3kNj2AngiJCTGTu0JGv4XmDQIexeSo4AuaP1VECc1E8uGny2Db/XG0oOZFE
MMEIe2r3V2pjohPLEhgT0Kedru705deCHMbjsdwIjouro4Rj/dB8OH9o/bv0sXX+OSSEnlATE44p
21mykapgxE4wEkQiMcLkbdIcxuVl2RE26/OjxObcv/N8d/OeykJPBKdccoF3yiJGRsw64QRJLsEJ
bX/s8avY6cxbJDqMznPJETbnZ0eJzR+F36fJe/oXemJKYpoC7707fw0NxvgE/I8lmbXTqpHqvEGg
w8g8FRwB88e3owTm5qHdACl5N1aGTygjgoIDOcjKpDwh4PQl53u3Dxr10sv8UpzDoOyLjSC5+XqU
kFynVel9sDdFGvnvqjLg+hGR4Gv22Iz8jEAnQlJwMkCdD1mzt8t1GKRx+RFa1/ZRojV5iDbNpnh4
/I7fgQ/IE4QEZyaxdjgANX5J0bgFOiYYJVjsrluP7955nbdIdBih55IjbCbT48RmH4J+SH98sNOo
ir+/awQqQJ8o59za27KRC+L8BGFmCsH3OI5x+i+l+wlmB58yxu84deuPItwk+l39EzA6KQUieI/J
iNFJ84QSiS0IgXb+a4TZWyQ6jNNzyRE2fxxnJAT6lBab+/eMg0CfpLAsRM2D3AEj68SiXBAGjusl
aXiLKIdBeS45AsW+OEqDt06L/xnqAC1PJOEWRDvb39jUyRMsLGrSvdYguP4SobfLdRincfkRWuvj
NG/nm6KLNsn9Y1u9A3UAFbJMDsRhRBnYCUcYAia5j5ZGGvQWSQ4j81xyhMn55Cg1yE6T5OGu9O+q
8v1gofjE4ha2CLEOWjYOyVIiIJY1R+7mjdIchuZV4RE69s1RonPh+e/ocCg6oeDqCZV8BwtoxUui
LQAWJIklzH1ANMpR/0qaw7DsSo3wuJgfJR7nvtZpVfjvpypEnBDGgX3RfZBqvsZkIGicAwWw9sHP
X1Juv5boMC7PdRlhc36cXGCoz/Bvlr0nPKASJgSn4jE0HTkaAZ1uFjOBwu053AF43iDUzxF6KjwG
6fooFWgGJNq/f8e8qClOLGlZ2CRjZEBxBCfUFOTJ2L2kaG+Q5DAqTwVHiMyOs8PtyoNe2Q9n+n2J
GTAAyASY8tFqyVHcyYEhYCHQkLHe/kYE7a1SHYbodekRTldnR6k5pw9p4b5rOsc8YRRImHhMTY9i
HEFOKKWEQ4b0oAK9QaDD6DwVHAFz+sdRAnMRRhsvfdexBBB9CkIp27NnBH05L3ma5CcW9I8ixKEn
bvt75CP7rus3SHQYmue6jLC5WB4lNqu08rW/eddeBXQiBXA1YY3Ys8SQasMCuuj2OQP6GpU3yXIY
lhdFR7isjlNnzu5BZR6b55+nASg9IUIibtLD/dYYU6BpkM8Bnvb41p2q/FKQw4Dsi43AODvOFMDn
cuM9tso/x4JAj6dJOPiMvWcfuZVtRzUHNTHZiCv/So7DUOxKjZD4fJzh/nmalO9qrCh0yUASBkvw
4tvfyGZhBPELBfbMyMhavUGUw3g8FRxBcn6ckJxF0Cmd+vr9FASyMBgMFYXE/855j6gxhJSYwng1
6ynmfHz33mS9QaLD0DzXZYTN2XGGLmfJ/Tv7dnkyjGyCIbR7XjWOKdkJJC0hapF7ZjZSmjcI9BNk
HmsyBmZ9lLTrLG3eMcSn5gniQIY5PWzEJAE6jBDDaH995Fd+Jc1PINnWYYzHcdKtmwdI8mv98PBo
Sd7BzVswnhnGAcDIjMNWjJ0QSmDE+uN46BHxepNIh5F5UXQEz81xqssS8lLVXdi9IzoQIUK3mCno
fjT6KKssLDBkHOgw3Y+KHhmyt0h0GJznkiNsln8epSlbvveADAFpSQopF2j97W8c20N/gEDgYx4H
Q416ln8tz09w2ddjjMr1UaJyvvGTdzRm1AJjNYyefdHoLxMuTJ6YmGEKbmhn7Ebq8ktxDmOyLzaC
5Hx6lJB88SE9+d4zniAygVkAMEhz+xsFL1ycMAnDBmGA55Mqvczwv0Wiw8A8lxxh8+U4/f/5RuvN
nVfph7J8z0jGPIEJZ8SyGHTjv9QXyO4zBJwMQs8ncvASmTfLcxieUfERRudHipE/cLS03LwfC6AD
B5MYBvjtM/hjX0NPsIQ8MkwreHzpLsQ8f4ssP8HmuegYl+MkZ8O8oT/TInxsoX9OnSGegYFJJgxn
HqXGYKAzdCUjKiBhs/2NfP9bRDmMynPJESjr42Rl64fvxUaH76kr0CFpcpiVxveT0kaMGSZyQNZ/
6Crb6xKYvJcm7S0S/Qybx7qMsTlOInDbpTAb2n1snvfRFymZyX4yhhlggSmcmFLwODu9eXz3zpq9
QaDDyDwVHAFze6xKU2/ec+jFkOm3GAUPsx9hMXIvGDPodYFxtADOY6jzWmV+Jc9hWNYPu3IjVNZf
jpI3D6Z5vokz7fnvOakG5j0zYTEMw/kOk+dhiCaQZ0h17q6PKMCbxfoZRq9qNYbqOEf/3W4ApMQt
33V+OocxmeB2CESX29/I7+Dt/HSYYggjnEZm7U3SHIbnZU1G2Nz+cbRqtHgo9MM7ZtGGnhqYhS4t
cnhsJodeZRgZCOuK7NyOHKUFBh36tUyHEXpZdoTQenGcCG3nakw24fvGOKA/MAMXZnGSPQivQ1FA
DmYPDjOnH0F6rUW7mRa/luonKL2q0xinyVHidAmdBbqL6s27JnNAl4SE1Wv27BmNxzTB5EFBhBjS
ojscoVf0JVl4q1SHcXpdeoTT5XFavN304l9/uf/dMkMwlIYSSHUCOdjhMIpRB30yCSwxhNnI2r1V
nsMIvS49Quj6ODXpy0MRw4iOxw/5HSIhCj2hlgn/jFOhMJYTAiTJYNWU7W8Unb5BksOwPBUcIfLl
5iht2+2DLj88Z3d3Buaf4wKTOGDpJwuWTTk8MxpWGmADx5NoTyTGVO6tYh0GaVSrEVS3xxkX3fr6
Lk20/77L2zDQD4vAIl2732uuACNvoM8UwlV5eMrAm0T6CUTPtRnDc3YUmnT3t2u8vVSkV3f+t4vc
SRjKAUkFBrqy/Y28D2ThoG+UwBpqezY3GuoxWnru52IdRmlU/FVN/pfWtfv5mndPiwNONuVmul1V
8MWyd39/dVtdWO1wVHTPsA4awF3bnd3//nHI77zAcXjGvuAuv/a48OGhVSeeyz9sdPn7R4MzWERC
Ag8chrjtZ4A2YP6GS/wEYw4UEPqNYJlDigDcZCDYsPjhMFUe+l6FhKw5dJ8PQ0f1sGzM9hIMuAa1
lQKGCG1HlT7W9jKNOlhM7qlp9scfkiq+TP2k1L9/HCagZrvbBlGtYbwETMiH5RJM6A1mZKh5dre5
grAf7sb/p8NJiL2uRXNDmirLVOz+sPpl5bozpGOF40YhGkwCISYOfrC0p3R9XSFPof7eNBKlkTP1
W1e5cTBvmssmmyP/osy/Ypqr0r980cyHhBWHpCUMfAuoC4zGwUCaX0qbgiZlQrggbYsW2BNa6Ti7
hDR2rxz6tZPZStfh1O1jZfG5EaMrLkKV9etO1PPcKL+bsVY1Ned9jKZuE05p5Jz7qZg1hJ11lKqm
iZWfeqpKPCUvOHnQWafCNlaecwGPyROtQsex3SS7HB7Xsdh2hnNwR1g0M5qnd8M9dShUmQWT4XWp
JeeNdGzUG/BoMSvdSmVkJepqe2q4ZXhknuHTQQKRNbPhUY2VLbSopii7o/D0R6FymkwGmQYBtwLn
zSxF1pTx2B7u8eFxbt4pp2ETJ4N7U0M5slCmb9rDfg77unFsp6TKjMOZdsOpL9DFcI8Xs2lhneYe
FIXLNImVm0GR4VYXzgWm3eXJRJQXNGzPzCq28xr+K6rpUJr6co5i5xvTeTQdngFrZ05yL1s4hqty
KJtTS7ndaQ5SNbE8Hx5nBsuq1nNK6tlwR+g3n3K4Oy270B5e25TohykK5YaVTeiFpZc0nWkoESbw
AHjHVi54eY757LGqw/u00Sou8WmJVJ7U8+ESJd72/+3cQt91UNlmXk23FYDn0KxSjuGfDs0z1H14
+VAHagTTPAlnw/7QhM6wD9d0GiuZToLwBoFoHUm+UNQqs/C0MiPKob3QaUxcVVFQDbNVDPbr9DIw
bxwWT5APn0O58KWjmFVOh8PhZo1blWox71ChkBGpPIptGtSzKojtqkqWw3mnL1RdO5Og/+bDO4bn
6rCe+WFsh/C44REm7MuSq6Ty7UEqZmL7sagwSzsPqAqbYOr7VDmwP1zLh8dOMwo1g6eF1C+Vj8tr
FNWzGIoPEgzFmmjG5J+YGNOQOfM672a1TKgK6nQTB1hJRmzKuB3nEj7/lem6NiLeZFO3sV1U4VVr
ODfSNUoVkexbqONphJmSHbl04uhLk7Fg4ltEJcI6dTVf6o6f5wW2e7eyyyC0uWeeV61fTRJRYdXl
p01ZRgrme92EyVdTR4EyfCe3w0B0UKfmLqHuJPaSQDEXFMbA3mWEyVTXLnxn1ZQ05acIZXbG9LRK
e2hBcgFGzLVfLub6yuDepVlX+K63X0/36fA/N2kM/25Xd30+OSzH+3wEywHu1vH927tgItnggfT4
psGHPj3reR3ZwXE9LSo78oS7lX8fHcd/c/FtPhSiabDNTwv+/sWHvlq74Nn17oo9uk58At4RlliC
MRc73/nxw6PrJDBN2YIRZTDxgmIO/vXJdQ6jZ6EDhnAY4m/CTHIKYfvedUJOBjwqg7lmlsWxCbOX
npZFfoUkEIcD3giWeRr5TphuC/3aCFZFwRx6HcyR77TMDiLU1K/nRYTmXum4duXmK+pz3/b6RNpW
WX4tjR9hQa4EqgOVpX05TapWwkfKNHzoEVW+oYVdi+Q2S+kFKsWNqEW4AAfjLOv8R1tFq1pQrbjB
1n4agTf2zyIEjpcHtbS7irZKuhIOa6dVUUpPk074dsKcQiX9Z19Wgepwv8ae8SmThm9nhG90G37m
0vwE6oAUcptzahSx4pdoajlNOTEzV+Gct8rFIGQRx6ummTkEbwKcZHaXhhPUfnZEH9imTz/J7qqO
5E3RWBOjT26K3vvhFWzNrOB71cgLzbzzpnBWbZksQlSsQ9zXdlbGvaoqhuysLr72XnbjOelV7eR/
6qg47VA71aisJrHDv4DVvqx4+KMuQHhmZV+jFFaidkui2hSaGTp8PrHMWhYWXpkJtFPogswuL77S
dJr53ozE5qnj6GnQJOtSFlNYMvsUFrpZ1zL4GtXOqYsb8Du9RhM3uSd5MC0KceYjaDZHp4EiUCRw
rEzV0pm6ZUwUj8IpYd25GYKLYQxQpeFcgOEMvTi3UQ4yRHVGFAqiOQJn7ZqNaj0mphkSZ7Rl3xxe
3jkFlPPrPlNRYNhpEy/9JLZszzG1YtsvxdC5Yv03zPpJQItsFnoRAprhnrGc+XYd0k89j3qA05wP
Dw6oI9QWbUcb9zS7dTtohywi5TRvxW1QmZ3SQSsmbhp90m6+sPK2tuPA9lnTqzBLrDOrySdN3SpN
gff5ullXicwV6ZNplRd6QjIGwPfu51DLVjm8EhOZJj806eU0CpJ56rtrn8OnA/+dlkJbquIa22XK
b4tS1EsZuXdOZGBVFvIm4AUsL+6euyRVOmrBtFcNUMkgsL046Ge0FEJh3l0aNb4zizsc+saVqZ0J
jqSn3CpDE3AruWSObTkL2qNwVnDuz2W7aERBFNEga2Pxs9rhZ16d2FtlcaRsbeTV0z7H1O7Rj4zX
aII78imuQWcKJG/y1r31+2gd+oAvhgZC1qfaL4CoYPdTXib+LOycaEKBZAV5AtXMZm5APbtzMiBE
0V1bO3aWJfWEJeaVLEtgLleoqUob1phdm2nc2CKPVBXJB6ecen58lZlkipPuNKLoB3NYq3pzULw8
PIs8YNWxZa3bLvzRypAomIgpVGGmt1Yz96IUCG8ImoBuMUsX8I22qsZGMqHFijbwifA6zew4Bqzc
pEhV37hfMZCLSZmyGj5TLe1CF1+bgGFlnMWuSFQdgYoZoHS2QMDS4pVD4HPwyQ2XRaDqLJy7uF/0
4fcwd2ehiIFAQVtXIAXC7g9a4EkFDLj3b/y+neEQXwrPy2zBQWmKOmuBXhYqTOOznLYGHDjLkvBw
GnlwnYngO8FcK7CNQjW58zUpvG5eAYSwfO+NWRDDFrSawpVEZdKXys/bcBIxsKckcXzb9ZpcWU00
lVx/5SG8l/EcqETVnnq6WwmwniHjgd1kl0kGFijWAs/yuClUFsbfDTBkdlDmZ3EGhiXhsbRTz45M
bU0zN0fKRERlyGOzIsJXlSCRHbh5NY91kNlm1gSqKbraluags1WWq87n6zYAY5kWxcZM5Q+zjULb
0NFEe3k7cYCfp2HmnKbUWAqgqqelSy5Dr18UHjGnJIcKSe+L1mCOQp4C627Iym+CBOqT6kmuKwhO
SjorAj8BZxCeE2gIZcXi3HWWyC99JX1ybdBy2pYGtUUPXB6H6QQF4Q+Sxo7tGUk6qz1r3RiAYE0t
bScuq1SdJFx5nfiMKmueCuzZ2FL5OYqLRqVVkCoUV3oieQrmLW4sxd1q6nooOW2AM9ttWE9rnKAJ
RD+p3VB5iYk5o+TCiAEKw0lWZubchSa3XYzDiZcF91USXZMG0Aqtr00JsVfPw36WZoU8zbvsexYi
qLO2bmpwvjYjHqheBOzOMF0IB+BzGWyJq81PXREGE1eWVzzyrlFR3bdV+7lgkalEWYKxYO4lD++3
X3kr52XoeSooalWy04Y2HnwNna8ynl74xJ+JuAFzm9DiLCeiVVuHZXkASW+AoKmhHbvWeQJRFant
wPK/kzq7aLtyw6vkh0fj06Cv/kxz+Awwju6RAboYk1LarhmfxpBUnfo1PXM0qm0hDUtFyFvmgcyX
rXZOrRbCL7D2nVOdGa4PYZzJ1n3Dz5sG2U6AwAI7NURSnjOtfGsK5Aj8VI8eECu/iN71lRd1n3oS
d6pP8j/9qucqc8EZGTgEU95ipDgDXe7rogDnFK0NLaFeCYTRPIg3qAlviwzi6j5Rfgt+MgRlQ+jB
ol5gC6f9Vjqmq0IauTZzN7CWQm3X2cpq/vTKNJoUhaWVg/NeFW2J7IaBsZEhO5MVlOZlmcywTuZu
7KNJ0WjbiFwwUi4up1UGxqfhxo2uezAVwiXKqcxPdVXYedW2s34wkKxlnqo1eGJEUGRH9TJvHZW7
AQT+NVSiqTDYZK9xIYjmKsJrwgHXCJWzmEcE4k5wh6A8RKXAOKKBfQV+ploDn9Y+GETDNW76rvza
hn24aNOK2kkBxtain5ARTnyMvJmswFN65Nwq04G/AW0wrOzaaKAunjwnGjtg3SI08XKUrDSeuqnh
rQfq4mfmOdfaUNzE665HX7dfjiRpCl9AYQujW3iJwaa8NVJVgYub0YSF07CnhSoMfdHUzq0fxPOI
Wrly15KTED4kmthWy8tJ6zmXZt94kzLggD9yVIAzbwohtCpgToFocL7wLZbNcuRsysqypnXtTb3K
CRRXac6/xClQpdAAmsXCmQUxJE9LiJmyOpiVmF5BkydzmNpcLkuz3W/yLi2XRVNrZXVFApRpytpa
LgjWp6LM8BwY+J9ezsBLuOVE63hLjptFUUg8bdLoNkLtxDP08LQry+Mbl1vBTGSZGSun6PHC1bDZ
HSPdR5OkDpgys95ZeGl0EQS0nVQEXQtR6UXWEb3ASawXKZ+VwoW4tsK1amhRLawKVYvMD6rF9nC7
qYYLzqxzdbVg9HuDw3LBDa4XLC9Tm3VNb1e+6S3DWFxQ1lmzULNyIUUhVRFgZhtEL6VZiJlRzpho
IJXE/Wmr6RrHHj5FPrOUFzrehNI8wHYQVvI0NpNTTUsSqWSQJYF2XMBffPlsFTKa5dsLeQifXOkX
BjBvt1z0JXYXXTX183rA03VBk5z+zNdSiaoIl16y7sISTRPTNRXrsLvirFxllVfZReTkQNq1u3LK
aGWkJjolHmELEVVsISmZeoy2cwZBeJEk1471wNrEudY9AQIm67s0LeqVx1G96j9FHltnOQkViYS1
gLd8Zt63TLhsQRxL+W4dnUVlAMmeAj4YoVG7KGvHwPZ2N+QmUBwW/dge+VkUAuPnvcJ9cB3ErFkE
uGgX272IKyvh7pIzni2D1K9mrcn/TIy+muTwsdp9xb5yxPQshb+ysGi8kCwYrIMdq+djs3XNKUu8
+7jszAXyWx6r3S4Nqd3xELijA+8xisxcYAOSMCry5DJutD8BmhOCvRP9aRqbqzytjWUR0GzhWom9
PTIbH8Ip6bLEbkWdTWoRGcvtRg837w6b7AvxHWfG0pJPIVDxVRqXzbKUJZ6aTRYpxFm9jFENsSEH
EhAmfrNijsfVMKlQdYW7jntkLWFNaGuZxwnb7Tm04BNaGkRtz21vqXJnkeh+gVlAp9szsFiEtWRJ
AspbZK1daXSOiXXuNEH9kIGwWYuKP8PCgeSdhdi6cZwYIpqqXjZ5w847w1gFPbDwnjbXfqmNdRlb
y6SBvFVOmmiZ8wrfGDqREzNl7un20Oq9NYm9bMob4GZZg8ybyA/wSvetp5o6Su0Ox9ksksKdlD5p
vmW9e8pbHn4KLTO0i7D9M654/CWrpDWNEiAIYWIBPWeeTSpobY8z6JF9yi8cCNfxEI2/zHQPi2PB
uDJIH8PHAol1GHj2MnccScPsaVpU8zLWyanpTIdY1Q87MSGJuKkKYDUEQVhSdykkM8F7/b+8n8JM
N5MJBH9WYpQtkB01O1lm1Vzz9rPV5+uCA5mEQJD44T2QfVPrQFXMWzi4P/37dw9p8b9UnTNYrBoW
DEEwJuV11YH8G9Tvk2oedRAnDgGjruRNG3VYubSze4rmyNP/P/f1Kvf1qrfscczD0KliDimnp0/z
L6mvUafbc/JrW26f+2LQbQT9QjA1n0oTJk5A6mmX+oIJSCdUwt8sgUUUTWm+zHzBLCQC6yfvc2VQ
Yp/2wtCZBEYEehAxjPiX8Cez/pu0FwzUfPU1wQRo6PaHLi1g7xwGmsGKWq+/pggHRYKb0HrISXpu
JYh8bvPInGReL09xzczPDc3NSdwDi99eRcLAu6tmkZDd1SgK91cPld0+anvzobJYbnw39SZuneXL
7UZEUZ6p52PZdvmSD5vRucDtoY9rd9LQK5aU7dylfbF63kSZfHno09hYpuFc5pLculkUr6Avz7WN
4TDvEjRtGo+fmiyntyYv78OkbC7cFvycBySMF8Es7Jvum5XldlJieVu7LZCsoCwdcAg9nURO7yy7
LneW2z2WSWeZOC4r1PNx6IDbq8FQhB1yp5Q7HQQ+JHAnounxso0wz2ewwgZebo89Vl0YqYMgevKD
eRfQBIy7l66iYeM5Lbch7Q0+8fWF7eF2w/wiXYVZaEAqatjN5hJ6ylbba1HbGhDxtcHUdbt61pJe
rANd1DM3c8TaG/b6tm1VIa10Ah1aQLj1F4ly47KM0vAUWGaq2qxO1/WwcYwQNhyiYeCYjSrLBlI7
isbQQ5LlrjwlZbnGbtmvoReKXmNYtGRq1o47K9rCuvbcrDl3M/05j2Nngjxk1VdhGOhF60FW0NJX
FYrKK6hHPU98f8gUwrntZtAViJAD92x7yHrTvfq7QtsHRVY9J0WanjUtSSHV4FfdshHhy832XAb5
mxcXtudqmn3eYy7IugvqOcVNdFEQ37t2HMMCcsiwXVDmXbcaTHLd6HYSmE15moclWWJsAovlTT0X
OPfXVhuwaSL69MpsBbEtI/Ruw4hDCNXKepklOZqkkG+wg0YHX7Z70dOebgx/d+55D0aImPMAuN4U
R4VvY55Yp9JzKgj+h+MmqaE7JpbuvMZdNal7L1eGbrxr3obJvC/qfO62SFxluoYuJCMO7r22mZa5
F0O42OGJRw0fYibTWbkkpNCx2DkziK8sFWeOi8HjIgsyOk46yyIzXXudl64RL9J1N2xyDlmGVkJE
vL1QiM7DoDdwxfBKS4k8u+NVe5470TcziCGSz2RuLIbDJBmYY8p7Y0Gq9BuoJ1To6bCA8P6T7s8w
6eNlb5UkhywuxcsgiULgKzCiF/qHoEtse3J3PdD4O8tib85jy5+mnsHsqjYCcWoZd0YZt+chd8g6
hty+CCAz+6WOGuB8uT9k1oQLHVXYgl4o1wq7S9lb7W6T0AmU8F+ecVsBYVnRn0J6r7tsITnaAm84
jbjrf0qd1FRmV8R3fuPO26Bqby1drHmSn0J44Cy3G7B6ztIa7Mj2MN4ak+djAPDC6RMfmCIOVmWN
43OvoHwC7qb/6jpoxbTJ7j2/v6a95d/GQjZTZDnBKu2L+NyHxWR2t9ZJvwponN6+cIWHWBqGoWEv
uAoMXUbSpBLm2QyjZ8HRDN7nxYAEjmO/8pgnHkLmR2e+DAPo5JN+tjAySHSWoQnH293x8fjWF8d/
2R2X1V0PCbqypVNKevS5yt2r3Orai9j3g89pYzuxhp7+tHOm0QDzdgO5eQo2LA5XSVTuzsdm6hG1
vSqGEq1RONPtfc/Fnko8n7fMHpIe2xK/fkeeFOd50iTXnShCGI2RNp98syhWDvOCicXKbOOG9cJt
ifslhh6fMyqceOYWItvUy9J3w42OUz2DPxEq5iwK9RfDiM/iIFRNX163bp9cGqy0rmKvOnc7Xn3t
LMub97CWwBTzsvqa1DlEVoX2LmJLu/PC5djGBYbe8KLzvtWO7iBpjtpVnYjuOg7zSz6c16L1piju
nbPct5LbvkL29nwlAz7rygD6aOLQ+4bLi6Zr+VenS4w55H/odHvahYRZGWT+Z1cKyBnQPpw4jet/
I2bwK44uhiDgmSnD1wc9hmDxKMQJwHDgU3z99fUBEZoh5t8HOCShb4PrgrRb/42intlNZwJnyBxy
VfUCXHnafUORhJyAW+pVrzty5bnGbQcKO8NNGky6yAlXBUHhKs6K/d72nCHiyzDp3fno/PbetmKt
Vtv7ni8HLL8sSAEtfuBx23NIB6eZV33iFuRz2qpqVgjCuFVYiGAap737tWTBBR+U23Ksy5xRdLu9
1fTo/ta6N1/cmvKI36cGuQyyGN8yp0unOMPepPBKl3rKoEafJZeias5AJWdNQAPIDcIeimgIgx4q
b7/3+ur4PqP1Z22YQonX96VC44VZQFZEJBKtDMibvdjIDJ8FhP1fyq5sO04c2n4Ra4FACF6pebbL
ceLkhdVO0khiEDOCr78bVdrluPt23/ui6AxgxwXS0Tl7n6p3H/R33zQu7aMRfaqOrc7jLY56Yxfd
Xe7XGh1VxYUMmd6aS43R6D9elof21UrJsNQqXcdTNn7C5ikXTuDUL/6I5Ltog+E1KdvTlCY8iWQK
LIWwOhHlyDi2NKyvjshrZA+LZ0dqeSHcJs9v0hQm7rMQ1TPpc3lxZmm2GYlgp7p7/p+um+af8HaX
+89L8BOM9Ga7/7zZdpfefjNaZGyXlqJDRkrwU1AmyPlTopY585KT0ZnZfUiNIcm8he/oX37/5Mx1
HG//fR+hAMi9f5FnTN18TCKEAjwZuOzDi1x2o2J4eoMfVpI51IqoU5GVOVIoZ5N1xEJVCYeRNN0C
aWV9KoWvnsT4R5+zQ9zI5OT7NeKJN7GMbcQTcohv1lCw+jFMxqWNlQpneXJ0kRbfNqVNjnSeubPO
zIzublVlbG3ufmY2iOHqFJM4DixE9OoRvW5Rc72kU/JrMAbVhRrHib90xmXC8rwwhpJmmkb1fJ0z
K81tjLdxDNMxjP79b8wATv34N3YBawxn/gQAqh//xpoLi3DU5n4IaT+1Ux08BkzKU5PGqIzMqybC
ru9d4QZzKlGcqjd9AH3zpu8nMSxURUbjr5kI3/kbvZuw71n8h6hDVFWzqYuwgDrH+G1luM1mnT01
1UoK34tC3thwnBcOYzaDeaPNzDgiAvGAzfJwR6O83TxwYmT+Jm4vLYWDR5WlZVQA6ISSAw4euXLt
DbddsTSiDRTHY+vIm6RmDzdOSiQUc3UQ9NvUZqidjPSQVS1y+UgFIs+b5t8rfEQSFd9vOY4iq7uH
T3/EdN/0gb8D+iSNWsfHg3eXS/c/Ii7/758iw+EQnbFDD9+EgTP971teQnth2Zq7P2jRJotGCOfY
vQ1+AzBEZOS29RAdlsnKbUWzv6uqAq9XJnp3NQkgKyyReue0ySLp8ubkAaJyJvNg9EJ6qNGOqL9/
MBirDjOcbIlYtV1otTs1CZadbdUDF0byl0oLZ0cVbS6N7pqLO89mvUKafnvzTaWXXrwuPfReT54n
lF4fgAtAqaJ0n11k+h5mW2UH72zNLHne8EmpbFwpYlW7ZijlwczkMP6aZW+zu/U+SwYmDylp6s2/
v2HB31YxStCzHF9WNn/pAlgwH1ax1he2HNMCZdOxWAJM7KNCNFU4s9g4uPhOkB+MWNHYiWgtp6Wa
ECVHxvzBUQacscXN3Tjp+R7G8+5ubmlEc8ugpJeMuPlayHY8C88tSdTGWXcuD0YzDe54To2alTJe
JwPwhhleQRLd7chjdREDbmYzOWI838y/7uLgXB3VdU5XKlmVddC1OEN29dGRqsqXZmqGxsriQ56s
jGCjkHN853x3G2cLR4Olg5Wt8MUZuJ1R3aZxJ7CwMjdex02mTk1RjOsSUQwgK706GZ0ZKM5agLjM
PsHAjqU91juft/yX7u7Iw/bXHYwuLGkIKutbZvABTxTg2u/h2Y77tyfAxZdx+OgGCdD3/OWeH1K3
nPE4k4Bo/kjbYmq8FSvDNbAR1ikLqofS0v3OSDcVc2KUX4tuXCYoCSyymzx7G7tMxbgfWL0bi8A6
IX1P+80Yqne3MQbjK5BLBlhkaKO4rOVCqsn6SklxRXHeSSJkyMaW4V8AFzQpqm9DXCaLrC3sJ5tP
elUoKz5VpS13RBTVLvBROE0RNa2cQdZPbl7Ixdjw5Nt8R54ye76jFyfpNXB5vfEs1Kzbocq/g0O+
qfQwvog+j1eTxYa9k/nxg/HIan84Z1JKIM3nRWten7TX2UdmFq0BEIKIukm2vlvujop02dJNAA4q
Brd5DLWKskrzJ68K+RMZOrIUYdCsje7No9VVunR0fK3mBAJqIMWaxLFYNrNodCJj+boKEfwzk3JI
3uQCR/VH42h0VijlcnJk82gM93vlJnNREC9yGqvdexVfVW1QnLtEIyEyzxjJ1bmkBYpFVbL6oDce
xjhfaVzvF9H5ynq+8u22xsPojRsR+nZbo/pw+e+3bUL1H0EbOjV9jCgovnETxy+c//GAojHgh70o
nCQNy9Z6TZt01SJ3AexCHVRLR3V6afaI+14S9KE+B9+MQhQlXM2eMuZutUyn6Ze/0ZkrJ+CSzv13
PEjzXedd6nav3+9/+6FCsj8ZljwA+5vHfB56duW2Vz3cIr85/MMR/K5Jgjx9KOXR68hCYxV6TNuM
PoVWnywbD7DMJA7pUzH58uBXpIqMVTuaPs0XeDEeA6NCxhUXAGiQNXONao5QrTDtltgh1NaISV51
S5I5amvPVh7/ZTWZ97vVZN6N1Z6dP1zrAFnzDDxavptK/Wc8kvyB27y4DVbS/5jK1NkZlTF2Qdbv
JKn/zAHieMhsMi01Oj7hfwJCaLeWbrLs56hG9k26GMlIL9VodwcG9MCKNnHyrWHWoo65+zJN8TJJ
KrWJdcdBUaj5U1+5/MlJ9SpMWutiVFpohSCr5IDxSSxx3UBWYdsVa26JfkEdFV4qLwwubJ6VNAFi
1Z+y3d2g09A7VdYE1gHc7npzk64t+ncG5AqnyLUtBBsi9qZDX1fIbqSIyWWpHoDg+d6OTL+MvSrW
zKEAo5Tl+BJ36uJ3wXAFmug/3gMG9PJvgTUaZKBVqY1G5fhWOYTXH3Jg3RAHtV1N+lXXyPTbUaGB
+EXdnp4Qpz0qmsclIDXen26PIvYk7f4JaVuwIhgQhkY0Q19+8oupuhqBCDw3+OateG1E7hT0lEj6
aKQuLvqnXsR/plnVHUhvlWfkVr1bnmscrZUaButgcli3XFUWhHzNe6Da7n6uyWKFXbyqQoCBs70J
wvIQ5520BDDGxF3qdzEcw3zZsnKNshc9uZl6Msl9MwCZ95D0dXk2UoyPYJW5zF/dqgGy9u/+CijO
RY8Ade9J7S7NLPd18Kka6+Mw52mM3htTbx+2cfAJyM2PenewsRtKUS8Gx07i/4jkHDpXxW4b/FwT
9Bi6A6Gps4te2oHneshv/r60BRVp2rHx1WszDsGyiON61+bdWQLfOUa64PqUqFqfzEylRbPz6+aM
s0ZD98Z5FvMhlmMUutfMztgpVCLflmHI96015CcmJ4CIilw/IY4CWkWI/A+W60PalQ321ywASDwl
P9g4yqiw6RkglvKEJH6BDFcwoq6EDamabIBM/WwsHgqWRiGbNl0ek4j3JBU/SSHaZTHyfDHNgdZ9
8LlojsE83HV9AayWg7o2eow5qxC7e3tVvb8r4nqbE+1+cSVXy7H0AD3OLPdL6wfHmITltcvG4Srb
+IAlMP1csgtjU3rEr5IezcwMwVSPwHD17UE1mbM1ujrsUSGaqTe3Ix0KT5+yErC6+yHQnBvvojn0
mTPhm69RGQ/fKlcx7dtdUybj4T5MfTke8izf5nlLtq6bAOp3t95kxlGw8gHZoXLwLpM/LLsir07u
LBlVi13nYLf6ZCSsMb/0vbLFepT2sLjrjAtqON+cbmw2A3K89asEVGE1tNrfuYWP41c5Jl9zt3CB
oBDjQY158cUB0s/oVRyr3cilXCEzx7+6qkEuCp2ULh5gJo+O1z77s57i8L5OQx1vCosVKCKNfBqi
uNLOeOj14D8VrhLPrVqbxJPXOEYw+SOPB3y2GCGb3ZL+nVsiQO8K+erfY2PX/p1/Mb9SWBsZQU8a
wmxQ/+ZX7l2pQLtDUYbF5L6C5tMAKWwHRzNYICesqzFro7vO4+3Yg5dV//Ipssw+4s2jb1cZ3w+i
8af2WERZjv8Sq9onbk3jHuQLJEbnYaT2Ai3D9Pmu8kVjg59Eim1FlHdzAwQrXfs2uB5G5w6ps6RV
WK2B1tCLUjf5ztFV+KnyLXvluyUqurNYAgS4TduAI+qEKMcC9UBVtpEROzRWvPS2dzISAMTqU0Jv
FxpN7vfbWEr2kITiu7Tz4pD7SDqDNBJHpgQ2zvHnB50969Lf/e46i6Jyfau1fbiuc4PxQAeSRpOV
fO3SPP3c9L21cgjHljIm8cmf7H6Z0dT+Ch7BznY6/8fvrinD7uPNrhTAr6XQetgENWeovPT8HMxD
ZSOda9t8wUXGwTKpcjsyViMPgT7jFODtrJqAL2F0YU/5ubbSduHysQDq/u26yiJskwXAAVScZxd3
ar9N+KqEz9JHmOblSNwYsS4HbwNMebEyYkMysXKDId7cnLOYL0jW1wcjJlb1wijvLn5SO5952ixA
RvrZxR2KiejG/DTSSpxK33kxu5hRoTZ3wPFGXJgK2TFJvas3KtQ5TTzuAN8VlQ4ygvdA/R6VGyup
kBb8EK5bsa122hHBPpxirD5tN8p9Jbwd13YeSRKg5D42B3ceEvRqQ8EQs0mlCqtduLyrzMy4GQ8j
msFuWXOIY0A+UXUXkUy6AJgq5q6UEuLFV2qMxDROp3RI4s/heOGsFy92TOPDFBcFMHAQSZh7S/Sn
zHdGVG1x6Asnvspafo0b/4/UGdky8WO9D/GFZM8tzw511o/fjF7MeuLZ/6hnyKnvheVOkSmHaj8E
zXUWTU3UVEON4V42veu6qd2Wk72zGts9xTYHVJ6kNoreEO9D+CbGNgXduPLExliB+wVAw0zrisjT
JHYxUJQnGcpqlWivWLmTG5w0TmFRMgzVV5wbp4XgPghfyC8/lx2wilpUX73U8jaSZO26mezya0W8
k8DO/hR4wBuby6fZ7cPleWctjR6hkreiQh5FFVjv4A+uKmUkc+buDfwBkYBzAd4WnwMAEmPB2gWd
ECUGXZJeWPcsdMyCCDkoHA5QbFxqYdWrXqKAZXToyIcKBnsOO/WbW0Ff0gEnn4iXVvjojdcJyT21
cMLCWqYEMHvqdoDqh1U8G6sZ+xD3Pr6o9V+zJ3TOj70PutBDE4S/0LcBd8QXYpkqwbsdguVWUfVF
X34rY6DVc8RfByAwixqYOwfjbe7HlB56VtoLAnDsghrTzcGYbkNNy40cRBah+Flt+rzIbuUENDqs
AHvm2cocuWLllxuwBLKVOZD5vfpllX2uHkFBWhv8gsEzmFnXdM8168Turr9DIYa/jMbfYCLubqE9
PMupuSpSAO+fiudU6hXr8+mFOBneKZFbyHDU40s4TKAJIsd7TsPh5mZNrD/l2popzaivIbqw1zF1
xK0+ZnT3SOhDtv3u/CGc+iDe74x9Stwy7PebEt0fW1cGl1C3Z1OXzEH/dqx0+OLVtFp5MmuPoZWG
RysZ+cqyZP7SuPUZ3383/tGZBDFaFybXGHtp5JRtdfEoYt+B2Hvs2uOL29B824w1qj6zaNwIoEzH
0umLSMVjhbS2zh/uz3Iy5s8gKtn728Ps+qXegj9YRcbFDO384HNfPXeDsvd3/d3X3PP20lhU3e4n
1SgWzcTrBQ6p6RWZaGepGxquypDKqxlILr5NuTcejBQPTvAQpy9GMNdwFpMdaCQg9c3X/NN9dJHa
/xFiodHS314gdJrAN5sBZOTOSegPp5ZUg6Ydc1V+aznJ98hC81PmhclJNyMY5zh8LGlDi2ZplP9k
Noa2pF+bxisP5qDZhpfOT/qrEdIa5EISB3xjREt3zsmO9fV2yE1T+2elWHLs64BuR4eKRaw1HZYy
7JKlW5VqOdSjv61k9wUUSr1SggPAM03hhXqDw5Atd78EhSf3RufP6QI5WqgTxdXGSNPodTPWDtim
oS+xAirVeFERh95jwKeV+aVygsyDnfp8ZU7Lser4IwrZC18lw5PxqL0MZbgiUzsjVswP9sOc6DGi
44LoW6G7AXh+U3EswV9oES2d/XIcz1PVIqvucHtYJZ3VLnjQFf7SmBrL/haWgbcdw2RaJEnCt2oE
uzDR2rly1vTLCcmda5KO/VLPMznrVByQk2XCdpY6IfZIgVJ6xh8oJyibzEMzVwmNHoe+ByNNwgYX
T4aHwE/Zw2T1X83S0ahkWvellW+cekgOXSv9HS/ixzbTzclA1lpSpDse1uhlMC/pZgCL8DFNWXMy
0t3DQN7MVW/3MB4i0WPk4o2P7uuiWeyI0/BTG//4oDYi6wk/IVVlhPuSadZHY4u7H/fF0swq79Q3
AejJ82ZVBjI9uqi47nFuBBhG0uFkOwpgmSDTyPdxgT8qlZ877vUgE1TqjypvH8LMi//029e+GMFI
spxypYAg/NG0zrfCD4uvSeon4F9zd18SHKiJ5bLTSCQ7Sdayk6CN2hVO+ghulTst+awzhiJ48jli
wN625gO4TuSi6EmyuafmdJGtVdif8BQ8Bgn3vr9NskTeNPKvyWxqHXaxeJ8efDsLThZvuikaaqQW
O2rVOIpAGTpAcC6rNi7XxcDEo5CU7ktbg0fUtWBZNR5NlpadhmsTHGD1qR/leMmsAI0yJnq8r38M
f4014j00ITHxQt9cWx5YK+YAZjmINPsE/xcn9rrXToB80TvI9aM5TbNndumuqholBAZWrfFQnSOW
bV2npxyUkbMfeyAIVozsrEBh0525DuVMkKjnwYj3oa7szeBmfHdXgdc0bFy0bpg+O3XTbVDeWSH5
xs8E1cgHjSrrQ2CBYOToiW165llxpAK03QCDyV4Yszc7Cs0lTh4JCpmV3AQiCyO3d8ONzGpQMfKi
OGZp66w70Foee5DjFg2N2ZeK0e96osXPEgxeFgLGF03JuLWqWr+mFrAUpAOveURSPAp6VT+BNBaF
aPrzmDVB9aRkJ1Z2l6ZrY3RFyy6xFa6N0agSp7DAYyzLnREtOxsONKE44A9pWyJPkz1n0s1O09x2
paTA466rxs5XIkfxj2coJdr4ohiEafPUKM2QzubbzCZURWWBUuPdx4hYbv1NADLvHnwnwiLt1WLP
hXzRSoeXuMrDSz/PKiKshZ2W48oYhlTpbVwnoDrlE1ukscCyEujxhRAUTjT7UvYkPiS6BCkVKZ4q
9+T0eSpsGw8ukVczJNZzF1cx+OEivba00AdnrL/d7W7tBauh1GRpdMRu/giUlggUGABmmwx0z3FI
yj9amvtLdGJXoNfa7Ow447DAk5J//wePMrGd9VB6Ly6OZ9cE+U8Xh4xnI0mavJNmGyINlJxnT+VY
q7s020bfT3/mSOIeMrBqHzpg5m7vW5Uh6a+RCb2F6wZ4XDT9IfYA2IvL/Dy2jvWZBs2irqf+U2w1
/dV2wAHOlPXZA3/mWLmZEw2zlywHtpHov7My1kzyZsmbEujiEkAQc2uisuzBabt3h4N+6NWmjuWv
30Ambg5ycirRFiZwj3oi1y5nU4ZPRmSr3kelzxmC5moGlMvOulR01cbNhRpQRQ1SGE7hLZL3c5R5
U2YjVZueoJIWJxJbmG/hbEbS4qF0+wJQWGu4SL4zmrv67sodmj8YQ5Y7ena1mRVu0HOBeluhbLJC
jrxBLxo/+9kAXOao+CfLA4EKQds+0ywEZN/ppqMuHefArEijf09NrOUNaJKJfehP/bOdsHrfJ8E7
vaddeVKTes2T3L1i81nYmRt+MpkWFcSLUAzl1UgyZi9OH8e3vAxBEnTRd5XaG2OftOESZedsY0Th
+u1GCkaW5m7+WI97RixQ4oK4WfeOkkhphigVxjU92h4qKzVD1xwwrvkr3r3H3kmTZ8/FBlaS3F3b
QlWnca5w4TS9adA14wf4r2jokGbdUzwl1qbj47gFQqa/ZlPQRcZFpsi2AAXyLRssfCI9B3iN5P1/
5MC9fwgmmc0YGtqhoxmaTH9AmrjAdSZOWGbfhEgjv686MMSt5pq2JN2XDSjKQNS0V6Mr5+YRaZV1
GyMaw+Syj1eBwLsdVdhaT9Tv0fFkEegwTyOvu09QWs8fXRv8QGSjUBFmbtsczBDntForav8xWVZz
KBKmy4gw0hzQT+yXixG9osV1Znq/+N015j56rL/+x+nV1PaVwQTcSgaEYR8C+2duDgeU1ce/V1Pb
DR9yd/hK+iJf54kDrtgcTzjzYGYlz7CtC7u91oLJndGJOagYKgoD6gDNhlkumo3Myi4VwSnHlxkf
0x7k31ihyRtYY5cPs55k5KbTb7P/v99A6nVLk2lj6pQUgOCIe0ismWOxERNPpgdTmDRi6mn5TjTW
u/P92lb1AVjovznfxaQBcZtnFjpsaYcdA6XUJRjTbT4X982AfL27yEPX3SABy5+yKSwu6M+48Ihd
vdbpiDZtQEI9gqdBtmWKQyQPvBTnAteNpO79HynabOHT/uGnnRXlmZb70sGS7JdNGQU6K16SEUu+
xbWzMWKh2SdLseKxICjGATl2dkM3fxGZarbc6kA1MKKcpsgf4vEE0ub42S1+ynwqXoasKA6uF8xP
Nm4NpoFYqsBuwJyFdfQsdIooagBGbY3jBH4DczM7F8na/AY30Qs/qaAvHruwqK5NT895wumKUil2
HeCRy1ozipJGGT8IOWNk00q84uX4KgLlPrm2dHe+cPi6obL+FrBXq2X89cOFced8+ffnn/hztf/9
848UlU8YkE9oOY8mSwYb8y57M7lYNa3Qzz/7GrHIZ3ArvXXDpT+uk2zZ9V18sHw3PvC+euRJ4m2M
ZPSorLE6ustg0yDzDhgYmhR6+W4EczYquKfyBSNoJsbiqdm5PdXXqvLLB+V3i6TOxqtRFUr3694q
2qURjcEj4ZNfd4B9zhcxkHOODZ+ejWQGHTslyF3IqvSA/K4kAW+JTQ3bqC6eVloCxocgky9qGyxt
CjDCFy2ASgjy8RlIumRXSXQr4X1P2xkNMy2Ix4KleYlvr7x5lUWrNp5XH5LOJuj/kaD3RDg1Fw9F
r9tQph6JvIxm7wx8djFXsPkK41yU/qvjxj74MyX4cX3SoTgVptUBzQp/zWpjMTIKvUGwCAL2XZch
AN+zI/oxnlvbf/iQBzDiXYeOFhNATEejUdiOTveUQUuSClW22It4UPA9GCDW50TG3zys/Rcjde0l
81TwnJM4f7QZv6DsZH0mHdcHfMkUOvjQzvoMkpLY+Ei1NgOQk1cQcIor1mr52OAD4alNnyyJoeKD
isJSVgejy8two9p83MSy7A9WbHUHS41z1yISlOhd8pdsZnefYPY2Io59Z44kM+kdvb0d4jiSF3se
l88GRmGAE2bm8a5C96oQSPMRzSyjBKnkux9VYIA1lpwQHjjexRGULvwaERTad3gXM9htQi+FVz7O
aNP9WFPBorZP41ONbgEf3GSFRhA3dpw9xd4hbWp+MUOh6/QcjA9GQDYQaWdklj+rjky7YhpydLSa
fZmYi0+eg7TtLIZ4mA5BK09YceRVN+i1oYbswUjoEJWjfiHm1UhezZBnKHFN4FchvPhL55UcsXwZ
LPK056eiHn80cQ8ktl8GRkLDBvdZWtM7CTW3m9TkhACzHb+z9SBFLZF6zZdJ6U97yqW9N7N20NNt
ZnTgYaJtzZABoN9l1Z7RoNy7yolRbmNdkUW3ueOBp5jLDB3VUPPeBdU47nSOLmwkiMHHs8b43A35
tLJQ6ryqvBRLr+Dtc0Erhp6bqFvoXvyUOE9+p4WDx1m3YAAINAnrBQ4dTV1HLE3yBPSO7phXVvDq
8+bP2G+DlyJUYeSVTv6swBJbxgHISP++oP6NuRu4QFTNHWMJw2IK8wd4FZo28mKoGvaMZnVoazQD
iIayqxbZILO9SV9rC0xVNH3J9mbrNdZcNL+stpP9st6vNVZC9a4jqnz8p+vN7cwFnABhTOuajIei
0sC1tLyIPjAC/A5wcByGexLdkliBDIejRwR6xohueC7ruF4koT88ezi0d8A6Wha5eJ4ov0yBmPaa
qbkiCxGZQnuFdjIjFkmIfsIA867a6oT2GuiiRdWiGqts09E2RG837m/B/ak2tCf+czfRqzkIju3E
0URINE9yoHTbJHa1SdBq5dnq3asAVWqbUO5tXV3t7UYVX6kF2Dia6zonzy3IgYdo+BOi5dbnvPE/
myz3myu6EPxyRfM+5+YahPqLGkprCcYkO3kBaMloegbulFQdeklwxHTdmAQnghLsyW2H4JXk09XH
S/lqu9VPxrX/1S3zLgrzePoC1hookWhS96wZSBh5SLon9Gobl1WHJIVttf0qqLh3KQqrXwMXys9x
Xdob3Xnt0R88tiWWDtH7hOV711J6x9CG6BBUldqOPsiAoVBi0+mSnUtJrZUfjNMDASoUJcChuxYS
TYGkCNpPTU1wlifF8BkLFzqG5dp5EQwNTptysL6xaXrB/6T+jgDgxKaK/aRDvvY6xfcJijbbasB/
p/eK7DKqsXosyupVS9f56iSevWwStLdJGxAhHfRGNPpct2xTA9u21gmzv/KEoltawD8N3UXj5d5N
4Si3JajSYEo1aMaBhsHfvaqLOHqw/ByrAE1b0cTrWcRZsibUcg9tVSSnIKFoV2pXyZd08D8P4dT9
tFK57jrqoeWHJNsRZ5qFctPumqvYXbud3R8YsNtYEJNy3dW8fGpyieWSu/krraa1U9btIVUiW7C0
DA4o/LPbYEQf1TjEIBRt7maDwxz0KjNTO5eYGqfbNJwvd9upOKTi3W2McyDaYcFsle2IFTZLPaAF
Y2wLsu/QoW6dALX4CYBHtHG2vOKny78OE5++F9iYF7ou7EdSTcXWkl6w9ayEPFg8wKtXseq1SeqF
uaYIgj87YqvnMvfSdYdH70BdMLMtp2AArHONdHRtY1uU+R6r4ZMw0cc8uHOUYvR1Nz0lb6q7HlXJ
JyMNMQG1JRPN7R7/q87cxPwE3WcvuQuYgC8CugRZKPnU9VWDxibBA7Ek/2RUaL67b1BMvtizCs2Y
chAohb0xRkmDHHAyFAOMGJIR+Th/4zFbNotG9yvQ685uNrUXv7Xap5aLQ5KlSGM5fbatHOqu+jmr
Beo0mueRsLlUrts9kS5559aNQFrm4Rc3ZeO2RJouD9EtMCJVUB81eivdBiPm6YjPj9JiifQROuY6
KnmQYg9qLvKVRmUN9Jtrh+0v3eTjRQcMoFoZK6KM8vDv+wnyDL8H6AEIIwFQniit4uV0HPsDAKdy
i3xSsiDPqH+iGLPGWlvuhynY+Mi7PVbzRj6F4Qa0zV/SbLtLs814tvO2rn/z/Pt1xrOZ7/n2E96u
E6lVb4a6mLuBxSinxN2A8kp4tJsemMnAH89GY4YRoKiNJdFB8YOh8TOcAkyiOAhyexnWxZ6nFED2
ueSGF1ydaR1vjWQGrxF0g4WiRp88PqRAIAbdog+DccML9C0GbgkcwC68sFHEe+HKR1HI8GJUZmYJ
lGu6ZLKwY/xlQHarXhd5Mp5l2Ky8fCIPyRy1jnlVLv3UqgA7KegTd6R9QPyQRmNOXmvkeT8JJ/g5
tYQ/104/rMcidvZOnNKzhx6qQAwnza5UQ7hCNgrMopZeWZmXT2j9uUlzX33xi0EeaYfcoBE18IpY
tWi7rnVRfhkngt6Qzt5XZXe2siJfIidFwDZRPl7zgapzUq8mB22wssaydggl2lWfgwS7GafpD0rU
EI1p366QmQ6eu5JcXRRbv+f9/5B2XUuS4tr2i4gQHr2m966yXL8Q3V3dIIQVRoivvwtlTWWdmjNz
ZuI+NIEsWdkJSHsvgxRKX4ARAGiQt0ptZNL/Sw9EN4tZE5rWEkQeczGUDZIaVpbtsQcu51lJsie8
y97AEwh/WdZr27T1KQWz2FmFvoiwdSpdRG9S9yTTwtwkiJTMgbl3X0hpLOLezX6aRvreA5+ebEbq
4BxiVPW+Lh2ou2UcS/AR8ouQejtNBfbKVgmQCzCnzAjk9gaRC+M22jHV73oSVVDlRhalgcYZFn2J
C+UOaf2OTOeAMDP/AY0uDjlwGj4HZZVPsSjlV9UxcxbijzmljDaLHNDxvRtnatU3gLIo1sXbsHcL
yDIWwR7hxnSRwJ/8jP8xiDLYSCirKINEFtbgw96uFJhAVmGvI2KoF97jHVD2FDHzUOx7sG0mut4J
6wFCqj26jQ+uvoIE1Ec3wit30oxPMEPlmK1x37txDoo3p7/xaufPDr5CiCiI1whyB/PUC+Jdk1Ti
kJocKvmgWf4woTwSEe8nI6SYDg2nQEZRa1M3guHDWtUzJEEPmce9n1ma/soNKa5+VZX/a+k7GgZ9
jiXgUUVN27FMhNOI64DuhvZPsYSm56aftoV6BFqHXoTzFNgtHryQy9i4HQVjIOXVa8aScgJttPbY
yco+95YJaQ3UQxVw3ikJzUoRTO2y52u9EdFFVrufi7oVImDbipVnOgTpLjSZXMSiLy+p4GLaI9rx
amfDmWlcLg3WpetXv2uv/G6rNHg2QD+cZtLM1kj+/Ia/OdkapEbypi3Vt9jPLzUUgx7EWB8DjD+L
HFt963ZVEhZHSRB61zv6gg9kIYcigjghXrY6LoAEV79nVumuvdR3mqVbQF6zcu1k6acdVpYgjiNX
GeTiPZjuS3MGtHS385McpgUx6eVOl8OokLuod1tkJfrka4Pu4pUehuiOkF3u51nQPzaOd9JIQo09
BMs93Y1VBkgD57j0U0hMBHIGCi3ZB35TzX0yboYIgU4jZf1bw8CqtCL3tx9UlyQMjBcICriQYhTm
CWLIPp7/JmJxH8NZCMyYHo5v7jbccyPnt2DdZbBVdGydUK581ufHGrSCSRF5+YsQrFkEvpctDVHn
L5Ahe21DR55YNbAHCkqnrlY0D1YQT4DEzzgoV9j9ORZkrp2YNM+sWDl2mL3QovS2yBKLqS72hnoA
2+yYjIJAuQgPfuJW10g26VaadgdJf9RHeXQEqK662o2a5XQwJyQtIYjcYAmOlfwO4PHPh3sd8Rs5
h7yZPdFd7g26CKSonIOh589yWatZb2XpmVY5nWO5QfCiZN0SEpPVLoK045pjWbjJgFzY2rhBV3bS
ttAIycwFiTpwKZIhm6ss6S9pClsLiHfWj7wpwklvmu0LZMT4JEuU/d0KxxxwWfwSZb1QsLiIJ4ML
7W1gUSe2Cictj1g0IQWSMKMkdhuxB7sb8gRS3w6Wq2P+rK+RFwhbfiZjqQjYJsTz7azbkNG5tdkj
Kf6jTefk/jyOchHPOplbN/YAdZgHUCmNVxqBCW6svSnKGFTEkb/bRL6xcGRaAuqKX2T7QEm0xjI+
+g2i2hpS5ewVsRATD4qeH1Ka2hsCaZtFllj+QyCQxWaQZvmVeFPc/f6bMCsyGazcuATmUCwbLAY2
fQS5pKjCerOyUgW12GjLaNrsa8LtpY9I3gSBz+g3IKdZ7ti/jbJ5LZBcfvZbXs6qoB2Otl+q1WBb
5doOW2fBjRSSlUnKFmlcm1tbmGxPGhhxAPTFnyHi9wQdgPYXUC6Lljvxd8Wh21F6Kj6BGIEnTZXH
q0h09tmPeYxtseX+8OU3LJlBN0hzW+6Zpil4fSm3Y35SjnwF3QBE0PuZY6oe+gbFMCHK9U6dbF5F
SfuXLlBq4edQxnVGIFZjOjPSGvSqUlntwGtiU9I47KUtEsDV8PNY6SIdxL6tI3kRYdOcZcEfrLEX
Lex0BWVHiNKMRQTvEPk04p+5K9sD8gn4KkqQke4gqYEpH5lmhlj+B9hKtd3MgOTUUVf5OaTDRRov
kSuwtynvQbiIfLp0yhpPBpIas9ps2yuHBO2EiE5+a6LynODXEU1KGGFwDtuVPCm3yu6iH81ggnQe
MeeRDIfbwsDgP/GgfoJEsv1cNuawarM8nusipXCBMSCNvL214s+SUGI+/P063fvTuw++PggQW0Dw
Q/7vTwxvUw6gSHuVcZU0N4Ftsm0YuQzdkciMb2rI8y9ADi6uYYFliWNl/lsJXGDU4Ca+91Vg8a4V
P2BZgO6szK9lFaewNLC9e/eMQJFKT52C37i59R2nhr4ntGrCxpreiNr50AJSn6bbBhHfX6IxN31b
8G9N3TlT1iT5yeHCWhXYd6yiwkxOETjSU88oom8ZGNkRFuV6UCchKFn0wGlAnHlijU+C0s3Y1Y+S
iTVm52MIXl25RPJ3fILoto+S4tAq/yh9jAPKxf8fsjKAzH1dfYBxYkOJgng2/gGB/p+rD4RvQgdw
Qv9qI7U7463i5XPqhhNAzPgSQLF6GxAJJrI+FS3Skc14uLXkjoJauy6nNTKRgwqmUeYCSeoNe41z
0XAYffYFE/OlKKWroGzQeM4KZCloA7VdhwV4FzzALgOLTpgSbU2j8ncN97p5DdmHR0iVRFC0xRee
lTtIarhvelBmMAzyk3ZBbOz59aCaR7gt48B+9NMSS/30aFll/NZKOQ+sGndJFY0KuwDDgN333W+8
4YWaTT0Fl8W9EMVBAufM2zeJY6zAPyRrTni8dwEXgKy8NDY0dp5gkQC9UIBsdgjR0S3wocnCyAZ5
zcGJw7tSql9QNk4aBz8Q4PGA9+iSR8khMsqoeB+EQDi7DcK2tfoYpDRSQECqS6QWuw1KxiuN26bb
lULLkFcSekiRAAC07ByazaHEGrOnoYm+gxNm7qTNk81QJhSLXUQZ6xBr2brvo5UzxiArmxQTt1L0
FoOEvBSUX9nwWKbuTBLgNw3D9F7K7nc94tybtukXAvGUVeAm/lhd2Ulxihz+kvlZCHk0MNPr2nqG
jGF40FX6oIs0SxcIvCe7L/VObVnTFtL381xdeGurbTwKICIDAur8eHY/6DoedeWK55ATdoIO+zby
kPMRcJyG7s4cI8jQtc0nVpB7O6vzrEfdqlri7gR9iERfr+EzZT/zgS6QpPMeSO/HZxHLh3QkgRVO
TVdmxj24h8ALwYDBz6IoRb6SiL/P9F1rBipfURW0t6JuzbxyHZpq6ZbNb3fcmvUA6i8QxvFQhaKR
mPsK+M9LWLzZyjd2NYWbkF7gxuaC+aTa39a8VuA1A6LzVjdDcBrLGQ51N0kSqKfVMdDVWJJhlxnN
wFaPd2USZw/ukHyuH7Dr63M3exj7u21GXx1rlyog/LMGHFvexnNHfyKWlWss/YOZtDuy8gYX/wFZ
PEyypgn2kKQvHo0mmut9psrbcp0hPjyV3GofVB+XyzKwk4VOFIYcjgkZd+iO4yt7zpNTSUz1BPTZ
9QaCAdbLng22QRZYG/ubLGyNfdA12F7C4+DFbfgJBhPtry4pN16Wu6+S9wmA4pQd4TwQrqlR10sW
UeeS5qOCPrAqbw2E/Hn9OwfX4TUvLggGwxzl48QwvtZ8bsqBXoA306c+edX4rwTkPp1yAPZlzBH5
CLeOP6e8RsrIYma00K0daJJVoX4EMLRS2KuH+O+cgkrQHFLm813rFgzaa7X/2mZiXqeN+TMrWjKh
Jh/OKRZJAAJ6wSJlkj5mTXfVPUTGsGFl6WNTptWyDXK2NtO2urRj8E338KE7ULqd2pd4ps2aUW9E
jAdJQKYhcWbO4I6gsK/3ElTCimiatn7ymPXsYFtpddIvnwIlDChP+mc8tt1LjR19Kn2MC0P8EP/+
7U+hLfynt88It0Hmx0Si7s86PbZr1EZEenUd6EYYpmzXLAMmCRZ73awrEm+riRH6LGpDbIAccJxm
SR0awJJ14aLNIUkDcgp4+IhNbGHgESB7Tq7c53Tu4VEF0f0mWXhhjqjwCC3WIONkVCpqCmjnVCCs
MQjubD08WZ98hz7lAbeOukSifmLnyRWeXPXJ9PJwg+e2gBuP776Ccf3mAygH6yKIUvMBdiQZGGYH
RY0KMYj+HDddDfJf++ZCqfZVILIG7EKnnhMb3mdMpCeuInkoErDQWRAUB0H9cJWYsl4L7E4z7CHn
qq26h94iwy5l7TdzsLoHmNxZsAPpIpidIatQ4l33Rr16YuO7W3EzMVZVCO8/AR24zMlKfB+RPZMm
Fd9N3O25VfrPjnLCJejA+dKryvYce+U+BZT3Nc3smc4rkQbqUkoW8clPqrM04mTd98zbhjm4KPqA
1ycQikUFubWRJzTyqrrf0sL7FhkaVtGXuAghtGkTsQ181RyREsOrtGVqbrt9tRA8dI4CT6epDKtg
EUggCiZgbUNRqOX+JQjJ0QYM7rsJwMykKAsYWvhliQ2PWhQkeI7dvPsRBKyYVFLAPmlok6UniDnF
E0A+U89jE+HE3c8IdHgRVRKWifa1yx362+2MMzbFqwbZ+ZnywVhQ3Jo2jdlMZBYHS+40dFv0db/y
AmMTDkU+NxVY7GndTQjQ1c/Qqe4XHXBxiyJssQPPm6NVAr9XA3T4o+XyFCDZ+gspJ8RsfPhqhHGw
gFxQs0kBi9FsP3T4gxaYq6EDbSHd9VGcnPWhqoi5NTggfGMVNwwxZVkAqxe3MPfSV+AfyPKlD8pT
5eXlFajcqwml/iNElMhjYZhPRWTCzScp671yxQlEAED6syTBFu5XQtp8R1h0oeB1ryM/g8eeYIWz
MxCApvMh9rJXuPO4y7IlYqGLhvKOQYntoWd1MF3yGjj2GHn+6hgJmwnSxluLtnvANAPgn6FwpRk0
McVZBc0mXsbRMlPyvV43cgQxEa4Zu+gylLC+GT7cGLtQPSIzkh+rNHnE6qQ+qD7BnTRIcwMfi+6J
BKNdHkmzJYIkb3jvynMWdPa+7/2VmzoxLLg8SALj7KwbiQrluet9f1PCFwg5RvSQUEhYUwbNrFuZ
jY5GCqzJSdjn8BhEZPkJyxg48PkUr7Wx6NkehUWS2a5z6DMvGC3VVEKHHmJHnp1vb6e+AwvEECuu
AN4iqOURXlCBZUxjeShlTCGJr06VStxjkDVL7D7nDrXfCvhfwIur+SEdtzsNTQbHniIQC8FeBwGg
b4KdjmqT+rd0HmTgy8eax3RXhQO4w1UKWgVvQSJJ8EiHhF+4IpJlkxK38ykzWngJjWe+Y54yPPS3
uko3dkWdLaW0o6kuAtyUHQxT/OBICRe1714FJ91a1p6Y6qLPogGRN/49MXLvCm1hecnaYpqOpbIA
YxNmC+28J72xG8YD0GTvZym3u2UXe9/vVfdu974UjGKkNnD1j5G+V2+B4v1dhWWw6as6WQdtSEEJ
7bMVc8xoLxmrl7Gw+QGpRLWwS7s6DoHw5zSDtIeU0YnizbwqsiLbQo+4gYuJQ1ctK4KdDaXUhaXI
cOzhqjEPAf64tAOH9LQjybVMzzCLAeogGLIzdK2TVecIsU5g4HNUrGWIe6Xi1QrzPalwp/MU2AIz
r78lorXh62RnJxtp1xWAVGTVlS2sQgsLdDtEUdewRIAPrWuMrwxZwXwKtnUeNhYWEd6voMweTKwh
YIRKyEnCxRLiIuVvB6SyGM/C16jDJ4S9RHFyc9auhGoOAW6lJbcCuexdYGWIDzuD0outZ+LWPywv
S37n3h4oTQgs4GY+ecg9v/qxXU6rzqwvkHtpF1XaFLugF1uaICcYRkZ9AsOoneY1MgFV0U/jQqS/
SIxtFs2xJvECJ1+AXlhshwEeDhZwJLOYSvPFkWqPGAgcAiH0jkf2oiZe9Z3F7jCXAak2CFP6l7yW
v8CtwIMSWXvsiGvvnNVtsrUZnFGCrFOHjI7bF9f9kZhlBFpGo1Zm3LRLL8ISCQJd5xYo3Z8UMLkJ
bFXURWWOBMJckIXIu/YZ4QkkSNCDjQvnoCqysyXrAjiAekX8KF37A/XWcPkodvi/5HDza7wjdSo6
Y3JUK+oTulIWU7u8BBy/hwfq1XWc+uTDDYSDmSptObErpHujvkn3DDKKS2SQm7kGd0X4LmeeZNVa
Q79aCJsDKRI00DQC9Ktug0kLTdMrIV1+IWGBkGnjbl3RpbCL6uS6bc1oPgRm/goixi9kXfpTRUHt
KOz4jY3PXJfTSdkZ5ZRZiMMqSrx1Bz+IZd/x/BJZkiJe2dY/PbjEQqXY/GUgZVER5j9WxBnmcLV6
DZQoZ0Vu01M2HkCwlxMrwQ819AwLtmdmbc4G4ZfzOBT0pDtS6sFrKXEoTIb/qIOwF/gtLh4s4yy6
W+r23im4zX2bLPXMZQRUQyeHZ2VE8TwoynxvRAgAgh+I9XNnpzua0G8+t+me2dhfx/XDYNtsag0W
BGspWO4i3Pg0MPclCCrTAfragJ5AFJ+mtbXOu1Qdy/HAVrnK8gU2x2xVYqcwc7zWeobc6Xdb9P1v
5OcGIJWxUMFuWxhpNqkbWswlYt94XKbRsDFSPKgdwz33eI6siDKSWVp55qOXRP4q5EYOqc0c96uZ
vgAzk86GoMaCi5RqN4RAj2S26y8Sz+6hB8SLRUCUvyuqtu2gpNQ+uIWfrXTd/WDWwR9d6sBCXA1G
JSDgjIqEdf0c1BL+m77DnjqIus+6zIUBG42xRQUWAnjuZWIPoAiAkAB8D+Q8pVXJycCavRQ2toCI
UD1kyDNNQMru17rOzGxv0g2w/AOD65TYzP+FXBRcEKbwBQ0ukY1VMrPId2KMfk9OMWwcA0wTOGbh
6a7G0ERlSCwE+YtRs/RVkhiAdcCBRuBygAB4vAEqvYPcn+1NeR/AcgkYejdmSEjCU2tHyj5fw+ID
90NJjFnlDxZSezS8KF9eIi/agxsdwUonMRBg4e0yNEVxRjwNlGQDZmaG2YA27mHVBEqtePQKlex7
xDUQCmnEIy+L4EC5c8Xvx4NPFtg8oIP/wRD3R7WYOxWswi4Ovj1IAGuCuG5Iqjo8NOVPXfDimMwL
X/KZ74vhxCGNNbHNpgczwR5OtzqofSytNAD2YuyiG7BbgEaKAQ0Y1MB0j0+Jm2MBPMoF9tSvdm2b
vp/BXpjPIRvpQuZL1g3ysOhzO8WTCL+rlHQLSOZDFs+F5KRBQO3OTBru9QE/A7puwbSyoS2yd4WH
F0CWnJvK4Lj98VjECtY/m0MPcRR8M2tXuP5Z1zVBsbF4PayKJBj9rsHsalMPWfge2ockh6ZKpQ7I
OtknopQ7tcM4Osf41Evlq3RlYGtZWdEANpoaQwhHIFhnHczb8ZoGcpOWMJBDbOy1A6lvH3dvyi6Q
aG1VuaABArcl4/6mDmusxcYzk0M+51apy/rQwJew6uHa3DKYA3oEKYoSTEhppK8hj/k3mAmMiihG
84TnPcw7kzB6ABaFzZ1EhEeP4EfB+HdsrpCAH32orNbFq2Us6oOkFlC1LkV0ALw2NFm9721yOTNk
ap3s+sKcGsRG4kF6JcQXDEkEKCcTKtJ16FkS/A1ztKgdEA9wuJvO2GDYZ32oYlACsdpqF2ZE3utE
07ZI2FjVuk+Fc+snTfOAhJ6347BdX5TJiBP3TWfTMERaKDSsr2bs1RdZw0gXAq1Xx+/mlBPjPC7U
w7Y2n20gVncIEIS3oltm2TRRMoEPdpnAVLeDA0YJ+f8lJJhS5GKLn0GYFHAOkHKDe41hx+z0ZxdK
GlNF02EJR7Vgy4XxFCcFv0gwJJ1W1NdIKQHT6ACkp8Y8lJEhrtSW7rSDRjWesCjChSVcmh1CM2ET
HtwCoCpQt8JDnnhv5jAkz3CrFmtGYmSEaMSfPbBl5g4MrVa6FYwISDfGTgn0ClphMwGtYm48kMAh
F7w/AGNBde934C3GhTfxsNHc+sYAwGDn2ivXhlslVEQ8MKZ4DcEmoMfAA/ceM4QS4F8RkBni+mhV
xFyWBV7vBvddhFhiyDcCJjrXYy3aRcvSLOEQr8e2AJ3hbY8439gZKzx4eg1AxutW3iH256ihuhUB
08ILS/VkoTvnMkV+s3cg3jlORSKez0WLwNhtbN+HMx8J7aXubHeNNRNxEN5aU69uoW+RVavbWCaR
eOuQEtJ/Ah9iY4oMK1/CjGfl+rQ7dpC+X2RsKHcB3wJ9wmB/Ne1MIq+G6XfXTPRPYFHRfeHk/arq
QN407F4e2wYSdKyjoBcZzLvVNeb3aoCe2q2qg1jBwUGyOSQldG4T7JgBNI83gQzkUc+RC5ZC8yRn
yyDvp5mfSyzxmD8DfDrdRhGI32C9/cwRnPpelrE1AcrDPWahm6xgYbZpmiE7tS5/bAmPnsFHtjbw
tYAaM4WzreBNs0CsXS10K8AD9RQ5QrrRrYUjHjIYmp0iFthP7fe6yqKVFRdkVkpXQDHEE7MavNVl
nSDJCU8LyCBReN2688T1/zhNx1PHzCpr+qnDp1MnM+GuqRA+iNxLCBLmk4c/74E6gPH2NHqy8Ws7
h2mx0SXDlc4xidRFl5IhhwJmLn/qksAfDfo2q5BureKnQUA7KOiRo9OzJs1gw7R6ELPEM+yjCsn7
wTHWviGj470aC/5yk4bRo+50r0+d1pzHCpniLw1FlJBJFYItcO+suyAegb0OdMzkx+XCDhtGV5jm
I/jwCyYb9RoMXjgbGoCaFdxS98RCuAvY6VkArRfw30U8ZaMLij7AV+n9LLXdALd3jne4D/8T3Wp+
nKVFRud9B0LJlwbdWbfK1og+tYLsA/sVT9aISiD2epu1roNJWg8A7rUgFSPAooZ8A7mw90OCpcIm
HQ/67N5w73dv+NLvH3S5Tz8AEM8nev77OF2897lf6R90+TLVfexffsq/vNr9E9y7fJm+jkZg3pfm
L1e6T3P/MF+muXf5d9/HX07z91fSw/SnNDtVLdqYXe5/gq6/F//yEn/Z5d7w5Yv491Pd/4wvU92/
sH91tS+f4F+N/fvv5S+n+vtPCnkHgdWhXUwhEIKlHRtvQ334m/KnJqSiMCpPg/dRtzKcuovbLLfy
bcCnYf/1CrpST/V51F9/ovtV730I8s7D/N7yeab/7/WxmcHWWzoJVuf3K95mvV3nft3Ptf/f696u
+Pkv0VdvwIFwK9kt7le9f6ovdffi1w/6l0N0w6ePfp9Ct6Tjf/mXOt3wD+r+QZd/PxUw9e1MweFn
4iSqPrR97M8FEPFTXYy7UTLAyWsgd9AKjJY7JVUQzoygLqxlWsPUrxYUK8qxWXfsVQRMHMArO5DU
xcYq4Nk0081RN3eclO6B+QWDTld1A4V7KcUqsLRKa2kpG16qSCpNwfuD7TUi6tqu7Wbmpn3dtKUb
OHuQ9NSnbj9wY3o3erP894H3qrsVXBjaCVSO6/R7yGpj7UDyeZpnGV8iJ4V4FMmKC1CZK6fKmwPE
lvKLgejLzqXNSbfpXrD25gvqiX4GWnh+0d0sDiuxGMGWje5ihQRLpBxLU8yqO6RlAQyXk5iT+0T/
8OpW0J181woRRP0vV6YKyktW+CPKbUTg8kDuByCx1MSD9sdel2E2GU/7lL433xucjy6eY6BL0aNL
Id+H6bH6oPvRj1nciseLwgF51yzBaLFFgiyAPtUHRAkhUnovf+rEg2AP9KVafhoD5Okf3T/VQlwx
Daa9TSRk+iDhDpc379CZzD/osxTeFV2Xt/sv9VgQsRnWp/gNfRnQN/Gu4xHUGv6YQ/fQhxLbW6hA
ed3yXqfP4tTvVqBB/vpSrycp62ArysHb6EZd5adykREl1xXw9sBMIk8IIycXX5E/zT1Bb/W6Udfr
s/sB8Dpvq4uDFsDTpwGSKaFI3sfqYbXDwhmzRQPPs6xfAALQTVkyWHQCfb36NKlMBElgamTgVwsI
NcJ2Xr9IaNGcZESakzBLf+N3wVVX3eshv3V1sybAXgNd9SEDHHnhOVE3VeNIXXe7hp7pXqmvE/iR
ul1HN5ByeMkKUS81TVefQQfq/M7X/ULdhQgfLSe3ttu55uxq9i5kYYF2aGYUupwxcrgb0th2Cl3z
CpbiRmV4OA8NIv7jvDFtQaa6e9iIrt82puVNorrLZnVivzOmudHSANENsKPvB7usIdaJaL6u+tTl
K/Nat0cJXNCRFcUUt662EUo9XBOxIV8wYXC1gHEaYtaODaJ0nQbeNh5BEXCIJN+yAupAo5HCvUfs
mSZEg2U2tdZfQD88A/h8oSv90S0U/FcXAZBZ8YENgqbRNvciZI7GCCDulAtDFhXClZDF0wcIsmfw
lWu6m2heqfWkx34NsmG3foBayDlUT2pIx5X1eVQoWLBGJLMYUu/xFEjBHHCQLJnJkIpzKZU46zpz
rGtB6oYdDmK0C13WzV/m6UlyrNswWndeLXcdcbsdlcgQT3Q5gQr9NrAORVv0+ezWgOAT8AC93/6I
YW6DxL3VQX85gtX3xwxtnrzP9aUuHucLrcOXao8wY2lY/bn9cAn99F55dxEV4TBFDMH89Ia5vXaQ
Atze+ujyp5G3l4wMGZlGAD1NwfCDPq6BjGmWsmcJXtgyH83m9CH9OFPaVO5e1s2d5LcRX+p1ETvo
bgnk/0st22CYIPAJ1hQFiTlzmLG/H/Kwfi86UTNpARPZ6UZdfxvbgY0zjQYxzO/DEFUPZ11ZmdOb
2q0DwiFoUBJigI7NGEDAZjU3/PrVVm0WbZrcl7s8ybExZXW1Toa0WnP40pOLdBE7IH2QT3UfMXbk
mqqgKJDRLbJuiEMedFUQW8UUi1EJeZDaJNmUWh70int/WOE1Zx5BZrWO+iyDD6g1sHZ/r7dg3bbL
LBfaRehKCUC1E7Mv3aWPjw2KHyrvB4T18JcA9T1jBkSsb83MoZCq/Lia7l2Pl+wLAykZXO3+AWKR
17uudm5X+1SfpxXQMfDFk4O1HlJWLRGnJg+0zSBUCWf7NwvmNXGbyR9Bk8upAKn/FH70ZbY/fOkr
/ReBy6QV9JQjEykA2MfHwLXXCCfl0cqGXpO8NVceQ0QSSIf3ugLEqqKvYLAyjrgN1vPIeAzqVXEw
qccWAR0zc6Zn9Pp4pbt8HTLODWotg+o7RujWwq1mqeX7vXcEZj2fBzWEhvFf5715MXgiJq++x14C
XQ+3To+V4PD+hZnhwgXP5ar7armW/+xLusFFmgbQB8MSxsQ38UrSnIEargcgw3AURxgxsaGrpls1
20C3+gGADrpVjy1a5CEJtR0qpiHmmTrIk0/E6CeFeD0i8BXwU/eibq1GJyrdmhXwUBIOAE21CZVf
2k6cMAVRB8nUoz67N9zr4rEVCA5z6SVgK+h++iChxnxrAHfjbUCGb5ASSdT7AH2JLzPpSyionUAR
GhPrzvdrp+OHAvqq3leANdm+U849BTge8/rkFTwomB+R1whfAJKFDFLDsjVfK9cEyKpUD6qQ4OcZ
PEUmPDJf/Zz4SH6ScB+lA4EBIn6w43A9a97kYt0j3vvPZg17C9oYhgE3Kywe164M3KUZdmBmA581
gX5Yt2MWi57jclhHFaL9TZAM16Iqpv0ojAb+XHGwWrgGRWMvkBaxdvbgMaNbKbcq/CmYUrfqKcHK
kzvdyhzyacpc5UgUY46gKd6QUkiRYaAFEPR+eyEQHF+3Qewt4HXkPRkDO+j38L1HCuDnumS+u4hr
F6LLDtSp5EQMbrXU6+QhYfbW8fPpl7UySJVYgQ+E2Fs3eW99r9MtrBafWlSP18/ktlRHwmdlF/UD
H+0b7TSFio5TbxoiDXn4KCIpGu31Ycj9NcjR5d4z4EqIiYpVbQbsog8UAI+SA4unS9C2sPaV02zt
zoEBTKayfpm1ssNDFgMG3P8XP0ub6Wi/tCwgRQeTmIZsyqb197qLskJ58IJheR9geQNf4QkKVr0e
ACqzO20gn37rc7vuwI9lUcS3SWzIOx5jhcSn/hQ+YPiwbQ/die6rD0BNpzNgm+TCGacfjKCc9nBF
eDDSGUngo1K0tXxQkbCmTML4Vtf1QNzugIp6o6Peq66qCgdSQRnZ+2OVBDp9wYWHVeRYLLHpu9ju
i27T3Z0EPFKagbLTkNDZqCx8hXaI3NIoklsV9kCh61N9wOPdMOBr8dHha6/qo0X30cWwaKJqosuQ
OmNzyx2625z3PlmRqHB6H63ndYV6/xy3KXS5zPwrkSJafuni1QRv1Ig+xq6Ak0pLnU3QGQzYwYHg
VB/uZd2ue+pmH1JZ7z112bv3vDXprkhIqKkZQWdEd9Jz6LP7JeFNYNjT/3o13RN71Biqg0AmEqvu
jz4EBmdJb/K5LnY0Rl1n98cuGPyJhAbF4ktDKNO3GPmW9df6ot/EZWZuRS5SD3YqmKQPHixVykNk
RQ3ASZm/oNhZniFqLyahGORaF/WBt8GFOF2y06UqScxz6/azHAZCx2IsUSeKziBm3odUUOHYt627
Cv+Pti9bbptntn0iVpEAx1tRlKzJsmzHTnzDyvRxnsEBfPq90HQsx8n3/+dU7X3DIroboOJIJNG9
ei3ZzYnv9QIsA17x1UD7d+KD42XGT4SB7I+mqwtPZjxuuqQATqlpfcB7xkvr6PEDGgGAqwwf6MBT
WwBBZIX7XNncDkDVedYg7qKGqNb35zJi+8b0XiewARAGCzpyZEIrWhE48wDaWBUP7G15HCrnn2s8
WgMB77IhbqYCmqGRfjTE8oaGs6h7gNHsxKeh5ub8vqyfiix/vRpYkRqkL21nx3ORAXVTcSRtXKXS
By7RFP+yNFqDYh36fMqWVBZAxNexueNolANXPwJCFUBRNKQDT+wUOJoqWn9wXIfQbjE3sWUDI/jE
DRc6OZJHkEpxUWyawGNvAfi4FmM3b1CFB3W9m8QXPXFXqayLP7w014QkD8Xm3I0eaD6a+z/Op4gY
5LRLxPUKb9cn53UNgILB5QsQugeq/40Vg8MrayEYubLRvHNyNRGgMyMCkYA1fm9FGu1ThbFeUXRv
J44vYz7d0UGANfVUhx1o7YW8K200eRRpWGzpM4FiGpIMVntcRi7KaJ1mTauM/hxvXvp0xV+8OVJi
7+b2au6o/nSlnlk3qFVH6HDK0XqT1e0ecEFwSwEAez/Ffp6ogr+yVHrq7e2p/IdcS1Ab9kHeuElw
nRONVb6SQ/S6DjlAZvx/uM712tN//zz9MOs+t8BQ1uQWP1Yd2w4ps3Yi5HjfyoeBH2WDZfDqlfNj
bvN0P6EFGKqA/EimkbxLDIU3aMoJDOGhl0RNoUham4baBPWIdROB8ElkjQzISO7lihQ+oQkpQPNV
u0rcJHu9S9cSOJ9VbXJ5A02MAOp3iekjqWHuk6awAN3GPV9EeORBYgJjj+7v5EcuR7pB3Qhx8/pe
E07JDlk+7RY/kOjs9rm7mSrBwXX8y6YrB/Tv0JnTssVegnkHQr4qBArmnwdm1TuaTyaaYODrs8Y3
BbQoaj45xqFwjzaT2iYtJvRzjPURWInmOBtWffzbkBwUIsFqbbczWmv/eyytlCfRV8cGI1prP9Qa
13w6MwFaWc5KZatzDeJ/b97/HAc5UA2oYCQz3Tz4wI1FQwYYr1YmAMyq9zgy0aGNh+idDHcOaEEe
ctC2FdHJcCI0n6G+bJoFMM6TyQFgTh+4ModFn+0l9tI+Da0GrffgSNIAYJ6rZ2YgCY8sEAhHVTDe
6Jc1ZrzT3KVO/BChWekZhww/WxPvMVC4sAvovW2r2rnvQhvaqdchmkN2QwRCk63WeYs3AlnZJbVN
6wiK8OluBk2KJXl/AAmavAtNHLpEAwt2k7C1M9S4eU2pnR1n93UCzaKDy/NlKo1o/mRlaeAASrOu
3SZHrrOX28pI+KVGo1XQ18iTmZYFST1lCzVT+HVld0sIOSQWWIGZrdzXTP7sI8vYIzXMLyA13etp
rJ+MXriJXz1L9IpdhHLJXmgnw55uBHe8BCLPhdxnGvtniTTRrAV0uln5dM3rh8kjcH2ngMXUwLAf
yJ4LT/gNJD62y1LXD0Nu+oCpky8f5Lpc9Wx4mbMrUxaBMAEbO652lm6iDTeA+qNvS8OWfnU1GnIG
7pb2ixQOzDciQVq/xFyXuDqutusyUPtJVzN+p9C6n56QQntGQ6X2KCppbaverG9E0eaPYPL7xgB8
/P57wJRA8KKNkJYhKiCpo0+Gg8iLyAD12OZruyneD001pGDyUvB1SN4Pcysb8HQBjLU/9hY/FRnw
QFPofga+1Qj3kQG6dDTxgOWrrTWJNE1qnpDb5SeK7iaxzlo+HirxT15Z5j4GxdMBnaT4r2o06FSi
M7RqQSIGK9TopwNSQuSVKoTO6NB2aJJaPB/HdiL43h6+Q9LMRl+0iqPlaIwkUo9W6Gafygh07VE2
FGiDxoHPRqzdTA0S9jOeI/5gNaX7T56bxQFo4Bqpz6QoDh0QUX7mhIZPkzo394Kk7xO8W5WOZp4g
1Yuu9VGiA1Dp3KshWKPk2YvDHlLy3qvX0of2MkMa4IQGvGfsOqvPfZHOK6NKwue+BxzJGCr5HDaJ
tfJEVz6HDmQHqyryoKLQaSvNQs9uz9HRhLKBtzegxbz0aZtpGi5Dg6geQEPzbnj1Ul/d/+vcPI8S
3xmxJReq+5P3gMfwNjHwruA5J1uxnaB8BhS7RM3wMEZNQLYJkMt5vbjVlGKojKBVK5ho6Ao8g7WB
22r1DehT3CBD2+4XlqVPHVoMLvrQsPNYNPmK7GUxmOtCB4zcU6BetD/j1cz4HM6N2OMP0EGppMi+
oLutW3WRF94CCzjf15q4kD1iRbPJQ9NCYgwXSTqx6U3AiQR4Np+TFx6n049xjiBXgNvaZajFfAP1
k+ZGN4voHttBYOjt0v6RvDAB/hOKBL2ZvNgpaGFe36zBN4nOJ2g6rkFhkaMHKkfWqFU9fGREq0Ee
SOnkJ6DxnHPZaJqvRRaeZm9nUYlUKdmSt7OrdzlLp+rUlyDHSiL7EuPtdYfvIr+lA5rYzVsrDaHa
COXA1QcHDWUaXuq6cHcUe40AzzsyYRYwp0Me3YPcr3ww2jwNQh2w/6pD41iq1bVvDU7+XUypP5ty
eomgLhbMbfY+olMlkv8YQTxReZr4RRJDTTTS0PBRgmpzC3abAr8iTY/PodpwdLHnrC0dnGCLZHhM
mxNHbUPIH0bob9AS6+CBM7Rfe8pBXi938aPJ25PU6hZNIWpP826aWhs14OnQtSehpHbZgIQvb7z6
XgKYuBtdjW2mudaekMFaIjiaflaFBPGQnaIlqkR92FB86xCB/orSs3EAs664B4+ivAX3+Q0v8bF9
vZLVxpJsXFMsHbiefwWFnXGgUdMnM3oqhxvwuXd32Fz6w9yiLBlCzI2EckWHPFzFkR2ZOyE/Oaxc
Uws06FGxHYacypq6nF3mGCvXtvUTGhT9PDYG7SEJpQzAul/Z6JQBLS4dYlvX95qlDsCaF7iL4BTY
WpOhpaD/VuDeiEqB8lC46mn/t9Mygghki3ZY9L02crok6n4Nsi8LNZzcwrYejQvlzzkU5eYq6TkD
dwt1vwZagdK5IftH1U8KKVM+HXIZm6sZLBxrCiTHdSk6i7Jum74t9SEsc8+aZxRdsgXlCkvXorDW
QtjlnVXn2GiaWbptmcjXHUuw09RzNM73OnRGzfbbWBfehg36DCkC6FOTdjXZhDfM/qRN3YUc/2rT
1Vx0+KE19RpDU/K2G/1eTsaaCo9XguilbPmujhlDvWgTjuMnqlou7oU7+s/zpbxpckjSLZzTfdXb
m6HqP7nJGuSXK4tN+WmUwxAHmYZWT6f8Y5ipLuNyRIYuH8SWRm+hQt3H6Gb2ZqcVaUR2iniLJ7up
BJLe4umSFOq92A0ImGrFWk2Hqg7toBvaeXW10ZnizzyxygONLcVYLngJ0a//Ok+4I5qCKHLMGkhp
jZkTVE32Pua6ogDx2hbVqB/QS7D3TWPdLn8PGoL1Cm3R+ANc/0Wosi1hZHJLB/fzt6nLkDwfbMj4
fg2jtlkZbNSDTuDORuwCdcd/AFA/nCNAi4FhNVbEQdBFTXE0TfCEUhRNcqIB7AuKyvzPSaLLTq+l
EiMxoPRtlmh3qzMJDSnIM6+y2p5ONI4gj7MZJEqJZNNUzPtAdF0HuFs5y2xyIydsoLKI/Buw1xzE
Q+lPE5W3nVZKfkeHWQzO2hm7KLjaWrTXoYSoR6ui1E1siyHVPirhMDogWw2+1RY573IKweCohMNi
O+MQo36hgHfmfjA2oLMtfLJd10BODrinznGWNchhl4Z3YhFeNdWl+rfrAQWUb+bZHD868M7xHaXX
YXddvPHwM6jNHl8+j92AQQmUMEq0FaSG7YWzCn3WjnnuSqjQQxyyvagAMlEAHVLnvYlC1USAla1l
4u9rXZf/fS1Zic9ekhp7l8Urx7a6ezqkRgXFeyPsX3VtRAVSJDZ75q7Xc3E/DIV3NxSxylFBS2aM
oK8a6ohexkhcoRZfGq/RDtpx7ipsZT5GX69HM3S1PtmkOXl3E9anUV8bz0kRP09Z4lymEa97Tcbj
HQ2pdcebnQO60LoT9fAUqRddUuNAAwqKwUyPXkbzMVF9P2RHdLjNBqCmWgvNYH4P6by10eGXQzMo
Bh3Ir5e6LqUu5SCJC9ltfBhDVPElbNHnp9bQ0Xl1HHGZwlOVLT0sN5EeA2QBnP5dXAy37ZzLA5no
UIPVaQtRbAYyR4Qh8wgu+RRxugXwQKY5zb6ZzNSBkjBkt29oK5HRI45O6QAOx3AtDMNY0TaFbLQt
obOr7Trjg40WMFH1W+lu1QcxGkABGQJf2DvSMDSLOrtWzw8LnRjaXV8JwyrZBpbFQJE5QFxwo6F/
ctOqAumc1cUGbQbZplHV1KtXRuz7ZABBg5Je4qNPyQk+wORpSN4aJcfFe4XJE5weVdp4mfvBsSyl
vNmMbzK0DZHdQhcRNI2e5hpMXaEBRn93MKynsGcvEGQqz+TsBVuBJI89NkXr3UsWb8kcFxDi4yP6
cCeW2E9TpXe7Uq+zNXmtqNOCyEtRR1MXCKF9vFxgWXJyPlwAxcR3F0jczt2AyhSoV7S5iKMVZz6G
SLvQsLAA6JMG8/Ns2IPA0z32oUzWnZUk3xo0cswM/KcQgjM3I6tskFpU2adJay8UAAClA7KLiJ+v
MyEPGH9rDGyCvdD8nM+FtYG4C75WFljr86kAP4zCrAwK7HI9kK2E8Arobcvt1e4l7bhpAJREngvi
YB+m0lAjMKWaiz5d6EW9LSzv0wRfJquP2nrVK30KOthVj0QVnbYpIFhCHa5ussk5itfziEQQOT4u
saxTtygUIwu95qy1j9fD2A/dfqgBXXqzR0AjHfkEor31r1O0HA5z9y6mEsm0zYT3bYim6hZcyezU
ahsagBoaMs82XscXe1NsyU4WOhNqzph17IR3m6s5gqAkOO1QZP1t0XfrXe2/LRpBEGsou8R1fIbO
KbWnoA2IFbr2dpqyl2WLQoUTdfiw/0Cj8GeIfgFPq5zAl7FNkk7IFv8e66jVmjh5WXZA5F32M0Mz
rgFocg8pLxqkdMr2ocvRwKdrM5pRisYBj3DjPEobnekgrPkHEnbuJwP3T+TwjPA4p217YBxASOgX
8Qf8zcdVrAn9hybOpPOl5lgNe50TGlp47KIE0txZJQNjlL4sKuyKkdF+Ebg/rwaQuJzbbgCdhx5h
9xUX80vngPsBfJHSzztwOTqjrNaoqKRnQI+nne1Kbcucrrq4htdg54M+LO6BblmRh8lkvJuGjn3+
MMkQrQa2VbO6iBa8B65kzs4cPVlAdQIvkOgPap1NZpX8KWun21y6+feMZ+ikxNvbPfg1W/SYIiLW
dP7UjsMt5c/+FvG2xr9GoInN9Ut0Aa/dPvsEXorijoAOfaCjuvVkya5FA1j8SICKKtbt/QSOrQXm
UNQcUE+oYWz4BPaqHny725qXg19VJtS2FRIiLZNlUZov1rSoBFqSFiUMBRo7nWXR3pB9kEK0BNBi
vKbozngX6U15hLYBdiAQJ1uGJFJPvLEGTMidgGFFve6QXZnaVC+PtMTbOmSCoKfvpJqBPzPo+22A
HtF4BZKP6DjbLDt3Skivj+Pyex8DMSU870XOerjOsdFaIiyhD6sYIB0PSLuN3aVooHrLp4IOoDtX
dW7AARk5SfnTq9ECDzZkLjVsXWg2ijbNioHzQT2QI3tdTTPSa7IozkUNLlHSNe+bdAKg6k9Ha2vY
SyhHhIzaMiMbPHyLlSNKa/PIOHiITxNSVUXV6d3Da35n5E6xmVCgJr27dThI/avInqEUWnxHpk/3
E0/OtwbwTUc0sIMi7DWgHJKgzTXg+bTU3UrRbyxdOAdbhpazRrok25SgTgTKCBrz5E405hwS/HtA
PwS9yhytd7ucoYmd/mWAWQcc6P/nfgLTx9UObpzAzLP4+S/xtrKzxKuAbOzARVaB3iPPWvxKVU6S
xrobtSuUjS0I2iF34dXGtDLtQkAytuHPHSovrUASEsmB27jt6xWxbIJnBZRWGvgOaWja5n+e1Bgm
wHmlPCFJVYH+Vh008FQCXgj9DDH/silHCpkyKMKMgD3pdiDBblwbbnNMOykvsTqUkxV0dQV2dzWi
AwD/ZtLhpVNZvKLXzz1qxTQCpSP4OIDsgyRydLia0qktDuOgfyETHezeq3auzsQys0vaeFe21k9I
9PQHcH9CxqifsgHioFXvgwjdQo1prJFvV0byUCSdLeE0NqPiZ5nrOvAy2XTElskImnkYV4S1NEZ0
3+C9HB4aUwyd0QEsaeAtyI5XM+h7035V9/3rhLaDxHYz6+eMOZAy0oTn4J6sMfzl+jYMZBO56zTj
8rEbYuRRLe/CdGC54qkGe6htaAdyzqOuo6ESQuvkdUH/dAPR6tAnr4tHzcmWzld0FstHC1zQD5AD
qNq27f2q1c7NCG4xiqwsdGc3stR3tA5r8dPprFEG5GVdP+4N9LuCDROfCDiO9C5l9Z6WpQggIUHY
pzX3NEpKEFFiy9kcaTXkrHqQ2DcSNFo29EZN6OFZxoBt2ByzTyGaWVHwSEATBSXSmxFf5B0Hje4J
Xdm4NbdR/diAHGOlj1Bmq/BHC5HwiSAX1K31KJ1u+qgE4ELlVLGdNvwkiRuw4mFYsCrmK6AZshMe
SuBrqU0022ims05Favh5WPwWGDsQAQibYqOXDVSAVQlOUyW4UJXmcuSAvGESt2Qip92BwEb3zHFD
EeSwexA50XyyXRcxrB4Y3aK/JbveaSMkaaCZhX5949j2TXlTx+ElnDUT1F9EaRUVDERWBjhS5zD9
XuBZDnIV5Yk7D6fQgsk2NrSDV2QEdzPC6XQJBXVlGfQ9ylKQp1573nNcCXm+pgCkZqItIEy0G0oc
kCPpzAlC2F27xg2W35EjZx1q3pXxDIKMfO9UVYkbn8e2ZtF7t7WArkFhJRBUCOfZ11snfRajW62c
uQi/Nm5zO45IyK+m+aXGhg9/1Uqgg2RofmZm8WSNWfnSa/ivRf+y/IT9QLGOy7y79EOFhIBpGSc3
nuYbGTn9vtG9Eaq87I8rV5P5/sqWurIW17e1rJBnqfIXFO3fX3nos6e0LnQ/Lc3hPCflBiRmYOOe
TW1rVlL7ykd8z70+YyDDbt0AFP/eET3/wx51dGPLx1S/y0Bo5jtdU3+2uv5ZgbYx/x9QG6HSOWdf
NUPTn6PBydYMP/q7KA+1Lfq3032Spd1pEukcWN5cPTpxCMLo2DS+QUjj9WMY+BhaGEXfeo4k4IeP
IWfvj4+RmG7128do8WJz4nhP9vsJv+dmhHwFihDFI6hgqwsXuK2okenpOADLVzqyvCUT3ra6tdfx
fktDmh7PwCrRUPBpmY6+bqfz1VQ0BqDHHKTIzmwm64HH1kNYGcUFWy0AE4T1AD0B62GIVBIGIkgH
srVRpFC/iusKJMcPQBgVFzt8nQ5JMNQTEwvZBLPXj70wXw+dOssAf7e1AehSNbKTYUZuJedInCoP
yHmg2mPoOx0slWvSdTANZBdQApmPYIOFpp7+ncxQF4VUjIoinRqKKmcpj3WjX/DeEvpJXYMPU45m
exwUgwodmBgGvB+DDDoB/ePu6oA0AqL1t2g5tUElwhvIdfY+R/5sR8W7PAP3FRgmXJChAmdNXnBe
ezsq/BVshhyvC3pZOwyDBTgwj3G8CsPR3VaJ0fI16b0byghNBXdLwu4kFk9n5GVgcVsJ5W0EsDP9
KKC6DpKw8xzzR0YstWokbf2RKGzJp0ZXn4rU3yJ/nweB4SWy5i1HIxlgYeFoySAT4FCiV8DlbZCM
U1JDJ0S9LFKpnA5LtCk4unxRmr8ePKnJQNZ4+x1j+yY1NQ6QQiJfAOxa17mXPcukrdHqBztx02aJ
ByaLJl/srlQMY24oX5T9Gm8w8yde30bcw5B7mRRjOx1ExtAtMvYJ0m2wXb2RiiscMQPsQLvFMi/i
28jAg0uIEZ0W0pk+e14YrSdesD1Vd5zqbp5l9/whanRSVVvc59jBXzT8p/XcRuHCTRxz7ZYxCpxK
mHXk3XRpJP5LqawxMOzZqLw2cc255KbOH8CyE2h43kAzxeqPWo79GinVsNzA6xyL0USkdGwg+1IC
mh53B/KK3NpL0FbcR1Fs0hpkHiAteowLrEFLcuTBgEfKilURVxkUrPr4oZZNA/odAJUansQPFYj7
Qdbi+vME9lm/4QM0DcPQ2TSm/erNsK2mqWT623wVQU4HDXaBBU0a9A60jqjVP6VbCMydymyO+Kd0
C2e5bsXtkbyzqoyTF9VxBMfgN7966ddEw9hh7+f+LZh+a7irZcfxUCbO5Je2pz1qkfzjTE7s1Ta+
nX2I01JouU9dO227MuOHeHJBuqO+tMBB3Mt6kg/WIPih7mUOVUN8OVvQfXPsXt7Z6csc/oofU3CB
zkM12npQ2w4SRCAxOcxdzA6SCXsNSXi+ItvV8bchcgmsWdG8q5uXs70WMRSyPzgMtX6OJ+5auBwS
X5oRn+lQVPkj+lcdIB5/megMvG6eD974PKhIL5OMddqBNsV2QYH2e3QSA+ye29+uZi6j5HqFwqle
r+BYwG4p1jjPZ1GcBzTjGmxrxUM0FjtNA8smupfSVVNM6UZA5RNaci7biVlvbnVV6dXiwjvoPSAG
qtKLJ2133yHnBJmFBrqtKoIcRWfuDPSQLZPQXtyvO4ibSWMObyFHKlZa7tVfRI1ypMWK+FCEQ/0M
PbLF3kqoFEGQyAyarG2+1HhXNYyquudlCLaiQgJprOyDmo4OqOg6vYHk6kNk908QuajW0N7LHkYd
6RY6I9uobFLZ6Ox/J06rkF4odXBNT1Ns+B6fQbev7mjWdh6k+GyyWB6kDswyWbO8MPxpxB2ljjn0
K4J+Bgm2BxEeDQR5m7ZLjS0JXcwOv7WMSr/Piim7Szr2g8wU5Sauvi1NU35WUbrnbHkBPEylmQ94
1ywPhoWbAOrx1gPZqjheT2hyvHCLWw8phJrXDlDXW4qgCaZEulMJwD6QTU0YbLC3LnkAl0UJQHxZ
ANbu+Blw6XYXDi0LYpX6cmC3hPXeXmFb9KLi/2Yf5xzqs024iqe4v83K0d1kbKiCqoyLT6As5DfQ
pfT8OBTFpzFu0bTsRM5K8zBM5xBJiRr0mBRscPD5DMV4S86sTuf7DCRkEV6dRuhsrYuoYo+sH5PL
6IjxZshsV0cazhb7Gg/LfDUaUbgz+dawum74QQ6tAt3VoWCT2C/hkO2D3gxEqICeasDCMtfTrZlU
/bNY25M5PutaJyA4NeUrGkZ1rxgmNcjAKi9USWuIK6CVhYbFBAWzyBofUJn2Lm5vn8iMvy4YiiKA
3OusxZIuVNAKCMHckNcx5EtoSrHJcuzvro9bZEdyuUqQIYEWwLvHMD1trw/fcApUU++7APLFpMAC
5wyZl+VZTRMZctAJyJCOJtjdsYc0xs2gqmxFP4n7ZA43oo+jM5l63YXecdz+IB+ZrpOutt8niWlu
DkY//qD4/99JSQ+0GNge8NH6zkWe1JnOXhoB6lF3I2++yTY6aCneNh/KUFSPZRb+Y6i3rsZpk5WL
l8kT6AT5MrR/H5L3GoyMVXe6DscMHWdGHjVrT9uFpuosnrg732EUUZ/x8NcRd8pyNeZ2cw9ICPOt
ImYXlxlyA1np9ggiuGE/dhDL8Ry3OyO/zNcaABOf5gZCGrJq2m9uE+86A3jbVQU4N/gJIBRa8G9Q
3ok/28xhfoZy27LkoCnaR6d8XXKcAVjqR+t1SbSUHyN8dxPRjZ+1ig2gZsSZRA/eCjoH4+eywzXp
bFS2v8ZVfAZNrAfCUn8SRbwhbbAQaZWT7YDiogFxckDDtm8hFA5FTlIKI82wumDO6c1O0mI2Ehh4
GGcp3gVPbgnZ4BVOzBDPnxWkOpaT967/EKMD8LMf5oRvop7363h2wl3iefKzAznrfqzqp86o0lMO
hujVBF2PzxSWJJm2A0cwdDZNZ1WzwbtJMxZuYzQrrtGYbAbJWOP/us7nfs2rHLofNJbC7EErYprB
BFEh6ILac8B1Zwss04/QktGOeOsBuhJnOnuzX01kny1jiSeKezJZCjAywY6narQjO5nI+V/tH9bH
d/zd5/l9ffqcHiE63tYembXx0NW2MTTbxBfy12EAka1k/bkvM/C+N6OL0kWZfmu5E2YBsO3I/7Q9
SEbUhCWGzymEXlIHqjAp7tJ/LnW1vC23TE9B6WtPBRTClRqCWVnqW9TVvme4+YZspJ3Qg/n0dsz1
FR8YeLHxKOVmZOxQGtUX3Njo5ubK6tz+5IBl/lPS8NcHcFq/hi0wMhXmiao/gTXE/pT9CpvF9Mdq
v4fR9CqM8F9s49vPZ2yMocB0FrUFTXreOJekS8wL0J4j+ofxRa/0Yy7AbEGRncnFjW1zF1yJDJsS
Fd/OCagO4xZctxQjNctetR3QdAw1liVGXQHsy9a7K+jrJTwfw/kI2og7iqZlJw/3Lb4Uh/Ru2k8O
UCtmqBU3OXQwn/QaJYnQCaMTDUH1t20LkTxoUKR7KCRfS9XjmuWcoeupq1Y0nGeD34CMWV+8+RQD
CDOV5Q15ackYghsnGqolZQ5OPlqyBL1O3kfiZEUhaFE0D8mK2GeUN1GHri0AE4cc3JFyKX1Uz9DE
S6INDY0sHg9Mh2bR0MTlY4S60YOZL6kUCmgbUD5fp3ddo/ue0weG4FApjFLvMjVoVWNKLbQeB9BO
OAJA434A+8OfEaMrDu2ER/2HCCCnkBZXJY+/rOFg/76eEg59eLyzFCwAEgcpFZubOM6Kdn9ItQ0R
6S+2xQ9SfZDsNy1YYK1SM7ZWY6IqwcBqijpYc3RoiJLJMiSEDWFq4tFaTFdMzdskQutQ1JuJRhT6
NpGhHeEYR2ilTll17vPsAPlB5wHQYOfBYewJbVztCSSxDiTLGzdAfnsKyCkczTtJpKyEcpKpLPPb
yskZWGkxO0usNEBLfbuh6a7eGdiJtt+W2WoSpDS2gPcnd2TS3QEvVSB+3tInmAa3P8TQA16Rl9Zg
qMGVOhsuZBprDR1Eo5Pd0EeAunazt5itAwDy6xOB9AeqX9o9WYReQPVp/hamybCjBFwHgtzt3PT1
ksAbEy5u8aC9kJO+ZKjGQvQ9jS/0BYszgbaP36d3RV2vY5uBvrnM3F2C5wCwu+5OeE3xaLG0fCzw
nsSnbDpHDcd33GKmb7G4uyEnENLzDQdRgk8T3qbjflWAxFU6gWtX6S3nDwSaYHgIrQHpncG+A777
rEFRuR2n5BtocL/aPfR9QDTi7YoYaoxOnhsvmEh+mihrzV1bKUAz5VrTU7azFATf0Bp5g7K4oaAX
3QV1YWsV1m2+ccFaMEIG6XOfJRxspzkqGLlSklJSLsoOZC17Z/89HjXDE/PauN+hdXkChDUDUkFl
/j7kAGsnqX2eoKBxdbxLFraUCXRGsGqWCe7hw1CBS2MML1DxCi+2gSoLXo+97QAZ2ws4ApDzt9H6
NbrekSJYmBp3U/91lpaV+rkX24o+/GfojHbqW4oduFVLUiytQUtaTQvNPnWFZmBI3vZQ7w4HNL2p
nR3uSzZk/CKxo2HL9HUMVthPCXYeeG35M4weFYMFBW2vEH8Na9RqBGR+C1P7mGU1stNFtd7srhel
1foBjMpDNgI4AWGyrZiz7ABdsPxQGJq5lUAhnOOxAoy9MtyHPkTqumFW9YUl8ZckHuufTQq9u8yZ
4hWfAIFu4+pn7zVfpBaXX4qmTCGNkzkPkuHHXGtxfoZAxetVGmN6fxXbTNIAdbAW9McvDddfWWOg
ND0egNkijph3ZmhDLrQyf7PRJEXB4UYGJDY8N8iRe3uASEy1t1CygTCPZT6QLeo+i9Ec7kcDjwPP
guxwO4ML6xoP6StAGjsdb6mt0V6Ww/MgZoiWVuadJSd7z9XLqg3sxsbIZIoy9tydUWyfgHb93biI
x5ORq8g0MPdT57o/qkw/6mA5uZ44trFYvF8nv8VUqSefEtG80DsyvS3Ti7IcIDbfhfqO7KPnnmPu
AvuQz1/6CLID1/QupYGV3WQQOzftaEOdB3J8qiMoVUAqwlgnqDNCci6db3nY6T4FWN5TJhrTj0s0
q7ddlPvdrEebObHMWw2I2+VgeCw+ep0ZDEWI9BY5KGSE3JJf4ke2IduA/r+1biURhOn67jyMoAsR
VjZtqrLD36+pNCQgO7nHS6P8DPZcBxKVlrbv1ZCxTeNNznMN8pqD5UK9L1ba0UYxO37fgcJ/drQS
TFj1z1py7UWduFn9emKAHzfrIAhiGagulkZuPDWuEOu478zzaEBbIGuTYo+CARgdwtkLagZVhNQI
Sz+vQb4TKXm6Up31LtDeAPJgrBso+qWTbgT/HkOBdEhTsJ3EKvq6GJ3FxdeyFB62W/xIW86hiuc7
ps1HkiHLUibvlI92mORrGb4tanP65vtP88CHApb7yXxpIcuwAvFR/BDz0N1IFxibETSGJ5Z6SdA3
nfFUaf3XopqgZp6ABw9vdd9B98xXk5qksV+TAL6dTmjoScGsqelP8zQtkyCrukxqKyS0ADfRwiE7
JI2l+fk8pj5yTtkhCieQtJNHhKl8PSXXnOlIoFjFvOcTCmilaqusNDSCJwaE16EFlhy9EAwaWtG1
95qZ1n5Vd/GLLMazY6HXazWMX4fOFT/RMvVP7Fruk5Nz8DC7k3nOHD2D7lMX7/GXrU+Z5CzoTNd5
YGn3nITRdlb1IzqMlfSArYnRN07jnKNcnFnT3qAK1LuYN3fsxnJPI6FDcV5Ib94SJKiaoFM+tMjo
LQghBR8CJcvfbZ0NBgoSpaZgipve5hLqiNajuH9dz2rxju5m4gj+DbSn6I62vmZYBlN/BEs6MDcq
SVOaAAVWlg2qMoWOVgeaFELbKbja5tS7NbSXBtvufeJ6NXbJujbhbxitl+E0FvZZjsX/sPZlS5bq
ypJfhBmjBK9rnnOurKwXrIZdzGIUAr6+XUHuJE+dun2tzfoFQ6GQWCtzAVKEh3uKyt0kQLgAxEmJ
PlAHmOzCleOJeP/JG6vlTTPm/XVx9rgm9s6qp09uEHJPtoNXNOACfwVBTHBty8pzVh3iAcfACV8r
2w5vY4t9ywbw+x1zwEA2u6DmalqlSWjg6TIWG+CJIGqwPJ8GO69AZr2lB1NHdneU7k3kXbFR2pl6
whwZuJXZAiCYtrPzHw8/mr2wHQtkiyhL12yHTNMjRrZAXSadmkR8uHSRUVmpC1QfsBl6CGngffKL
e6uMN+ToJRbKg5yKO0fbVbNtnsEZq0MDmTY3XhVVAbkJy3Lvk2yqD17S5UfheOPdBCFIaMSl9dsA
uUduRMY/vqoPrLT5t44Xw5oGFSytDyq3wDwSyPHOwZTzoMJkV3oiuKI7IEbE5kEhcG33QTpubSj0
rQpdqcB0pQIdqqFeI2gVXB1XWcDV6K09uDZi0F+h9ACEjO9+2DWBuaStauDNEfJZfQw2y0TtoY8G
eWOkc+6AGR7uikzVV5tBob61CwbxHVCgmEkznsrAfKAW0yY6A29JfpBMlyfooTQJdQgjynZmBfgd
DxvxPkuQ593GloikJpYfJlvhYqM5ZDYICZdLIbeETwMEzYFmG8b0EKZpe2tBqrD1fZVs6Y4q9W1l
JuIJSm72hVpNGHRXUUvw/qGPDkFtqi0D4mKblsG7DZWrD2Fp+PO9iKpaca0m54786VYEeXy7jWJV
b5eJVNjeO5AtvtI8CA6DfmPkKYJMoFSpNP+VlSW/W5Xye6+HeHcbgrWe7C3z+NpqLPvcRGJ4sdN4
342+9ZYrC0rWohn35JYhhZ5b2Ng3U2+f/qdpJ9uoVkyBhoumLUIlTg7BAhtDOgdUDYbbwpu6HbGQ
UTNFbP1TM9ZNoiwzmzrcLr2hQlDCFL8jvBZeemgKndoM35Kaboxoecl8FCLo3tTTHJFxBVyibpop
sIetpumnJlIGyTWrumxuRqMyr1Fl/DPPhIzHLY3Ed2pFrefd+s78wqdpeulE290Z0BGjvthy4vsm
D27UNwC5eN+MDjgDcEUwatQPWGAdQhCsvCTGZABTNO6or+ht65GBMJDGSU82T2OXrKmvmqLkmRW/
K/zy9ioF1l2Gon9ShchAy5X3Z6bJnQAbdg6p7VbQ0gFf1OyCapra8bwHaqUit4EBTKwdNXsLGG6R
BTdq0SCBBfoKAYL+TE2akvvygWfp86hpT/K+yR4NHbUVVezuscDoIXcTV8cBtfs3ckFSJr5Bg+K4
DOiK1tyjEAAICj0JHWSRtPMkUVH3RwfQ5RUYJgKksiu2SusAaObKdY2VbXgxRLbaYOPKKbyv8jK8
R7Vkfkggb7Qyyae2UWYnKnmjXjqQ83gSQcTuZ6eswcOlwW9gnjcLwJRkell0WAYt1xL6MlYKCtsg
E94GBVfAkASRaZ89/HE+1gKFSoDWpvant/+QjPlWcgTBq87cpzLvDwzVQk9R7P2K06n4KcwAmQNe
vhSgS/ubQ9bwl2Asq9kBL97+UI3YdOkZcmyWHjl4ZFYJg6a9sKLqynPDebXb3RQWyWtVD/VtSCLg
tLVZChXvMwDHd0hGOa/LoPcmVuspIlnTVJ7nN+NgB7hHkrhEeR/kkT4dZAjAW9yPUPlFR6PfrXQG
mXd+w4YncYZgQ5bAtrHOycpyH+YCanieG0DWNW+3XmunL22BpWDSRd2vErEqw3bd3y3SWBUf0zev
Q1AjBz4bO22J7SGW3yeralBsp4eHELuZh0++2bwg5dFv0xyr/UZjIZjGR7SNi9cllzdqcRNsClOX
tWtrtIDv0L3SV++9UYRy+dorgZjSQz/GB/4gdmYABtMEFNaIBaAQvtc1KrkDWhXcIE/I2/vgisJe
oOe2+U2qZ+oPwe22sZ1gOtPAXA/sqLhlGp7rPBlPXJdV1J0vbp4+o2bEQtynYX+xJmhtg4UD/Ix1
qS7kRh6TEZX7ToIs9gjwkVz7XlEj4zkac21AmKflKrFMdW/1fnUD9sUAmhWpU6aqEr/PSouT/jvC
ibLgAYSA4DDP3Z+89dszvZxkkwQ3yKDtuxhv+nVjR/0OTHrNZlnq6QFM5d2ZTAo0fTvTdwCSRni0
TdnwLcyrI4h3jH8sz7pAuHR6a8EssOao978Db5Zx8KTZH1BeCtSmHsQ91C2mZn2chri8m0JXrLJR
xNdcV6VmCeDRCpJAc+vD7rWeaDeFKk7CAZfiQjIDWCh0fQzJwa5qihN15Ph5bcvcRY7fDqHkKs3x
WoMh7VX+rpQlXyN7iMCRC1a0oA6c1xb8X7vUUsOOnMDa+j7GZrX7av10o/ygapE8yNqJn+zCATA+
N0Ff1aTJU96WzQVPnDfqnOK4uoKi+ioGll+cMcs3UMaFwKJuBhJvwBWd0iE0UjzCdM84ZOjhEO7U
Qj1sS8be+wFIXP7gjry+5cCPrro+ML/GzWBsytoWR2pmyFhAHVO9ZJbeggFnu4rBDPM1TOsB2ArT
P/LYT8+oOmVrLIdWMmvbL1MRxVfTGAMQ6AIGACHZbmOUfnQqdVO7tdrNjOr4inglNNGiBskwoLA2
oLKJT9T8cLP0bACLgRuNQAVT8wOVHWDYqsrvAUNMXUfMU7NRQFpJ/zYEorygIo5tPjyQkkAJQKrU
mmmPsAOlPHlAk6j8HtXvc5CHAcU5cBGBIxkPJPOxQzJtO9WoARnK2npEKb31mLfBrkGU8o48iiR1
gDgIhhWiU+DZ5SmbVnjajEdydh0UZrdjA8wVhtKIRs+JcGSzdUs1FeuKGbuh995saGodM9AxrTrN
DONNYXWmJkRqnBdPtu/NaBiTXYJS5c1Qt+xQCQiG0V6d4Vsf2lIlG9rIUy81abe+OLudCs8I6qQr
ymp1bgeq4FT0u6TxDYCUC3lqXcc/m0BtzdmxLAQl14AMKw0gO6XOmnFI9iMwQPNMy4A/50SkCKqE
myzGssfOAXSLiz67DzK80YaJP9ShgAkYgvNg+98WU58ySCK4hVpHXS7TNY+LdpMaXbab21U0ac7y
xDnObSvEy7cuxY2mKAuW3Y+DxP5QDwbebp4/R4ktSOqGU56ci0hlF6x23g+TnwLs82c7Lqv+XDRn
stOILgwc0KiaRDXj3LgGm099CMFgjlpKJzTsFdk83YF/f7kWAEVtFxoQOkMYHWlUIO3ipHiavNF7
HlrAZMbkTraG90wWx5iOoI+Q96029Y5Zr9JK8jN5CGQkNk0LJbTGaBhWVCiVbGtwSNHQGFKyJxRj
BStqoiTWuv0vV+JOLe8TQFwaZOEDmXuolJ7q4tzpQzI4aMsxLoAZmooznVF36coB5MTOAN7GjzER
uVM/eVZTBT6fP0+p32j6egsprWTv5lG2Id3wY6Grwyr8TjZ2Y6qrBAD/6uV5tslN2zkPrPynDTN5
sZR8P0SpKy9kYz749Tw3P1PnpD0k2BoQR/twoZ4BFXSgdAavWmE8LGmqqefx2Rzrt/ajstxFmoFM
lKaig9GBolJ7UYtcaeAUd/PAOaP171zL9P85F9k/rrjMZf97RZrZFsI5oxYbj088jOoMlbeE4PU/
mtju2C9ph8fK0ovlxOcm9SIhHud2c3U9Q10Huw2PeLWdOjsFYods86kPgMoxtawT2eggWIV6Zn1A
mQFISl/jDjsI8Ha1fHwxAL/3U+O16uryh3D8Vx8/hB+ggp5PgCedT/6jywwH/gVSGSfdLfTI/2WK
/+8+kABDlRf4u7ee9LxLPTB3RUQPRZzHuwY6tTM7hMOh7FJVpnfr8JW/2P5zMtnO698Ghb7dzOwQ
/z1oSCvnNXLc5KIEii9lYQz3dOgSnkMrc71YJgTi7lmiF+RZrEVfTc1mKSprbyXYozJljZ+G5nJt
hHUZzlP2Frg6zEEHJfQVdEzvvg5ja5+FIIIlm4sM5arpuAA1qKi2PWrqjyFv8y+jMe1FbQPUqu2m
kwWLXUXlu52Dse1YA1/3xSuxh/ywL/7/aS9r1K9R9mpOfOnsFSgvock8zsmyGrS1Fxk0z0v+LO/t
et97/rBe8mcKKUxEYRN/tyTFpBu95ZE7nMk02+N1GaKijHJukxFml9ipnpdLSzxw9nUdj+tlmibs
P09NHaOVz1PTRCaonO8ls9eThQrBlk0IDOaApNzyirG10bQF6gCG8Db34Ak1HlHX8lJoG/k1dggF
RSBI9jTDPJYm+JhFgd0HBU160o8DlqfzTItpmbNOsj3eN/xMncCBPaZeLi89yvg3Q8Gx4tYLmXnl
gRdfNbpIzWqTD57pQ5mPoOrSTVqueCJCrk2F2ZlszAfBAUDhd9Q5u+l5GVLhu8Um7N/LtMbof56W
BgUGglmpajPso7AMoml7MFpTJx26j2nDFluFscKqaugM71h1WNnResaPgIOgJq1nqMn8XqEQCamJ
pUm9qGXD/ZJd/Ai7nh4VxPtwmL4HHbZEETf7CwjFscajNtdGOqNDEgpIxGbNnoaGYFnHa0MPofYy
Q1iC4N/pm8c/7PPMny4y5kGy4r5QO4Q4+uPAoyfb7c1vHEKsQeglPwuZ9utmSP0bBH+7C2g8UE44
lsF3q76SgwdV4nXJwSlfD1V1FdAR2VAH2zvQmPoBZed6w2qVXIM4Km7xBOwBUlvJT2Y/95U1fXdQ
lL6Bjq3Qy+ZwjxQxYg8thDvxzh2/FabbrpLMie6FYO6NOrAFQG2F7jBQYjd3VAb4l0MbdRRDfeJW
DGpFT0OghlY9kk11HlB2Yz8+1ogM7pzIUHdhHtt3VmM+tHpRmyKVRC3VGfHOAGM+FIEh8hhxbp8Q
VTlSUctS6EJNqDt7J5Cfz53kT3Y6jEgtnbyEHf6062nBDm2cSqs7fPLXdrpANhnxGQU5c+cfw1G9
i/yxqeaPt9TbkBsgkeI8Vfl+mdYGpv6a+mpdG+1wZQwJnQGY/Ls+xOsahWbJY5sFgP2WUGwYmkCs
LdeqXnnboIxPNfk33wcKQCnxM8hAniSY/C1dscmygkM/9BHJoBS7lLxdV4ET/kbqDDDuPPsxJL9Q
o1e/uFKO2xiPxkttivJsIbu6m3wXi0qQD6yiwu9+Ona0Nqa8+A0O7i/SG93XwBgQ3Efk/cYM0zyW
Lkr3OfZkD6nw+7XqTOvb6PZHxaz8t8mnkxyD+htAmxDoAvshl+0qVv30ZNoi3YdunZ1q3mZ3rh9H
Gyvo1Tcg6fdjleX/mGP8Vebp+KVXw4jdpyUugSXdC+7scst7Xr5yiXCgdnW66ZhwPz7XTeKtqyiV
oMD22nPiW9NT11pP4OnwvkGjGWpOodtdoB9WPYKm7QfZ8WUQlelrdRWgrXto2hhA6sTfGAGK60CA
Gd2MQiTX2oqx2Xec/kfjbVmaiJ8A10AmSzvYLRv3qKGMt6mdiXsUv4j7MkSBFwIOFeL1XnFvQXvN
X1UFPvGU35EJNVwGMtMqcOLVYJSHyOjSndKgD/yrjQfbz5MVwsbq5Oj33twRolpgCst7asUsLK+F
HV+XQXmJt/4YJyDx/JhIIGG8wc2U7gyCiGBB/T4x+fDYaleF3/wksrdJ83FWmRzPXbESnqZ8m4nf
5iP50OFTuxqi6dwC6yot/wQJm5XHwOJR5s5txixMkMZAcCDdEcYhEnZ7RYHGF+okE4utq+307/4t
EO5Ik0Xe2Wh8b010FG7ZfC0T13q0ETS7/MXe1+KzPbW7r17evvvXAACtib0Cv5uvQZjaj0OEaqo5
kiXCvn3nd0US5MIZuEEJk0ClagX4F7qmA/dE6N7jD1O+9JBkOnQo4d51o2N9nfDgjSSPf+AVBvqU
NjMuo/SmO6hU+yDKQEGyHomcbvky6JFticBQxKp5JDl4IYrAaKQDRMWdTCE6zv8dSdc0OSCKNNKL
ffNrC/AROWClh9qLaFtEjfsIhHi6wz8juKgsAd8wxKsPTutUyAvEDtTCpQk9agf0qo6d/YR00W6s
+BShJjHegqPL+pm6qCwEYjb94k2m2gS2su9KFRn7fuq7E6u78YI8O8THeVk/1njMozyvF29YRjyH
GcC9q/hxkg0YwypeaVUR9601TLH+22ebpPNfny2qzE+fLTEMiOzq2i8q3YqHtli3Ttyd5uIs3QRq
vjtR2VdrG4+oI2mPlcoytUJkFRRyFK7zG15vnQSMAbORIW279YfYWCGNLbBr7fhugJjZOh5C/NXJ
2JYJ3tGRd5m0itegD0KafNdGEDvn1bB3Bi5OBiAhV8XkcKUzOsi0BENZyNhm6ajr8EfSmuGqaPiw
c9LIOfq8ih/9UZe0jaD6BfLkghLP6pU8Rtexkd90XlD9o9bQY49OAx4lzpLW/xTjn0/JaYITpQB4
mng7NcTY9oONbkRw1+M+alDCfFtrWHHrtN3K6oAM7AELemYeINJuNn0lt9AEzalXVYjA9dhrJEnX
3Trt1keo5dPD/+Y24M7fC0ARIWPF5UtTFHuUciOvhztvZ3vxtC90U+XVOoVuyGsmavOU2Qyy48Zk
vpne8M+YBv49Es3DHdi0UbGu/R0rYOtWcmSu9LSFFHvyH1P+Pm2JuPFhKlDZDmptMOzufGDG1sgu
Jkfa2lKzMtP0OG98dS8qNpJPTcQyk2Nam8hE16gu9Qm4GiVev7Ks3tsGIjAvHqFd8ZLo2Q7lGffv
V4Q6zTnqEKfJJ7u7oMgE9BIFiKovEOgM7V1Uoai85IPaUT8dDJ58T1ll7wdhS9Sw4JCIqL+WbV2i
lD/3wCDjs2FFxqRs330cJuW6altkf7U3dUgeDeC/hNJCViF5C611eZUqBJgQ+lLrroREo8qA5kfq
HqdYeXU7ML51Kx+hyWFFxkb30JkPpMyxrPndYq8sG9Qfc690NlYFoOGAlYGH1/i5pRsNt1B87TIX
9xydxv5T5eQpFM4QN6cDclS5Qkj333YHfiEBXn+yfBpJ7SlLLGiWr2muZQyEhBCK1we74M7WHXKW
30AP1u1McIHfKit0rqZ8sTTciw5kprMpVs6apaPYJlipcOxBQv8yRcWaXDKyjYFooN8Tu9tlhiYx
X7A7iUHT50uxMqBKdgr0gc6izOsEmBQYjNjPBVuydlPjAr6rvTzuQum8HQ/kQybXK/8dTVMubfKh
ZlkWnrteepjFy43FICjZKCSMlEjeDymikQ3q5dHOB78G4VD0z2zLqYfcvYaXu74wflME8lOQMksS
qPzEIE/vgGa/YO/4OZr5R3CTBvte9GIkxhegoJ2rbYAfUDnxCKX4Mb3WYy7AvSSNBxSh2eu6i23E
ePJoBcZI8WuIsi1AigLYjwTCNV4Y/yPT+kcZse5rMyJvb7DYfMSCxwf3ZGvi/1hmR7y0erDgNKjm
59mW4eWK+8ET+FukarzMp4YjjZPVYE0lshqVRLqHDkwBmTWCFm/AbrBLbBTtgQ7jDcDLB4h1Nk/+
VAUXFAs2a7IbEuSLZRPXd1noTPeBN2D9ogfE4ApAxqj0zi7qi5/9EnK6yhQvUTk1qwGMfBc6jMoo
LqY+LDZqSiXbtZfbu3ICIFyJ9tqyqHwJgIJ9bP1wbdpNDFzLpmEif/GGrnxB5BXwxko+kmNU5jeg
pPw7ajVp82sQ9ThPAr060KrmMe5DPWepN7R4EKkjNfPJmzbAArl7anZ+hfQgAtw7ao5J2GI31vgb
R18UXKHJEdkNZ029yMQbp7oEvQX1+qxPrl2HFSr1moPd3CFk8ECdWLomq8obzUNhGM4EtuWsQUFG
c+qwOEAoqcjCK35b4ZXODFV9BV+2OthW6U0ruw57BOBHMMFbBTaGBZSZ9RkdIqgCnMIEh6X5N79l
GI0gFxq2NP/fp1ou+cdUf3yC5Rp/+FEHb5U89tZTGENk2YBKSLmi0+UA4g9vUzrVsIJQQn5eOngC
Svq6LP4dQu2l29czLk06+/MCeYeMpMXBcvh/nyauPz4YXYU+yWxcrkpG1tRuuWKu9TDJBHs3/SGW
IdScXeiUhlRV+grlzfpoOEl530Ea0kMq6CI0YycdqtEDCsQIq/VoO+82RWdptjMganQd9R0AbLRs
d43MUCvxMZZGlCnQcgO3r4t9MlG7PeV4EtFVl44R9DqKqewm/Bgrcxn3bJtVSbCer/gxMaJUKNwG
h7eia+dSYJdcW+lmnooGx/It5yq+m6fKpVVt48SoZ5fACG4OSIj2YJiQJyZNeZrPeN6/n/3FRi6D
7/IcNzbG0UF8nC02pqdZZqWOxVaDJXSdurjjQe8WPFY9BzdVDCZ1aoZeFjxKGxLaKrPvYu1RQ17t
EHdev6bO2vWDxxLxlqJW5nUepCSUAlHEg8gXIKJCtuLOd5wbaFLqX9Xk3QxmVr9cyW8xx4mAxQ/T
9sKTHNxMgRkeeTO8ECCdYOiRxqIjEjDbFxN5kL2opztUma/MERuC3EvvQaDnPqRJym94IG2pRQdj
Aptz7nS/+jHKkOnrgMirgrpd+ywEiwEvonOTu3o/X7O37uMsS613G531ucve4njMV2ZZ8Le5N9qb
VvCUSZk9eJ6XPYD3ml3abjqTCeIQ2UMHIP5diGcZVPOGaE1uff8Qg4zpnrzo0DXtIXNKdaXWkKTZ
QyPK15ILMGnomck0tOCsYIYdHRdbXzrN2k/NbE8u1JHLAkUXJYp4yEZzxjXkRKPOzTbLVSMunX02
gIF6mS9ycvvIrQF4LcvHB07LyT+7rHugYfSVgIuooVRafZrdqkHDm84fYfkKGXaUCuxft8UkwuZ+
CHh8WT6Z5GGyskCTiJpU/MHIt2VNuDIMxj99q9oOASO1QVdFLnQIJnCAtFZrzd+KJuV9ANG9opDr
5bJmJ/yDUQO3vnzTvumNk+mrr8sfDgFS8P7L/Lh8ukF4wV0ZvdFc8/8wGCoddR3v5uZUuScwbChd
TKOO3IZIglEWw/e07Z7tvMieU0g2nrhpAqGr7dCzc4yyu01YhwP86be7DlRGR7+o3BcJojtyMplt
rTtmNtfE8YyN4ZXFSkKA76kfrC+qG8VV6RargmkHrAiYk+vAemrY0Nz7IL3q/Mx6IlNvgdorKqLk
TLahj6pDkZTmeh7g2dHTYO1CKS0wcQKih3V1nx5pcnDiZidERawVNWlAgB+LwazhgUz9hFBiPvTN
niZHtUlxSR3xD3XSxzUS64wUbnQ3X71zFNBmCdvSZD7P1M10qxv50yFI0+9lxq0LtQYsD/cht3vQ
ieALTcYQPQCpsqFOMpWQyFy5TTicqJlNlXPgCYJ15EIfQaEyzpyeyGBwaLwE9WQe6AOA1sM8RXLA
VhJ7KpW8monTP0wul/fVpH6FKgi+Qtp93EIRcDxEA5qxNDYg3QJGMw2CS9UUUOBDBfVX8BS6oMQt
unPVJ4Cu2Q+zuYcCn6xr8IUgRrN+33GDQu0w4/QWbH6G1Me5F9XqE1DPSVuIiVvOo4GPXUXhK+Wv
I1P8kK0snysk2Q6yhcQPorTBs3ag1DbWgD/c9puBIOeP1AMAMlPu78zJ77p8tN9k2o3QA7XFA3OS
fu/X9nAKa5YhTpGZYA10h+dshDKugEDnTz0cGqXu7wTDeYFgMH6i4S50cvw0chMlCbqOPPENMFtY
GYrP8nj4Ao0KcDnDvrgpXX2eBxxpRATUZjeG2ntyQ3XE+2yjdltmS9KfIREdQPJ4BM03yjuMVTH+
KngMdGlgv0J2uAYo0SoO7dBlX+revfDKin+gnidfV4BH3yS3zWtpjUitOWPy42OkyiFGQSNLFgG2
7TjmxkhTJIgikX+hMxGxbD5Tf7H9zS8yLRPPzSr/lGczmDOewQx2+JTVm3Ns3vhkeBM7Unpt7uXI
km09o0aZyUeOjpxplrxuD2Qf0nwlJiR2b1VfVXsG+oFXu6hmPiuW+9Y2c/zmCBQSxHnzcuazwloa
9rQDgbYdGF+0v484GarUAFPwxhI8ynal7K3Gzq9jFoAHu46z/6Gt1qlchYkMz0EG2RFAZbLyVkwe
Ei6W2lAH8oTlLYGGoLNJp2EDDFV4XtzC0Yt3Y5Tz9eCimlMBqHGWRd8/x8oWW7CUDbu5OYGIzWUN
PpLN+2eprAkErvmFOumgOAjDUNT1QC2abcis99lcS73PFjlGtOul6BDx8u1sRZxZkB+6KN9qbtRq
zbw9pEHRrKlJBwR5QcwZtTe3DgDY1B4tCMTWrpYSIdtf5pg99ID/nONvV3FqaL9WPbgn49GtnozM
OhM3Qwh10kOGWqvtoG8KaPQlOhat7mqIdj+5ajqbEH/d4uHIz3EbxevOn9xLm5XOFxN06TNtnRTl
CSyU1SYCau4ruYV57V4sM9r7dtmjqJ79oDumbSFcUSNm8dCZZnfuot7fmFGW/JDFtayd4FufgXZ1
6qbkZBa5eNIDqb/JSmjo2IALOUnGjlmOeVhrs18RAj5x3KkfyJaqde8G8X3mWxbEXCewjDrlBBHl
7N3XgyKLhByj2FhInvZg6AX3h2tuBjpzsFVVQvoIF+Bs7tVnTvzd6waouPsoE9IHkGLKaN8C0Lv3
OhdJWYknUYdlBPj9+bQP8Jx5qDlS65ovbf5nxN24aRmCrvS/zOM+fYCynNbguvcC0/uWg2sXYorq
mz0N5lpmqYKWXqQOHeuNg4lM551CSfgaebnprR6GC3FoBwLsnUmpvpl1DjlI1F8YKi2eBUrvUbqN
s6ipIBuKR/Kzkcp329JLZ8I0260SDZiBXDwoUaJRnOgjhyzPL6xuvs+fWH8VVoHsizyKWB6gWJC+
BEV1KUsjeE5B+HTCE0XfhWr8pu25ibeFHcfuiXFQpfynfUIiY1VabX3A42+4YsE/XCePKehDu+U+
s6tkVZtDOq6oh8fJtOpqL96XaoSumQEdBD/QQS3dXGw8y8cDsG3NQ68PLYj1kb2AjZrUsdjKlre7
OrT7NaHcCO+GPfADd1l4JHzbYjd4Ou1NYIdXOdG0LspWgdM8ILfWboXE0yMyLPtOZJ6xTfRZxMb3
M7L9rRfAUtDnACu5T/HrOflIHezaiVcvTSN+OYgy/krqdodAnPpmFWG2AX5qvEnfR2TPKtudyDlb
22IyVqFfWBefGBEoUExtDxE5rHOiE5nowHUUmc6QpoCWazVBiBbg1V3KJaqVdcEdgbjIBgIA6N84
7IpATnkL9ONXSPvNnjrzkLoeHsmVMWRH1zTwlqgzaKD3beRCTMdKf4W4K3ybed+rIE43lucVtyAz
/XM8le12kEKi1hv14lDz/OW2xe+x7LtnP066fRiWxTEqPCil6cnIY3KguJ603neE9tNNyCex4aY/
HkAhSBh1OgRC1NuQe/aWmgrFe4/s3cF1vD0rCsDFx+5pEiFK+7OkOCKngQJDKDw8QBnk3VbzqxGm
RxGz7d80K0IHr1rdOelUPBexuQFkURlPiK7hr6CSqNpQ7X+G1NUBuV4brzCoPIFIsXmIEYyZbdSk
DqDbu4OzNjgIEHq3t19QBt6fXLvS3NQ+wocNpCGWJgOBIv6uzjV1IiCkfRasM80wDqnWL6xtoifu
dfmlH7NwTYze7F+7LJ38UjpangkR+C24fHOIElYr3LbWD/BtSGD+7fyeSzaC6wX/iNxL+ifTb0A4
pB+1Y/zu28dgNHZsGT/GFsirZYhEFvaG0zfXhDLPIMdXyMW82wmIAY7M2U7+k0jDbWRMqDHouuzg
qiTeIcmBvJ4/4bmIXDnYbVAUkuX5wcqK7it5xF3i7lOI862w2CrWM/V8Z5jD/q9tIp5HvgxVMp4f
HGwGariYtVA/oz+pbD43qRcRf3Wkv3+dqP/q/WPs4tzrqWrfkPspmk5qRNIVUuj1eUAEYCcay3kS
gIRB5lhMv8rwrhpU+I8z1b8dz/dfZG5hZxkN4QUo8GYeI4vK2IoRlUp0v5mj2+xTIy4Re9JrIKkX
PEof8mBy1qb5famZXuqqK5BJHIsa4j4uKq8VK1oIFI/yvRJ78YMmA9bmffHimq2J36lqwE1TOLvc
A7g4yerqiiJ4sQXsqf7ScOsnlTYa7CceW9mvZYyZTPHGCL03yfDPpKo1IIzr3dIM2qHeQR453uU8
ii7eiNIrb3gl9HtZ9pCmi8Px5ru+utgSG5mkDq3vbTY7OMOTOVgrZAtqIERwS5RYYSIs7FYXkqEp
dNPTTep1etR2Ui/2ivYL9f5tbMZiZC4KAQJVQ9ywTMC6EgK0dj3451qaWGpqu2oYCAPG7q2Wfun8
lhn3H6FHuwHDbVQ8xJEuYJDJBUzdnvtToIZ4A1oN986ooPo3Gjx7ifKy2UJJarqi5Cs/sSpj+6kq
nXsnrbx177H4rbfFY5GX7m8U9gPfGMhfcf3vcB5LwDf6zAaRP94V4EcIEIoJiovX9SHQA8MXuv3J
bruC7XnVzOpDwWgX96jtPgsBYaRFkKio4m7vyRhkuBMEiZYOq3Ih+GHcg8EGTFQVUPsIrqxqL1Fn
anZj+d6k0kO8HT73jv/ZpN7URHnY/zj2/zD2ZUty48qSv3LtPA9tAK7A2Nx5yGTuS+0qlV5oWlrc
d3D9+nEEq0+W1D19pq2NRgABkGIxCSAi3L2ckaNTF7kPatuz03rFQeoFFrIRocgm6jy6UJkO2iQo
5+KQpF585lh8Ep9B0g1/BE4Z3bvDaD+yOb0SGYJVDNYOaaPJlqymfP4DKL3wHmvbxYqqzcmC1ZjB
Sq9c/z0W+CsWq6Kt3G0nWmsDDyUShMeGvcYWuOHwuw4eiqgFHzc+/hdgZBCDCvoITpfBusxIFYc4
Yms9qrJV65IX4+dEWl976aV/mLVCdx2HcrIaWyWW/nAlhFbH0GEQZAvxmw5bcKMME8IkPY8vATe+
ZkZgLwvKPuX5uUyir7RMow2CAMp1Jaw+PdJiTdp4BwGGrzbE5kW8Xt0YZBejwVShmb+oXo0doB26
3h7E+mZK9ZDpzDAxyHoFwt55B9BM/upBXrzgIvqWB4BBe+BiuyZZNFwFANRINVDRtwTSAA4D94bp
xcHu154pj+f7IrdeC6xsLqBgKi5Y9RYX7ECSvTMan4QVxycribehmddPWZb0927qIaFlgDLoCJ/L
ugkY21Or0TvqHIbiy9LKJvdHC/DHCYsj7Fpc24DkJTxkZEsHENdtnaEw7qgU19L1//Vf//P//O/v
4/8K/yjvkUYalsV/FV1+X8aFav/7Xy77139VS/Xhx3//y5bCEo5jg8PCkWAfcV2B9u9fHxEEhzX/
H5EC3xjUiMwnuy3bJ2X6ECDIfyRFEAKbFtZw3Up7b0nNqgAk/aNKJ8Bwu877gdA5wufF997wl31s
OETpCYiVXUorrMFx+j1SzZzs6s5RvhPEKwe5VHsVTXW8W1QG01j9UgaO+BohEea2zEhSJ/ERjckh
EAJmIjqEafCxjozrPPMZ3vEj5ImRPasPTpGPF0sfxkQ12xIfPTAy/dmaNd1nkOnne6dnWLE7udsg
H0n0iwn1JWMaAGoKbPXPj942//roXdd28WY5DmLQrv3rowc9XmkMrec+qSGe9ggCh8ia4vMmt436
rUkRNNHLiWEGDroWdnNPFi4wT4BqM6SJ/b1VUwTGMY/Eh3EGpmk2rLGDWLFxdJw2esvixvQTKx0u
HiQxT3UFnowJsalPM0if8XjdH9oU/NPI8damLIDSSJhNZ/qZ8Wa666LEOtq2iW8uIA3ef3gvpfX7
w7EZvL54OjZSQ1zHdX59OINIa4HU+eJpWaS7lQNcfml/QoSifICibP8AqP4LfQ7jtjC29MmjorZC
ulbxMFXQKjYj+RU+4G7jOnkB1jR8mKKihViD46jPZtdcPL1GxKT4WCSsfHWMCpJB1QDTqbRPrXcf
GWVzj0T7LQL2zlOp2fRrcNuC7iANTlQHyrB0pyrwP1IrdWjicetoXn54zaBa28Q2cHtWvoZzKjnM
XgHW/qAA5HEMwJlhDWmzbgOgCCP1BO165+k3W5vft655EFDu+G1pTwpzZufIo24k+bm5D4FOGuD0
wPKXnbkd/9EMMn9W+gBPYdU4CQjAUMhjt1/1gB4ec1kVz2bHm63B53JDrdR7GLKldwny3rvF32hX
JtuYtko/kMv3ytNfZa621FCbLPoPb4Qtf3kjHMYEx/8OFLM9wJA9S/+cPnyp8GUxJ1DJhE8OpijI
x7HxOnDQKxPOMK4/cdmaX2kRZhv9eA6dYLwakcQSzWggBZmkF1KVXVRiSTx2kYel00ZWVbVSWu0t
RhIgtHfqBOIyaX2iTtRAxf9n3TJYyNJg17YCWTaTJbK9N8z8xGzBT3Rmj6lVr4p4QrYVAkVsb4vk
cGv+i81SYTfd7j98e3797OuHCQIo12aukCaI6KT768NMo4bxLGfBoze2E0KxuVxx4BfuzdiQSPrO
+abPZPFWMmdDa12yaJoIKL3BHsBwC+JZhBErAexxX+1bxBn0d7bRX9cPB4CMLn0HLTcYUDU0PuB0
4hHcaeFcrJuUg97VZPkDl2m8ImcLNbDceG9AdCaGlwC07obdFeukqsBlE8jswUWeyz8/Fen95RWz
bI85HjdBucts67enghWVHRYqcx8Z5HIvlhbMALVJihQ2rXJLnKihmyT+WD3E7pz5H6iXSwgaEF0y
1YE/D8BYASp5olYOvAl5cKOr/LZJDHBx5+2aUgFLB/QckEIOT47OGEzCnddV3uvNqnWRneYxSDcO
2jVUBQlIMWIj3FOx03WDAEIpmqy/1JFdpV1Ni7G2o7qpFVhq28Zbo+m9V14420/4DENXxAwTMHW5
9YFa4hoaW0EDGS5q/WAt7baFQK4tz1Fn6ldg+oLXqdomZjvvCweJKrqelaOLbwScimBNwY4fhP0C
yfiOWPWtHJ9MDSCpAERG6BY7JV3SbcMEBaVMwS0HibAoLEDvPPDgAHHv6tqpGDTzswpOIvc+Z0Wn
HqmqxNTlZ4hhbKlIDTwDhIrxr//8jpjOX346EnobkkNcQDo2duG6/cN3aJIM091k1Y9RxLXXuXhN
2ib+VgxIOgxGl90j8hMjPQ8JwODXi75VYMRAfD94qxBW2kI3FSwZnhs//9pTNj3DBmY6y9yIgXEF
F4s7JA18UqCrpaKI501UdfNTH3lgFQmLbawV8arSKC+giUWqqS5ih6H2wtMsN7qYNyAfrYUz7qkI
oNH7kFSEFPImRqrZRlh4ywkRFAdmu4lnV32AXgMtjpVR0yzAITiq5kNmA+q2QK+dHEQSUALjC/Qa
anPlXWA5H6DXVTi2m27Iu+USdJ0JwBzkfZup92aaXvfgmjK8S3vgX0eAeN6szoRSOGP5GRkK3jMP
60MQVfwNrCJqi29qsCOzJAH/eYVY16AE8p167CCo3rXV19uwVjjDA6y707BVV4ZwxVfntrNn5I1C
unGq++gZnOs28nPgrWu89jC1iAgAVuCtwX4R/8DyqVjlcx28pP1s+oExZncFckP3XdmbBxrJUYgA
3kYaWB4+ymoEOBk6WX0wrk2IxsE5DWyy0Aeqdxo1bVrH6tbcnd/rqIHsRvSyGLOWMUS8g4hVeydC
eFAKu8u/gAD+SMqQKlEnZ5zlG5IY3XXiTRHwE5BP9VTD92MMhz03LQt3IPIvIm6PbVC8AMyQ3jF8
Dh8mbIygeQGBa6fsnxHnCiFnF5bPZT63kAmo+h0V3TrrDm2PxHEqQoTZum9btk06q3yAh537Jcu8
R7MusztWezs+jd4jVY1xoPzADOatpetMu26h3LGYB0NWXM2qOJCzFqJBYDfM3AM5jCKKkOk6NXrI
je4ZAOFYLAlQt70ZBX+IGwdOvbI9WEFT/+zN9KuVzAKY1zZYY5tu39fcand21hrIB5pB1wAU57aK
u/Lx78bJ0sOYV/UODot+U/eQxCvi6rHSaBSkQUIlWQNRCqOEaGObFfhJoY4ODoQDyNad8ZUScY2Y
/Dh9FmXpz1M5vSQpABqidjliLdixY3VrA6BRYiLV5IZOVvkAFo3HoVENInBDP6SXNinrdcuZfAA/
abSzRBVDcaaczqkJ7zxSEr0n10SgwC0j8Q2Yqk2Wh/bPsJOnXiEiQ92RDiAf7DCKd0homrf//CW0
fp8tsWqwmcUwMbicc3xTfv0Qwg1VK3M0egjGc7hYhwDhJYIMgG7qXkYd34MqDB4RquuhHRWp/nlW
bg3BG7Dku17FH5K+wHpgqPPvJd5KJJfZrzcL5PCHCFQH8d7TFCvEs9KBZBX7n15uiFSl0wK2dAYJ
RwjjrsO2zZd1hIXs43VnT+m1i5R5Tw0MEZD7f34M/Pd1qX4MDsO6Qf/nurTD/jAfeOOIPG/Buut7
TrsnNZIUP3kG5WOQeMENYJkz+DJvP/ostHx7tOrfPwbUo8qQ5E+//qgCnx0iZcn6n2/Z5r+tczwu
uBD4ywl8POy/7DyBNOUQGoyT67KgnwOvARN6GH+BTzjTTnmw7aS7WgZs92c1zfENRyrVX6tD8DYu
1czq4i+Q2rhZt4nyfCeuC3A0bcjNmXsyfjEdcLmU2WaKWhAHI+ThFymPHo2wfj+DEILtDx1gHkXI
bX/SZze7AhJ5/2E7zi3ETn59Lg4zhYd1sWXCUWAL8bszhEEctvTiqN1lXWofO6hOr5FwgkSowQk/
x7kEkxryl4XXAHBnjzGAP6hHIom3BaUf4phxEX2WINqFZo7jXjlc1y85wmtkVpROcQoj7N6pWDpg
N26TgYEbMMaia1TVEYGXb8jZSX7m1RVrD3zYitBCYCMQb5qxdg0HU/doB5na5qyuzyrrvSNikcNO
NfZ8D4hv6OOLYL7qcXoVxD/n+X0c0wBhoIuYVFVdeRjhOwQiwv6KfO2LCNPyaOIl4drL0IHIKOwu
s/HSgL7hSlZUTcWpq+c9QLRfqZ6qqJEOU18HPsfqcb1cgSpbPWTLx37VFUW4o7oPFxOe2nVT0p4+
1OV9kZ8Vq31nqCFbSF3oUg4wRDsza/KPdWRjOE2ppbR67Hv/etdQNMbWQjC5w4RdH0IGMr0MACSI
AXLA/ERW+ACNmc45qUx4fVMegG2tM/oTlUtRhmsV8hiLpGmTBa0Lca45ndbg4cWHyVX5k9dF3mW2
gzvXjlDSVV0W8FWrmAPJCSdHGCC0T4ad/7xZDA77CS5lD18IO8WyAz0Rz/EOyoNaL40h9UDg3wb2
vXMuZGFndbqHixV+TN1IdVZqb+ABie6XK+Vy2ubTNPvLGDEWTsmc3HnNLm5TEI7pfmYrig2X3Nss
I5RB/WBBJvE2qMfn2AdesNrRqPZcBdc4C4/CYU65BqoMwgZVMO0ztlxHhYF9hgLIK5nTOCOiwysF
PsYjFYNI2Br8gfRAfQt0qEPQMmSueaZeoQiNfVPhb0J3RXWWiax2hEyvZB/bMTgeAh759GymMfhi
lW18FqAYu2vqfmtGtv0IvkD70ZrBqARZArlRrhMV6xFC9hD+yB/IBKFqC0goiFrGplluzMRWO9mD
lBaS8dmQZdtxtuODbZjVp2wOMI952Vck0rW+q0rzBPHK8dHo+2+8DtKvSK/BjFQofhWhTO+wyHFX
1FC448++9oyHOCjT89yqzKcLwMF6EjorruynKxjfwIY+4k9BF8mC5xJgY5B4jtkuqwa5a22j+gwF
5/XEmmBrZi0QihLRAEOdhqSGC7uDT2mNr0ty4KnHANXFI4MDi62qMWb1OsBHLOBh8UCt3I1738UG
ckfFyJBIi4F+5zJUg3e4xlb/KmTHnqCrEG8DE/4gKtZFw+6AjNsvtmoEzBeM8+U2aK3vNJpXecYO
Wq3OGps5/mQaCG3k1onalpoCCfU5EqeWWxWGKo5Y+kKxQ9+5lWGZDi4KoE9aCGLBrfd+z9q1liDm
s6P76Epmny27eL/nwRV3yEotlnvWr8MWEPlyQ1fNHCRCz56HgKy+gD7QfcNtOSz39U/3TJ3G1vjL
PYdpA953hG/uVDFuByN1dl0jDxVCPIAydRXyA4weMxSdTlnXIPsRrvUq9py9pBZhlAC9FRnUwRZL
BWxA4ogQ4l86vUCPMSAxdxvE4jW1IugRUx0DS2V0ptOltupNtkLGVlAYqR/FmACs9Clpa8ACGpCF
AbScPQG+lz3VOYQNB/lABog9WxsGRM6GihVLzUd0JkPqAiEp4Q/RUGyprhWIOXbxGoqa06Hss/V7
N4zbRgrpHV0N+mazz54gc6/uJu7ubhZ5PXX4Z3blnsbqZiUveCLQda+r6kR21LUJR6h6sbE9UF0x
suE82cnbXM/dQVh15sNBmOxsNTpHlhb5JRwbLPhGPyiqg0hLqCSxIl9lUTX9Ec3brPDan1M2f8dG
zPwkSviokyYokFoM/rS5tbE/MVX4MAagIyl6M/9icoGQIzoh7xILZmV+TRwLfO5qzh/pyuNUOsck
Gd0DGOZ2lXDBUmPO3kkl0R/WYNaIthngSHSFc4kxa2ztKuQAZUF5eUpruWYBQudGu6lt8DtkCNZ/
FSG7golZR9Gw+RcjHnKCeHMUm+UPowu/1xAI/eyOLF3bwxQ8taA59MHmz4AemN+vDTB4dfztunEX
igek1QN9FUXDJySbAifLEZj+5XpQegYsrGyrrZwqEGGDRHvbgErCDzIosRQ9x7pt6vlX4LtWQW+2
b7IFYjsC+dieYUv8Sdrusc71qI3kazFDL8cae35XxClCAtQTLq0gqqenQPLq6EGTeEMd8mI3m4n4
AoRCBp2VoT0g21s8z9K9p/bZTeAa5PVwjSp4eQGSg2y2vlIuQ/BF2d4zfnbqMLIo3dZmE3wJmu3S
0RL9xuzm8sgZHCXQivu83AiSL1dGgQeXYl15MREGWJd6QOS/HMu4Kz7NIpr2JhDF21x13VtaTSsy
MCzAvCABl5/A4VM/SgENI7pU6wAD3GLVcB8ilH52QaToU4PhtFuJr+ZrJyx7J8B4uYvS0Xgtbfzl
9TXBlFb7cyQyRAKROAKp3Xp5XCX0uVdImwgfXQNCJ4HWoqUeTYLEEfgj3tTshrtxrpo9xCymT3MJ
uQ79oNMc8HzwKOYXdzYkMrkSczVjSnpBzOOlniAEESMsvS/DFOpTS/wUQVQHEHy4RVxEwDSfCDXw
0HsyRmg86tm0MRLnsdIHkWFtV1uJsaHpM5Y9GsT3yB3bZUKt8njelaCPWVMnsuqRBDphOXmhkjt2
EuINA6bhsjR3WObyI4A4Kw/JFS+ZbRgPaVideNCHr6NX4uEAM7i4tJqGI1uG5eOGWt08zHwDEaAD
+bCQkPgzqwS7UkmPaCIY/1LoEcFyBn5uuMGcGtf9E3OcRZAtBLbgjBRGce6cHqvTvh7N/eB1d6Zu
AGQKWKQPzcZY7fHRdw9zlUAKDek94hw45p+nU+RCrGUef4T8y2CH4Izu+hy+FGml68iL1FpgjtzV
FrPTNVT9dmYvrGsL2MLj3LDoYuXs7t24MBA3GrvcX8om3E4A+tUKgil6sLaAnCVLHrJYZo+IsMJv
HMk/OjdDm9mJfGOqFq8ZXai1y+9dpfgGCc1sg7RZC4RObvKahYa7yQ1ZQh8FxXoAs3cQpdWZiqNl
7pHKhFVUGThPxVxtyqlIX8OogUNca0NhIZ2+gnRf7BoWvLcm2Zj6IP6ZDtTaM++rXUbNHXU1ws1s
MSS+Z3V1jz38C10nL+z6SDeV6/GBPP77m6LWHE4suikDRJFYLKT1LphmdqZkwSVtUBcLxFFXAXYy
C+acTBY0+ocEw9AI4KfVRh5h0m8DLUY0ZqyNnDyf/VqFm2ke18huSZ6QTjC/WEiaThVAplRiQ4kl
Gki9qSS4dbBmli6lrJrOVlgO99QWKHkH2idxRyUzZE81GAqXEpLzXrvR41dqK8L8G4+ceCGfZhAq
h4vdHi7LJViTrfDbCM5EMQ2ezmZVyAl5Bfrmgq4E9J1n4kStBeb5Fc9tuPupFTLi+E1lSNjsQvbi
ejJb5+yi3CY9IMJSPs+ul+xSg3GfimHG1EU0wWePuTHeYshdhhNIq6iRKVyqtFp5LFqjfB7TvtwW
CTy91DoEVn5uJ3zRlr4KdBsieybTvADjNfy9WLjri0bd0G8gHJAhiIuBJID8RySRZ83QXjMLDPVZ
mnMfYdr26tSQi0VuB06TCKH6CcT/26WyjiSaoG5xn+S9fTDDYoKymB6DIZ8gt/LPzRAdxhmpzuDY
K564HPJrHUdXBiX5EjmHMzZs3IIqjW514ladggmJS0Fel09UB72kL05uIp9HV8VygPa43ghNNMDE
kfxuli2+vug/cmTgBBE0AqlIPcxqG6U9e6QaHmGtNzlZuqW2aEqH+66fFnOyGEboJneVk+6pKOA9
A/97/zh74xcwrqgzVSsD2XF4QfsjFcO2tgFYQdY5FekwNOazpbLsQleSM7L0Y8xeQL7gRunAHB8S
Dj5elOx+sEe2sVjXb/ClqbeFKj2fOvYlNx6HP5Z/bVvL2Z+AWUZ2F0aZE8u8S7NkZ0ZT8UTmToH4
nslm8/32RWhjD+S8yhSyRWvADgHrDtcQCAJBtGdZ96mnE3wNcbxV0Vk6elskhI0XKi1V0G1A9Gkc
d8BlvncHXbyFDOSpXwMwf4iq0dtkNtLlJyRT3veJyJdD0ArN2x8cZVeCrSRvwZo2jsW7nSW7Ydt5
0IeTURX7QxryC8Ki6oKEstxPxyz6HhzIW3lrZ3b/j+3UH1Nzjs1fVm4RLPH8GpGGU6cA8SaR7VuR
uFhuRSBQwGKijYF2gzGW3y+3VurbIrvPbyQbDwKBkLvW4j8psuiKCExfTePuKLKIVdtlAp/9o8Iq
lKyCxHuZBtDehvkgt4sUj8lf+i5WD9KW9UNmZZ8ooaJKQrH1qkpuO0ydiOytJhfoPGBVy92Nrikz
mvwcYduSpnFUIZnkTxOiakrHqPbBqDJupqFMp5Uni3vQ5yUHyrNZ6ijbxh1V6y8aYZCORp5BNYJI
22UCDw18vNFsI/OzAP4C9HHWC7VCqQo6uZAHyNIh3I4h/HSVMYCUkZslu0Sp3HAEWe4tfZhAonAf
5tW3yWzSI5WoXnTme1eqowNzjdGfsGm7cyxQ5sbgOD5NXts/O2nXblQdtdtBF22Dewc3CeM1tZZ2
Iu/qxj5SI1VVfe9Li/EHKkF2BSyvU16eIOX9cTTGt3HYuA8QXFaPRnrpzGJ44FpFe8gRiZWBYitq
ozo3NKCGFA9wCGl7qpPpRTWdee6T/Hrr6E4jW1Hxt45W4SC6ik6AFQ1wU8zvV6IOSV4E+9IUIrsW
WCcAu8/hwgq9vWEU5qkIBvcvZ1jhb7kXIIlIwXsETxq8FDqZHVHmoe6dM5W60XBO0Ff4SiU6IHN8
WicQzN5Z+QC+516Ejz38qbozDRPEytC/7tjv2xTkzXpEFTnOeRiM6NGNkGuTFZASnD+Z9E9KwI7s
25ErwKSJx0eHpGlOmWUZFypNA+CY48A/Uanxhv7clGLeZQjAnOMwgjChPqT/PnNi2e1UWr+RRcbr
dwsqTlm2duwqgbqdrcBkCizJDOXTlQTp8nWoM3nHdEOuG0obOZHgFQXauxzkHTCr7z0Amvw5VyZQ
H0526HWk2+Kz/WCDRHE228dcR7s9fNr3bQU3ChlQ3aA5ZQykVC6d2tKwHzy5LbyL64xrNzVj5NwW
9pUOgxyh5gUp1m0PXR5s6NEQCZ0vO+kWGzC40YJLjeyoFTlqzz3EvfZE0FRIF8oarjgRP5PkoGpf
UQOVdasRhN+ROggYdwRJmkIO5tPtLDSmyK90nRGi1U7lx9ab3Vg6Z2imfIuGoX6Dc3ZcDfjzXxG+
Mx9rBLWovoGUOdxmbbVnY1y/Rdgm5WPlfuo7LHjA5Igtt66/dS8gdnJqkOF7r0wQn8yQA3rFRgI8
2vqs0XV0RnXUSnZD30S/two5vPctm6BZyyEyd8ZsAWulInDtgND9iDyGDVXd6umsdFV46YTd7qST
zs92FlwMaD380CfIvBvoBNriS43XQBB2UbQO8Jfoki46Gg2/zwLsIWL6y9FpK2dovohpgIMEf1NX
H6jBms3oKP/sIfAvvS6IEg/6H0gVsGbfLEe1G0TNn/GnNHZDFhY+FbMWCasO3DYrKrZjim0aVgph
E5vd2jLM7TAkCVJQ0FUiUW5V45d3MpTFn2ngJqnhWNXFyMXAsoCvPYCHF3Szk7gHT9WmiszxKjXG
JB2hNMmc0O8BnkFENFC29QriKTDjpXm15jKzXw23gLfWKGrApWrrtanat8mxsvsQ/s/nv+lk8In5
RWm6lwLqzIaRpFgr+WGI5D38YvyYTobZx4zl7l3Ldba5YRa7CanC8I9j8qWi1drYWenJl4oKspzr
OY/qh2nK7KOZSWMNNqHpMwP3zrrvnPwMl0v/itSmwgb1PllFlW0AtSTHz1KA+xW8QfnZ6g2yos5/
Z2UZgBQU3I3gDUn7V9u40AiV6t4vS8XfLgurNhvKbW0M3J9MM7/eDokFWrGKXW41Occ8vkJqz7pp
nOpMDRCpKK7AUHdnBn7Yz0WO3zLmmReITbn7fKqdbWoz53PftH6mU18SD1z4YaXEOQGh6N3YQzl7
yYlBz6BJ0pesVu89eZAvPckg+3fP2sytpSclzUCp8GEq1T6G5MHXttiN4D362UDQcFVXvfvigOxh
U/ZDfGlqIz01xmhupeOWT/C0ILbl9fb3bu5W1Cstp7cumuNXBWe8j+Sk6BrZQXXkDvx3wFKmj0kb
ROswz+pv8SBAFoDIWRpgRjWq9vMcyxrUH210B9bB/iCa8g2L/tyvRxu+KOj3gDZoEl+w4ERqZhf/
1HoZKcBTb0XOvXVQOvE9V4G5FyJ196XFESRCGjfUXofxzXZLqKFgboXO+xv48a4dd+Q1qHn53CMT
fV1BamLPZVk+M4SqgBqU87qyo+p5mAZ2pyC6h99d+UwWzij24Txl91TlNrJdJ0JEB7Kfw97Z1TnP
fGqFE19dwbL1QJeiKhGNPhRbugcqqciSgK1ADoPGjuPG2LqQ5gXDKG7GDa0SuZTVF7Idy7y55rED
4HBsWNBkifNnuK6ufVaUX6wYqbY2mGGOjRBI0ZyBDYDq+pcpmEAK2dl4KSAJ8bli38jc4EhxGQUW
9lQEvN8r1fBWWl29h0Bbu6VqyGH6yk5ypOTn5qE0o3pDg/aGcyzxY3x2CwVkl2UfkIqUPqalDfkX
GznCrddD5qjsA0yFNeZqeJMfK4VklWjqgRUqhnTthk23BxmUgQCpLv9/dl6G0lf72wF4CDHJRJUg
8dDAfwWAOGgRXhIOTquOV86K6gs+zn4VDtZi1hTjBzMlso9mLhZLB4Z18mWKSVkaQcQfcarkqvU4
aPfVbL8yCLgWoBX+xJiM7ly3jlaz/ohifdDvJFL8N1R0a8dZpXAUnKkYWC996KpPkdXY1zEPU4Qx
MVjvOsCkdmDKS/qVm0/dd4CifWYWcE4gP+aUcCm/2BZEyaDAxx7B+dFvx1QZp0DW3QkYYbG14sp4
SCbwhkWACn9x+u5qUv85BZvQEDc/qgJKB6OnBhB9QsK2CmRx9aqpO4ANedonQavu8skAOS0ULT4h
QPRHnvTRz5DtHdPCfdTcfBGZGCFqgt+eobFKSVLzHRLMu6OKZoh+9oWziUEh+cz0hwK79/Gb4bag
RIZPDLKD/T61WLCfjCb0VWtaL0WsxL6q4YSg4oTMpH1qpMlShFamtTdlmy7FIcSvNIeCls/KxH7J
2IhouVUUmF9RVE4youiWi7GHcPW+hh7f0uo2odp78AgtfaPSwzovi6BYp/tWLqIn7cShIqjvCiiR
HOpjRr+05g7wiJ1gIDPUrVJW8T7kxrS0ZjIwdmHP2dI6Z0mwQ4gdOf165MZDIATK0tbS6nAIBjsm
eKtpqChm1o4p0HFSEXMb381dC/S77luMw7wznQDaG/q6vDfHHVTAgPiZ2kMrKrUPpuIFEjbjuAJY
r73QAX/e97PEuvPaeTz/bkFmEZCTKwTysh0V2wpatUXkQHtHqxDmtikuclZIV6mCO0y+lgeODTfe
1iE4NKmS7OgQlsk3L0aCIpWo0TVAY9jlwzbR/W+mSQZfVJYgFnarozNlsmezgDLmbewWAp8nETnH
Ng4w45FZkAC6WYNyxaeBeY6PzyoGCDkHWPd0u1hQQsWiNsr7FBvyD9cHEqAFV06RbMj2djHPTA+O
aKvzrb4LjfwICuRPdOXb2HFhijUcY3wZw3sKPA7EoVbtoIMRQ7AjkhBbnjQ46c/qLIsctaKyCcWF
f586CKWBBgTIdcvIfYYEi/NySqaqyoxVpCDrRi3/MJzK4p0ZhAgt6EtOehw37LArorI9GQJMFdLc
8ERgbQY6VTlweahDvOVUdJ3Uw74pKi/MkeGnBlJgVM9HYR3qhmEZO0zzZ94CUeS2yJpFsqz9ksMb
QPVpLsfDHI3AmNHgUHdBjATpafCBYEHLEQqgQ6USeW70gYpKOfWWBcAbU91Q1whSI8ZfrZjJbHim
Eu+SeMq7pFnrd9KaT5iEbfjGdIMbeP0Gji/MK2mBdTYZUguPof6nrSPd91ZPZzLg792ouPRtQudo
l6Du/FZn7W6aTOOMlIZM2PmFDpMdg/dIH+iM6mIEjHyk0zbr3xrAWA0cm+5LxonR7yZWlcff6smC
uiJMHmwbLJeXK/7dxagvb+Q3OBC1Zw6u32wIpi3TKns3HXfSe69Ihy8DOuHghmzTUPFmM1ghWzNp
DDuz9ZKVw50YusRNePCqPNsNUZh9ioP0gZAJcxskeC3URwuJnOZ/tgiMWvnTrMAyKkFEKTsF55UK
i7PJvI1tQbL1VuVlCTD2t/KtR2Om3d4q6wtQFvmZ6hdjb2Ke3+cQRnO6Tt2DshwACRvCDyN8JxLh
vsbbQ92oXNWTo+6Xyqpod4Npaj5Q1JX60DZZvMEem/k0zNLAPciQpCBlnplWA9ISQaMxsXWWBd36
VpeIyPOWckkSQLcmzsHKuaKeVPmhncptC0qF34b7W8NR3wG10IFGdLl4r7sV8avDxE42ooAcO9Qx
gGPyJSIu46oKp+oyQtQPkZ2yZqcaEAdmRShSSxe0/5ey81hu3djW8BOhCjlMwUxKpPKWPEHtZDRC
I+envx9atuVyncmdoNCBEEUSjdVr/cHst3HXQNHjW96rTrdxV2+J2Uq3WYOEpjW2T3Wis5aYiXfy
g4x0ydhkj6b/rsZUD8DF9OiRedx89bkOdhBJASnLyJzmSYAVeCqf1HR1yK2AsF33vc+/ofpsoado
T4j2aJb+eDSkDgZGyvyeZFx+35L7OArEBOqoNEZ+uz5HNaLmJNPUAesdkANeZ6sBKHjGvhwslKdk
bp5LJxval0jiG+vUOKoFfvwsnWT6MCTQ58aRHXXoGm+zPAYgUWCkPtdwswkc4wf0GPH50yDyZWyd
w1Ha8y/42hu4DGMc5v0I1sgKwCzZ8NLzpH/RIop4g9WgAOGh4KznWXrS1rgLCky5s6Z5eqlaMMmJ
i0C74Wenzyvhl0lyJUI3sOf2y2VxjRaJFmdXXSzHpI7rzXlFdejvtjpThzZpy6PdWmgGxfG9+8+B
1BoU6ollTSa+edD99kMNfvX/Z+4y1WLFtv3Pa3y9VGT+cMbabaeu/dWvzr76lspP7hLUl9d38J+/
9NWn3ky2oODrY2b3z1S/sJND7RboNcVOe4++KH7nXmztJ1+2uyZdgIHLx8CDD6iVnf9SFeZDhYvP
TaeQ+tL2xhIuXpdfhlEGL0vUt1vyLh6fAaN2O7p7i/B/Z67NYLVkXTQgOOpK6dAY2I+I72rQQXHm
KeJ2Iea+azKnws0r5lbHwptjtKqiUoECy6Da6hS17fEMonWlD0zBq4ywi86n8apaMAKfZaGPt8+W
sEls+dPDZ8v1jnIp9UfVCjIyJC7088LyvgFjhn06dstNHUyAsLsisnQgCvQVtf3XQAOiEucO3991
utO7EMXXEbQ5wpgV6vh1hRq6+S2NxaHIEzzN/7kyHOtgV1igLwO8HGHNSHuHhJX70AG6ebBLLz3O
tgdBaaiAlqwHi6zIvcTB3IzYjRCV0tdb8cFqlonwlJaamya2GTZuAusZl5iHHu+dVJvu9GQet5LM
1g/EXGrD/dEg2LbVM2neWVrlXeeBspoaqCEtY/+ofwyjAxVwwaxeav5hbrvyLNH8R0vu6zR1gOBS
1m2XTRqb5bkzXCygJi064QxAzhlenus01YsY8pKKWdGcSO5VL5IA59DgqLxVoxKO2n0zyjeS0Xm3
6ccl9PukfarWoipiJUvoeJgBDnGAtjxEG9wp+kI/t0a0fB6yYvx384e2uBK9WC2+kBWC3rCeRUsp
/tVUA//py9d5lV/gZKpeYizdjrXFOTbAgSYhqHjMUuw8oTeQK5P00XAaCBV1W/9oB/clmHTrJesn
+5h5drTPqyH6poFGn4DS/KgXlCuLYe6uqS6t+4lq56ZupuI2JUJvD3EMoakA5YWswhidjDbDcrA1
owdzPbBrqq/jyodKSffvwMASpLcj5iMMqmk8on+Tvk7P6hrqINwEEHi8h90ILk3YCxbZKOLZ1vyH
VVUINlJIx1yoTw/JACI8GhxxTZEDuJa1QDq0jVwyETS/BsTalHYH9MnCy+drQHOd+l4DuOnVBQKs
Reu9W3GEZK9ovIsLP/Xb2P9w1+4IK6FTvyYHqRLUIQjm+GhAmURIadQw2XS1Ozio9m6MJYWfdUD1
qVHHYJuL5jdzgMPWG6TsQk0u3i3oQIj7np380Of8qa1r7aUC2nVsF9vc53WhvReOtlETZoyat32d
2XfqlVEBVEc5eOBW8SQNnfruX44CnZPztMusW+o65o2M5LiPpYYRxT996qxJRb1Z0xn7OZgHqGjs
jIZ58vlh8lp1cJrcvAbli2pYJQtEKAH9nabS++U1c5/tiLvznQ0RbPv1qnp9fWxVQ9jOkXdQA+qt
RGAfcIKJ0SpfzZU9GN1a34q3Gevw21AZcUhBn4Rzs8wHr269nZrmR5QIXDvgubuO/r9f5QxJ/drj
4aNZ5vCAxs3wABsBxQgLu10qSXdf/X1SUCheFp/tINPUQJbr+h0p1pN6kern/0U7oBvXFJdn3ah2
k2Efffeb7ujvSpslDQ7Q173fWtyiAm/41ZvXau52CMDXWbHoTi3GQ0eQWdbNqdq/Xs0n+g56+E8r
7n9zufj+Uy5OCcl5q8KJcDADSiJ8Ib8U5tRAN0y3Is/0rZkbgIFb/342EOdSwkbpYB5iPfHvVUv1
r11qVrCI6PBZ+DWLEsCf7YrnajajR00+ARIWz+qw4OyzTesp2asmcNHVjbeeD3W6oI/o93et0c03
Z5HoIVJ138DMWU5qMPGmeY+Zb7FTo9imThdZYOeiRhuJMNQMjksNqi6YFkBt7fmmWk5EjiFq7yK2
N4W5XW2L89WVYQBQus0BpG9U88v2+NMvRbWndU5ba91GWSPrnj9BsTXmZ99H/dHU8MMk5F2eNV2u
m4npdV5bqks3zTfURvN7Nb/lJ3vAbZynzjrDB0b0OAibBD4XCyBToNUAUszEjcVMrrgsEQJOrD5V
/jjrLtGjndxTl9K3vKHxEXU0k8A2ZN18nJqhAlxpZptZzti2aQNi8/173DnBQ3Z2WWwePSjC+TxT
bc2ld7DJru99L3D3dpm/V2mlAdJ3tY2gPHmkHHtCTzZ5DCIWdwOq2x8+iW67Q+jXMG0LqQR7uqoz
zQFuVFfoAJouX2uqjRIX8GrVzg025J94SpOKJXPGI3nUI0xz28je+qVJFjdbkeRHb3qcgzUiClCI
jfn7KCnM5dkym2XzaiaQhVFhOHP/TyEwtp8lSm1PlW7Fp9iXH8EQfxdpHByixAiOWaSR22I7zFMy
4Ve0vDrJnB/cFc3gt9MpbSr+V2RY/AS3W9sJZ1SJHioIbXsBez6LQJ/XxktvGX8EhumHOoiwrd1H
ZDs1L2wsCkT6DPBnjPvNMHL3kCUosC7qcH9CekJ/CAIdFW3qhDi5CwhAFCJ2gJ49+IvV1G6pdOzG
see5rOfpZQK2GIqyu+9Jx8dk7H9lToFSaW11u7g06n3VaTIcbQCmZj5skCcE6JR8GG6/fO/q/oAN
3qldnJtVNfolaMG28nAadkHSFKGRzH9G/femQMSXve9vFJX5LNoPxOoOaVB8GyRgErPqYXSWTyZo
tXBs8Cg3tW9xkW2cpuaxUne4WAn7e168Ix+1t/hkigDvtclrf+uECVvHfoMNUJ+BHLM7wTMktNOB
lIGmjRtzKXIAVs4fZmIuAL6JKYOkFBsmfMBJ3FUFD9hZ4llUV9k1cUFWLzF1OydD6n4q+wNo0e/a
WBQvffRnjRLroW7aV43sKHHCcq0mEkgyWXWLppyHx+JtdcO8gsfkP1lqxH1ILwCRHH/nadxcjdnC
Uyt/6YfBeLW88wCCcqNF4sWAF7ItIchvJ9YAMp72CZfqq71M51LoGDpl8jp2WAcZUGR2S8aXQaF3
OCTgSc9JfArqbueZePBFZYPTij0+9kbSEHx29SFx0a4bhv4B6MfWbuYRFLJ9NkpfC/UkkSDt+mdv
KSlYzuWy7aOiOYt0PDU92FwUeyjNAl/Xev04jnDMSrsA+AquC/Vzqv2JhxNHRZmo6zEdGxD3TyL3
6nvAnDFfEX3tHro+QYIx0TcuCEgBg/+4LPAYbJxkQiMqjDPbcn8z9hqhe9ScyGGHNiZXoDj0cxoI
aMZ1nZi7eq7bc5+hv31TpzW8tzz819hi6nQUpTscWr0/lRWJLtCRvEpdxVDDnxeIsZpJIzOU0zIe
IHsUkGbtJsQxfEKOYWnPIkjMvdPrN92s6jNA8oU7LPFx3WB/vG1nQCa9Of/mWeVCk1mCx1asouRE
BiFPv/jsmnD0i3gTVR5WRrn/6wlboI/UZwOHZ3sSFuYP0/WeRdSHJjW9Uwzlceelw8+q5esRwfJQ
2S46sBUSwFTgy2LVWh6CW5NnCTK0+He64qVIlnqX9wCRm/639JC+AKjrob5ZVbtFS/zb0EQnufja
c4RObDQnF8PqXwunK/cIYHx0Ra7tvKjly0MfEBGZ4V53xUAJn0K10ZbPbTL8ETd2hyBe4h4yl4JK
Nfb7aGiKDe83u0g5HYKED0RWSH+Y0hnu65IPy8jFixyp65s1W5dIHLJU7hcSykdXtHdSlijEZOXr
WOkbsVqMYHeI2xDWW1Q0s31XRndNhThBxs2oG8NDFRnviemRqmmbi85+Y9Mvw7CDueicNVMT5Owz
+5QLtBKarv5TGGUZYm1s6c2fiL2k4WSnOFy3Ob6b8WNXWMYRodcm7p0tQrql1z7ruXirbT0JA2ti
6+vLa+K58b6xRmRqY7CpTSBPpkGQkPnZe9cES9hn/rzx2ruqy0Pfnd1QBAW+4bLy9yXlnmsPZLGJ
2+5aOD3ZXFQt0OSCh9UJHWnDtn8lp5+GYnDerTKGkUXK6Sb04DjmSGf47bnU5t+Bh4ySE3w4o8RF
0hpPBZWnMBGUi3k4T5vZAc5XmoG/IQ09Hdl55VTXEEXJZX1Jx4412J/sPR4MZtivhpFWbrzBC57A
rjZ39uwH27QasGDIIKeKMb2owyCc9EJ19JLLxj0DgZLAeIdnP4NgQWYplK4W9l3zZ2o5b844/2zM
jhpYYt8Bxr5UsBC9mTyi7fr1Fjr9txbPyp1X5C+oUzvXicd92DV5c6ziVj7IGRyelvSPol9Cu5f5
ThLUbU2IWWgrpRhFGSNYWuluegOD3toUFroyfnZspB/f4W4SIRpjJZclkM4pIlI7iyQzzulowdBM
iuVSptl4LNDSvQMabh0MIeb7IZExwSy0VuAx9X4Y8dej1mTsqjTzHmQXJ7u4ua97aD22cCmm4iOI
BAMhcVFjl5egIbtZUZCbLtOpm9tA4h0hnBfXCnCdW0T92rbHQXORrS9S/7WjaL9pPKdHtD1BqrYH
BmTNOPugtK5/W2p2TkY9lO9aTU00yLrpVDm2s4Xy2oYdy+X75MD0wdfdfYdW3AFOBvsAThXzuF5Y
7zzAMOiDqvU+uX2PFazQsWh0sGEgL/Ieo6sRsqyP7+TT2bBl9fBuBNEQSlBS74GDoo6z+M17XLJE
IIdXv0Mhm9BmRiks1qwzvnXmFRnDgISEF21VMxWLeS00WERT8r50WbWBl2SD6Y67fW1PPGRt+5y4
7Imj2B6uOK2P15b/9TL5zR7AGXtlHkDbKpBQLXPPuSfWJqMUPGhLo710GR/ZaG8Gl3eJUk2GIvQ0
IrWLtkgfW2sWFFEYoFHAfmOM2NzJNjYukPG9rmst/hvtd3/IKTEjMQFVvHympjPvB2QptiCF3A2m
SlY4GFZ+q53RC2eRWbuMFHBoOcPBLLMAa+t03C/Vdcjq+di3aXRd+F+01L0Ds/iaJ5F4IJHah0gb
8chqNP2GojbCcMXy4NozD+yymTckEkDXIQBNYYqdrD6k/QYyQ7e3Vi/Nvkg3qCJkN3fsy1OwYNiJ
QiBWHtXyR9mX2FWUy6HG3G03V8Eb4OBt34wpxBfu/2gB8TvXvuBfccGG4FvbLaC1PXcXZUkcRjmJ
1rZBTkVwuk9TKEMiQirKGPMHV8uu5rp0xzmJK1f2zbZHglJDzosHt4D4QEIASc/I2fSB9EJdlhQi
eTx0aeQ+jVVAUt2R+7a3qnAsSWqUQexvM3zEwpbK8q5NKnc7+81wRu/BvU+FgfN6toBbaEmXGTYL
akEIffPK9K6wakC61t2MwtlucOb0ArejPhD4O7yzG/Jb9dFAeEFobXTpuFXRGKp+2t7S4+clnOOA
okmSpKSQZ8/YdV1UHspY5Bs7fW1do36I58kMyaj9wepNhXkU87lwwmEeqjBpY+3mVm1/ndxJCwvK
9fetGMUG6V/+cT04Jzg4FCVpnqxrHsh2A27oAf6UDUKGhYMPs2cYCJwjnRiiberrRnaF3rjnJzFd
u5ZqI258wTmOfIw3pX+PHvhhiLU8HHz9ZpPQ2VnuPIdGp527oHwVwvXuik773Ux8UZNjWPd2VRe7
ds5+tRb4nQZtagxYHsq+Se/yYZxCLZ29cEKsvuO570E9DwPdlWf8oKPdHGFCIwaY0n0U4d2FAoTw
tN/2ZI8XOwK+NVXJJuknZ9MKfid9ZcqzJgYooBaJ0XkqT/48YDDhl/Ud0lVXvWFLZQEVsXDWM3Fu
ACxLRCake2mmAGOQieDJaIb2AMl2l0walLVaLEfp5C3Qyuqla8tHTQfwhk5ze/Da9sMQubmxGsPm
Dsu5+QL7tvQTLLklPvkx5jdrTrQfkmyHqjARfGzMW53dRxUk4gxHSad6tfzRthZYOcKCLTcFHArs
ujfLNGFi0wcfeVTYYecN5DpQ+5lyJIZb90apdLpOgAyRvmn3uR+/eWie7KbAxBRT5Ltlil02wwMf
0DCIvRtH+k54+Ru+MtO2JmW2Q7lT3+UJaMJSi9HrMKu7YkJWqY14REnXtkIPZbG9lmJJ38m024go
OZCDy88ZCq6ubroXYvw7PBM71LDTB8swtEPFjRRG80MOgGOUqXhs2c/GDoVmy6duIuCVdHXLjlVv
TCJ9dnaVFU8HWbnGNgVgEwofVdL0FovJIbxph40EIbl1vOwxCcTFdfxm16G0St1a6vsBOt5x8fQA
xi9aGazhUGmGTO579MOX3i1RhUqR9EeWex/N+q71/CaErpzvo8BhJYlEvEMs6MNAvmVX9+34bEjS
QhL2TW2aOEYFAdaXFvpRdZROWzwEn/mqfHIs/nfSn/leaBgmzNbWy8HIxCTlQOt7DcYYDbpoZiSB
+UziLSE/A891o4ENBNTeNZuBkGJfOwhh1yhBgA4vu6c6h8JlUQgMqPk3Ewj6fLLnUCeStnscplh/
fiCzMF5Emj9qUb1sBt2I7kVrfbg2dfhlqM5pn4lTMbNc2xpwrpJqRuVdPHaZUE8vWLhuDczMNnVt
IKxTRlDnInBKWXvuzAKQ15QjDRjXYYRO50HX2LMMtdN8HpwFFIRdShx2XOcxCrJlD0cTT4UMQmq/
aOzUJ5kCBAjqE86J/XkaxXBWZ1+H2LX7s0yBTsGp4UntkW4H336Yi9w/8OVWZyvXq7NLvmvfLeV1
RjP2jLLOck4lm7YAXtJGXc3vKAb0+XSoKTCiUHYhe+GHpPqvwgiac1YXb40vSaAU9tgcl0SyRQ5g
Nfv5jLptP59Hq0cS22uxVHUNKUPHKUI+BPs0aKuvWnWY5qU48xQp2ARN0c7pyzc3ARXQDXHJ9Um1
tNi1SrvcaEmZsJfyo7M6EL4ShybZ1SHtvo80vTkvfYPs0ugcGpbDc6NnYBcTwtKwbsqXNOt+tl3R
f35W6kx9TMniIKE9R4sfkngUh2g1NVT7DHXmr83V4Y3ve9tUxcSb5uBO0Xh241dITRUL3c5AMZ7d
BVXZwEvfrCIujE2r19mp6xYK7svWGLNHQwtSTNH5xyi+OagZogRBBN+2UbRhkVrfQH0byvaaaSwX
KLFukmyOZJjoUXRY8vo4tjXCCgXmemlyGjt4iRrBGjDYyTqrd4CYB3Vhb3mlbFdhe2D5y0adtkZS
sf2NrDDpAFEiFQL9+6UsArZWo02+Bl+jM0AH8yzgmG8qDx5b/cNf8h/kXXw+2QgpssF0fHbHtLFS
wk0zESf1XVXmVJ6b9aCa6mAj5sHPfP0q/9dwhJ/5v2aPXtDu51GQXCwORjVu8Oz9YHPSb1obcbGd
q9kIjBTZcahlQFGHCXGFjXTpp2huz2ETNOAzhVcDueMwgPjbz78E1gRUACdD6+6ivE9OuSZRBb/1
uM3t+2R4LKLqLmMdOCO2jNFWJb+jShaTKG+hafVYlS7mrUVinHS45u+8rNFCgNGUE+J0eYpqWbB2
L3JvjPGjR1Usks/Yd782um8dhjVNoDuOPE8xaoNNY15mA4eUA0QE77lvuIeDwQcvKcuXQNEgUbEv
YoiUw3jSSjfj1vHnq5jR9XI8rSVqIs8YIN5QD/k50gXyzp1GWAUZ68JHc0ILRnPChapzqE2AtHzL
DLMgtp9RkSyqKjsH5fKLLxubE0CrJ3sssGg0026bUCIzxy64jmKxDiSVK1hjm5QtxNZp2vKmS0iN
A9uojcirNOzzuLw5KRVn9JDQfi8OEO2XLVWYgFnoBlsTAqlYpZj+kr2D+m8uUZHaG5x1i22rLfVd
hnCGZZTaW8Uyu/emxj/l2Ns8YsFITdpZup9TJg7e0mFh3tnPnifKA7dAcYzIo7+VRYRiQqp97yO7
2qByOoAYFflV09n3tMGwq/JEfI+r5JVM0gYjZ/tjiMUjuprebynIp/FcMAvNveUR4UsRp3XY6Lh/
2a37g8y8Ty6ANcrTu/5IsuSJ0iAcl76GaEW2ZFvGbXYyES7fetJejohhLoeF0sEWlKa1XbSu3RE+
bstqTA96veY7AjJSBZnWTvTuFaA/rndieCrgk1hpmXxEWuXCBKeYYD5nlV6u5JVkp1vu8tSO+kfX
Gu/F2NWIXEOYpNpPHQbLj9RPA3SAxmKLdG/2KNJMQm7NZhapXTfL/FLLarw4a/ZuBuo7Wk19DIZG
e8VBeScCi5QqjL1t1Oe7KU7jV5CCPwR+Rfd2Y2ovlu5ouDDo487vJchGp0z2eTP5Hw356ybwwda3
0Xwh8Rlvcxs5pYEK8hFh962PIPj3NhitjZd5xo0dgHVqqqQ9tHDPnhO7g/VOJfx3gwqtE6S/Gnxt
iacN6zEo82q1sLCPgTWIR6uOSG1ooviZV7+RFUiokSZVuDRu8AzaONrHiQdhuF6walqy5UaK4dds
dqdlFt3z2Hb+Y4+wRVKAZ8avuDkgKM1ypOrfOW/2rGreGbW0PPxqfw6rmapTtdVBTf969Vff/7yE
GnaXSK3zkSm1U0zmE/bH6o37eVqOuOaqtjpTz5sh0Zmk2v86/Rr/mq761OE/feo6qm82umJr6dUU
srfL8xBIcMVDdT3VPUIY0ql/91qDTUCwjucakN0dtl5/tT9f+nkUM2VAzdH2cSbqszpU62N2tEvE
x1Tbbue/24ggE0UO6V05m/GTY+jcDr60NoCI4ifVV0mX1T21x4PqUwcdbrqejNHdZ5d0s4eYZezr
RR0GgCcbUfjPPjVQtEtDfWeVzF0v/tmXau3qBK+fvvrYcW7QRLdupZ0bu8Sv4oNToVhdarVz1Stb
v0YySHj0Td33xjfeJEDkZ1PXpvMSCblz8bF5LOeF7VM8h+jdlx8JiItDio/gkcIIrGXYiXi1bQ0z
GLZDk5NLiYp7txzaOzvNDz7P2AuGkIRIS5afYI4dMrb8lwLlzwPiLq9Fk3tX6If6TmPbxbISu/dj
N6VE+Pp9NnVnxFDkBRNYgTMLQG5QVMvOCgwX7wyJfly5fBce6oV80MEzCf37omv0D/TWiq0Y3WKn
L8YD5eaeLWaP2l+ZTZsWkbyD3ZRUenQEmQwTohyh9zYbBv219kYAo122sinIJOXYDOFkFFvvafXL
avuWnTKAxj523pbRrrYS7txTniBSUE3lD3L580V1NbHZX4NcnlRLHSAKx/sW6vdWzVd9XW++Bs7Q
3KnWkJQLFabpvuvmAJxaJ7alzManQkQFNNhk3GnxOD6pvqQk2AUcdVWtAHPHS1LL38jQ/DVhmVA8
JisJBmW9hjpI889kdMSjukxQLclJxwEv/Jow9LgG2FqTn1RfzX1712nRNWip4c/ldoK9+2AsUscL
Mpv3nh+v6QmWbdUXO8mjLKigqi6nHEDd5uVPta6rrmRc5o1eGeZBNdO5LZ9msuKfVyhwUjYBKinM
qwK5Agd9SKvUO6Yt6yuSLX+Dbj+ntAvxuRF9++r/7zxS/AVwSMvcq+t9TRyM5HmiGsfORo4bFJzK
eyQD7ZM1rfo5dTKFqk8dhlIv77v1EKcacE5zXlbNJ6g5/wx8TTayxTtWpv7w1aXO5jwq77/6/FT+
1oOG6KdJgtBv2vS+NCkZCzxfP8+++lytA0TQBGc1Q6PC9DmtiOv8qJmAYToT8eq0svHU0GX3GpMI
2kXEDHvVNEQpEdXv4V17TvsqomgF+ay5wnVyMgp5TIUAVL02R9FXGM+CM0Gqib2XcF+tIAffVtpk
mNemTVH9aLYg97uxd1+nohmPQiNiU6P51GbHrqnmbWzDlR861ztHDUGJm5Gd0zVDIJKWuy/eULAF
C8SbajnSyJ7XOoFqJX7kvli2g0pSJx9VV9nHRBOyWu5UE8SUvcEK8KNG52FrTnXw4iSDhiRYou2c
IPBfDEKjo14Q1KlmidQL+msEOWqyxXLxAIPhogYjEB0v30x+1sNmnC3uq6p60NeLZh3hbhcExZ2a
iLstMd3cY7CD/12o+kaePDvRokIVsL8PkmqARMMjb1IPNvVs8k0vIt25lnG6AbrIxnLN5ejl7V54
Qw72M04OBWohL/H4WFWN3Aca/sL5uOpeju4zSQKH4q/R70pQWa9aNpCdyvVvfZzxdJ8L+eoY00yc
zyqH90hOLG55lyWB7uytzUGbKLYE0Ruqwjg5TGgIB719UK26GpsXzzqxOiY7F0tED1TQ2TPNAPpW
hqJxEYnXdiKTldeUpKDRmEejiL2NoCawZvm8zQDSZZfkdr8njbXmxnzCefk891axsU0ZHwNz664s
VHe1FVEHMz9atnaziuZbb2o4uvj1fONNI8NRTuSrc/YumgUtMqV4vIndCqqhiYYgqlnl964YHqKo
1l8wxFOIm7Cxg+hZktfKamJ1Xav5fGYDdNF6UGdijTHc0r6Pizj/7DKmKDnj3P6UtvnPyvWtY4sb
wlU46MPNhLgXWct3Yu/2p2+L6zBJ4zduDfssaB02S7d2XkIC8oIadtcBl3CyMECj91u84q9F0YQx
FguvdtqeEoC8Pw2JMJz2kOOG8WS65QWB12JfGuRpCy0tdv6YVhS9k28EffVh8CEyiC4QyJxn3YM9
lA2JADf52Yjvery4h6A1VnR+4W9nnRxhkYoS/2WfpK0OMtZdzMclHYuXsU9XdmEuzqqZ1+iNApq4
g3nvPkT9TB2qH2u4Gtb0kDT2yi9L2z2o4PTY1miEOFpxxDUIL4DcbY4k/ZqdvdLK2ZlbT4T+/PmF
GiQFii0gqF2qUeinqJWHqdklJG/c0DYfMa97ihdWIIuldh9HZolpdAHqSzOqV9PrcBuSxaPDbu11
WHzjsWvNvRpD+jS49Fgxh5P7q2dxfrWFFzzLCpV3nBZeB8eaMWPGy3cdmxCCI9eMOeba0tFbfKoH
Mvdra6BY/FRg6KpacyOrpzbI9iKqnNeurPFsLeRBjfWBoz96UXP8bFV2/diNC/6FmY6shXnM6ny5
yvXQ6eNlSTuTdA2tqm+H/eBrLlpGpnudTMNjzzvLkIwOmgGq01pHUodnzDzLizQb96qPBqPR3C07
O0kGBGvXthpSBwqYuAUNV9X4vJSsW4eiakkaVY7iOA6StGQr8N3ynUZAGEI5TDXL9Q9QBHB59Qp7
pmoBnIjm1JnMXnx9OfVifvlsqhGjqYZz4mRXmQ/vdpmWJ0nG6zoM9V8HFDC9HfZk9eY/A6MeTPcm
b+Vrbmd5hhW2k1GHAMiRFlmvknQkgyYzRTDAjuKblfnTXgyQKY1cj2/cSZAE3GGZ71YrHNWn5vk4
zNxU06/tBxh3ZBnW13/1L3WLfFHjaugyxg2hXGRsxRwJGKccirQrABhDsRzziiLy2pfYrJ4IAcXA
OdzuRTrFaxXV4qpaQTBHK7QSY+t1cOxS7aCNbspGuuhfdLcw713sI0CMdIBemFEDS2Vz/KwaoqHG
hOz5cqeaRgeUAzJeflDNai7SUzQGIIfXVyLjKW/LmHz+YdXlOvMmafL4SbUcOZJiHdFEUc0EC/Gd
a6+J6PXlwnWqM1wMN1TN3PSchwYKrmqp99fF5jF3ZfOg3rtccV6Tk2rYMq7vewUWzaZR7VSzwqOc
nyZm7aoZuBIZpBQhqHWuuloSDQ95RYqXwjKlNcco9I1Wt83ZpVhAInmuWavtsj3qLpWhGA/JV28q
5zCNY+87AOJLwxnWZtxPrbP8Sd7ibSYT+lH10EUoyotn7KJ51BMahlg9VlcQHPmxKt3o3FmLuESR
lhypQxbHEhHPmynTtxx5tl/d7D3ZM7bfnl/9KmTp4tybTWejwhvXT0HfkPtJfp0oxLdk8NkYGLGf
XvOpSEHixPGFEukhnZYXdymsEDlO4BtV7t53S18uoawNft7cqUMub+qgue7/MXZeS7Lq2pp+IiLw
5jZ9ZmX5quluiGnx3vP0/TFync081Xt19A2BhCCrQAhpjN+kj0RDMWb2vzsoPG77BAa6O1Tk04Kq
B3AF9BwOnYrGZgeLxWvHO8Dy87luqh+4LypnS8umN6ur6Hbjk4at+Cfsu37ms7slQX/fT6V/CO3w
d9VlyWMUR+jWpo5ygKavfiqtWGPS2h40V7ffQ/tISiz9bMzzcDCUKN67SnoXKN5Ppuvqxayj32ZU
/OjG0CS9UzknDcQoWTYX/yWExsY6TlFggvzghUbybSBJlE6WCxSpIlnp8GIn1ejt9JD0UgUQ4KUo
jkTkY1J+eGe3eYyHCOrEZAm0z9UceCfLI/MJ8D3dVyHymKYDWGkAC980vX+1vrmwvh+GXHsx1OYC
Eb3akIUKDmpBRMxC7pLAy0i8V2VuXjvG4zh+0zHOMJ6L1nZPU9YhfzgCUK63xBmVk6aQV4PTVB3g
zuvIg/jG5SdQD/UhJQK2Q1/J3uV2vtiRzmc+j0hs2sHXKnPr11nno02V/uiQuAfc7YRETNko5hhe
Ry/+OeV4940D2rk49v2ZocGUre5hKhc0W6sP22eSt9rRwnj4Elg5UfmodHdBrhqfQH7+GKy4/GOi
gkku6HfUdRXk75BgfVEiDjG03UZFpO6MAdyADY4WPVWgVKQkm8pqtQPEeYJjSwvZ+KUO0mX07nzI
Ki/IqGjA/uIT2Ih9jKT/Y6+Z6utEanXv6eS6pWghpPiQxd69lHrQha+DARl7tPurVBmwD45OZFe7
xk20V683WlCeAIiWklRphoXgW5smFzlh+fqcDb7MzF2iU6H5i9pn2b1OPpBWMyqfpYS1UbBPXR8n
luXgyMqGfHV7kZKna91rpKQgBJx+utXpWE2cey+3YdFwgmyYlBx4NXCpXE4IXGXaJ1WigkagBbPq
+KnTyT4sB5VlMw4E/hRIA2dpQah7uPgFKlDrJQM3vSC+mtz+5iwaim3kTa9TTLhjsjT9tfFx2Mrr
8JJmIV+6oo3/2K2NrjRzpxcntF/S4VeJteobMc3tZFgjDhe58VaO5c8wQWhCjhGiVbeIU3onEKPm
m61hi6f03rCXtrmhB5cKt5OtHB1UMj24eFtH33zie18Chqmn7OKFzCCgokUvskEcpdhXiV/sk//U
6VOEy3rlId5t69HLFIygvHwP7W/zmIaR8eoWnfGazAqDPpiWsxRjxevO2gw8RJpog2288gGbnCy6
tc+xFdiOqLSe7OX0KqgPwN19BNHhtlVK57zIJokbRrtmGM9OEDsvLdroD2OsQDPXAaAVZgA7GmOT
ozQmIhg+oyXHmsZv8y2o32bPDRr3AJv/uV7d/Skyxd/D7AcYhfvGC1w6Hae0prsVpa41612t8T2T
El6YxXGuANjdirrPWXN29AFuPErVaMyk87pYxR2iCl6lbpr9i5bzYkipbpX+1Fp1QQt+VDa9PT2W
gEPub1WwIDFGGryN4eTRk+PymrdoZ9mTbm7I7ZIpNobgRTaeGh7VwpgfpDT6bvMQ1e6x0NMo2c7N
EgWuK2cjR4uIr3xq6YTOmiQ+rHWGl/z2VJWPXl82z1oEq+y3g0Xl2KgvsqEfoeDRk61e63xzeK8j
dbyi6KO+4FAfX2vN/rI2SFinoLzRNMe1zsX1qh1vF236AcEKZIS21mhPVz2Kn9rRyx74BmYPpNAv
PSSIi5TwW7TVjex6afiitWZ7/qtOTrOa4kfd+sFOK6sMkE/uPMvGrYkSOhACYKhTV6oKIF1yMfWw
S+CovtaxX776SUl4zYujo9RlUU6sMgZiHuZFuZ0qX93Q9/2zNDYNrD4LVIoNE/hPqeKqlDLM7oMu
ql/ruXxpCRTeo/davxYJIrdmqPhbFTooXg/DndOZPTeAgyHwqR2JVJBSml2/qlMdPzaxe5aDUoVd
lUbwvvHO2jSUD5M53tl12PM8B+O9MYfy4o11BypoCrL7Oij3eblX1KHcNY1T7zQrmAEe+Ti2K4Zz
3ydQNOLeTxYXqz12YJ8bwy/gw/dXv+zvrT5AsT0kJwUv4YffxQcrRPAgsVjpFMwAvFKrTmNk/5rd
HARbfVb7AOaEEoLpVnt91zIH2TbMPnIPmxo928yghLdjpEAk9fmaS7YPfAzsehMMuqoMFxAT71rt
RMeADwIBbhVIOiDlvtfv1BmtuVZTDJILsJNc5ZiO+ifWXQw2oBd2paE+ZF16xtNYuVZdCT22H9xz
1kOAM4z3uBliln8u62TQnlkfuq9zZmmXiYw28Y6WYKJRbLJ8auFMbdQRQ1bUiUnfTrgBeGWfbNqZ
bySL4Xu1f9bCxntaRPgmSAz2VJnwHgPjajaxelBwPN0U0ad5nt/ICO2iVisPhd26d31mTNhyLbvr
ZhpQgLeN6g7Rss8gLEbMzNr+UDohdqC67j/0+S8uE16QWzE26D4PW8c0yNwWinbNmKtm1qg+GylX
HqpsvrMQnA1CQCKZgnNfosPJm5JTow31pe78eo8L4bBrHCe4pm4979RW/xyM+AeAmOr2wQxFQ53L
Zwv4x3Olm+9KHFWnDLXGKzKJ4Er4puzTxmmvZVEQJdEH+Fuzvw2qqb8CJDh1NYKMbZ1s87o8etno
nXNjqnYp8waWVma4MTBl2tZ9d7KqBREYdNreHOzkAED4B1JN3xdPypNJlnzL3eq3wOG6LepsRPDo
N3ajANdL2vZOY4tOAnAttCRYsXcGX3vDhm2j/qgSfYJXZ9Z3A0CDs7IEPIzmWWbU2jKtZopCN+rI
g6Qhwix5gmRENLTqu559723lIU3h+SKOsk3jZ9DLf2bXqC7k31S+hEmN5pp6mYpKezFheJh0e9K9
dj0k4G+camvkYXTt8iq4BCMzjEzj/Z3CYgu9s0Rub1h6b5kRsnJ6NCmc6B2/VyaYCTFUu6rrY2hP
P1xTda+jm7RbQoFtSCj0BnbAoovcku2cgz7EESKATKPleF8V9RIp+QwRIN8OcfSryUrMliPzxLe8
T0CsIG9VH7ihf+oUi5iRMDzZB0w52sp6IjCib2LQZTs/bl49t4Fj5jaYiKlGcQ5rxsFYMbfz0Dfb
siMmUOdPaJqq1z6KtGu7bBwT30MHEmaab0I98PdmB1Iv1HRWKIrTMfZazT5IEncLKOsQFcEvhcwD
SgwRikKEMn721lB+apE156N96nLc0BwXTpMekANRR+ipHtPj+6AByDM/syJpt+Q9q9J8wB072+AG
8J7GasjPO9YCod5NkIsfR48Ae613E1nh4AVhFT6fbQVCyVc7cPhmfB1BXm5wX2JWwaKwS1Q4PGZL
8HpOg4PtLeqzVf8rcP0MgTIDeKOrp4AYzBzgoX8MZxz/dAjzm06DytT+HiANRsB+940HnK+2HaLO
zsbMW3WL0HSxV4sOhHKnYMCiqQrykejFBIFPYqF0X6dqehlDu7kSasy2czchipa1j7CXX4g0NxsL
PfmzN+mgQHXfOju2e1H83rsoie9erAWnU8Xd98b1rmXEMGs2CsNYWlWnGYUlnDi/DQBRj1XXfcP7
wIATbAd7pUym+wGvoqtD8LhYCMRBqr+mjnsH/mFilj363MHh28iqnehGAHwpjve60fmbpoBEkcUV
gYo2MMm6ldapcqtiYyV2ewS6XgCK8yxAN3wMDpCZL05OUkov0NxCOva1tDqXKE+h7ZI4PpZTax77
uvK+pN4bXKZObf2fs13v4LzzLfUWiIzyMzL6bW5lwUXHV36rV2qzY6XunXqAZ0cLHCi4E1JSis/i
rYNw71gFQQ/V3DFnvPdGa3hKBzSKHEqIyST71gze8kyx79ZNNRTOrWgz8z/bNRSxerYeLJ+5ozdY
4BjdDKBn5XkHP/C9beihvqYx9G1ZMm90NeBV9E3jbq5j0qbMPn6lub7Pg2S6YP9+6hCKetbi4Le1
OERB1bmiWyydkdUZH+Jls4jnmPmoXVWzbp+Hvp0e2ngZuSl5ZdA+1xFT3apOj2XgqOE2dXiMYMLO
Ssv6o+tTZh5W9ClJdXQOzeLJMkb7MOYR6+9l47v3s9fBQ2u1eN90z6nTJJeQ5cEl9Z1oZxQQAGBj
R3eWbT7rgQF7wxvpUbgGDiCuiO/F+0Gpn2d8DgnssTjrFoEzLTsJBsxeMtJQhYElmtbidQUC8z8b
pSNf1KNtWnjYZRghklp+CVJjzLyWMAt+DQ6y50siQJn1ve7jDorhFhwJPCU9ONZBDxprCoaJFafP
uYRGrghKn+moxV1jTk9qOI9QO3x7N6JKs52WIjIF07Y3eVhm6gI0c8IUXkmH9OSsgS7yzOIORMZp
mGCkAFd66MzuWWnxf8rNONnpeDHOW8HMhQuB3wJ/tneGKYdTMLsPY6ppTAW77NEjNXeJm+rTDNzo
Ha8N0IbF93CI0nc1xyXGa3+5hU/nliiBs4QK6llnpZPSoRzP1e5lM/EJA2DlKTtfWqMBHjCplK0C
2NMHKTDVuXmRy2B++BbVQX7O4pIhe+ycHb7PwENIKQCCK+ZtgWJa5BQ274W9NRny7gcNSm8NUEDp
AFYlDb+H5Ih/HxNgPSVz+ClECg7x0cMU+OXOcUYI7gveCID2LtF4uuj/pgrqW/Uf1jXtXTtkx3qs
+UyCCkwcnJHVBJJQC4+zrs9O+LXIS+MzEvIoco4vehJYp3RQXmaCAAu9VT1W5mI8EH9TO+MUe2NI
tn7nxbN3DiPrISaVtk11ZJVaNUf4zwAxbt+5pj5dtTR+G1VWqVjJI6MYQhleTJoqH12bpOH3gAJ9
uilABFndHWwS3mC5SvsmHJFOf7rB0V6B7bpIYysTCwGTcVpbcPV52je7IrW9J1gAzqM6vc0g+J4M
wAh2HjSHKk4+l0wMkK+MgFaWJFOlOKd6xpwPH/s4V5Rj0rkh8ycjBf5i7fKgM7ZVWfQn2BHFW2fW
zWmELbKVop44DXjj2sJ2UmnumS7z/7SdvdPL4NdkK9OxiNP5DuGPp34G7G26dvIYIOXyGDRaTWYY
KUynd9K9VdvVsYQGbgSwM5QEibmMP29hargDUsFOSJKxCDbOPGZ7VtGPBnEORvFdluH3Dljse26/
YVrWnrMFM1MuuLoQhMXZdB6jBTdaG5N6BhgRLkhS2Ux69ElRDH8f/6dK6qV5trx29aUMuK9eC51u
kxUpWwF6NjrIaa2ugp1/mDAWPFnhW9yAFPBfxyZIDwF0Xrs14BYN4ytC5agb4nl309UQjJDghjKT
BYMbOyh5L4IbcqDzU0iS44/JbYILuCxr3jNZ5S+RXXmjrQou2Ul2k5kIEiws/r2hLkD7uq2OglCp
HKcFUshcNrsUPXDroMHrwd8kirbEEagNwGLtyap8dZR8l6gBRqu/zH4AxbzcuGa5ouyt+ERbS9R5
L1BFqRznbMpO0jJyWu4MsojBP+e3y0WklRaq08Z2snQnf2WC1jQJWITPFle/Y9CoR1EYcbwtJPfh
DIbzZ7c8v9GMnFOOGrXkgGWTyP2X3ZglMiktjO+kmGXVMSwVHf+Z5W/KwX0GeGec5Cflz8DAN4yq
AXGSvtrjp/5LzkvHAI758hhvT1gqBS+V+2RdrIU0utaNpd4dkVrBkwnQxw37K70B2i0Z6nFKx72q
198FDyybARh1V8OvI56K5EhWDTZmRJWTMsa7zV6S3jecV6gG33qYi3uvCXmiNhKihzZpXuXZ24n7
OBD3Ocy1wbBuDRF6e0zdSW8Vl9Rh+deGaLatDw3ssA6Eugl28rjkacheiVVqspFd6QVWqPvklbuN
V/T5BV9HD/SZ7C4biAj0DeVYYRnO2DIkM0AEYM441prz/q9dOdvBkQIksmvkl9vunPagoezoJL83
Ng0x6mYXt8nnedQvcududwlq6aaw0mkn91ruStIWrP9bDfGVBQMgz0TOkD2pu3UHKcvGSHEMaboQ
iCaij0P3Ig/+1jXl1qy9QY7URD43FRj2ndwK+SP1vub+tEGhb4mgM8u1qh/tYhuC3OXt/pq5088A
r4xDxmyAXveqVXkL0zY85DNE51afXvRl6JDPdhbbznEOZpDA2PFtVOicKOE26AlZSV78Xz/8198g
u9heQXbXQ/3W8vb0UJPJQZoY+k6GAPm+d8iNn2wAWeNLCpf3dnNvcIq/3pq/QBUf76BBGq+IYE3O
zcEIc23ex274Tekydb/eYQbBi+64ULrXwUXtnzJMLA/yt/R+9Zjas3pAo7Gft00WXttBV4B5LOPQ
8lrLmbL3r3VeV84IB4TJTnpCH6cHpjAsXZaOoI9IO5lwrNfuszSwq5kGpo5ffTCdpAePnTWcptxi
WVLtc2fA+MhdwJX/+rt2kZ79EKywlxvAFRZAytr35vje1RcAo1HY9SJvw/C2DMvSk6S41hVEf5YR
ydJnZ+871QBmJX1yAoUxUtrLZn1b/+qit105PlfecPIacys94XYKtgJH5VPbkCCQsZAFe3NEofu8
vuFrX5Y6KQZLL1T7/tAA0juGTnSQY6Z0dmmxnv+xC0pZnprs3c6R8m33w3Epfqi7dduysu1/hh5s
5Ujwp+Y5gCu3SYHHFCkgt94G4bx8OHQPommgs1Cd9AM+FOTpmRfIEx9sHWNQ5zGf22eHuQHrw6tO
xGJWC6yak+ccUMpQd3fWglWdx/I5H9zuYJozU4lGV3dqUBC76RGY2ZDgPQjvYMoXu0hzHupdEJWP
Tlb99eDlV6Uf3F6ntSyVazdZ+4o0KYa0PfXYD0pnlE29DNeypyfQl8wYzpPcfblIAZ5xArNCt+t9
aPVbeUtgtVMru3/VDq7xJbcQUZJ1y4Rr8B5S3VdbuBQhN6yLlfRMHBxqSLzgG8ZEf4964O7ImOzl
HstGHnu8TE8QymWNPKU/8km/eLGRHdR5vEvMEoEyrzvJIKMxardwdkvUc3dhEdy+AEb7C1J+dpYL
ypOXPUb6dmHD2NHwax68J8zi3Btm2U/sVx/Ps0MuPWIdDFRNdc6ct/59ejtqu36CeL/exTJzGEmT
5TOTuZm18y3oQkIqgRfwBVyywUzcQ35UmpBbg3JioIsyatb+pmMmky3wutVxcp3zBDCHfO4ReiQa
xZG9zXAMu82ubquoSAsKcm66dhuE4VI/1EZiHOT68nf5djSeW/1xNvL2oJrGszzV9dHKXt51P2Nj
ijZjUaD0D4X8nwXaOnAo8u2X8m1ix/K0xJGG5QMY/72W2Tns/DYf7hFkN09A06qLsHaGqKsu9IU/
ZZhlt+crT2IdY9YHwwf6dwo905y8emdBkEYWwzFwOCl4CVxG8B0KgfuSWyZPRrp1oBJ7tIAH+wW+
If8ZzKXBOqKvT/LWoZfxfr0J61HZkyb/70sxVxthL93L+yQzBfljpHibi69l2btVzhG2H0xoEWaQ
ia7S2ScVj0VpIj97m3LJLg6bvGq3XfLa/8Dqbx9K+Tv/mmXczi1zdwss4EpCEHsMPvQyfyU5Quha
XpO5QA5mG0zmN7RWiCeHfXIqmjBU99L8tusvX9AIMEgXpLd5nPRUmdGtm7VumjNSDhpKkRowsWUS
Jv/OurmhJKX811z29teX8wgT534s0HXr2W+Apx9sslTzFr3egiTUD1f+ELO+6K6unuVmy6RO9tZ7
v9aRCELzOoAAsjaWX1+L67mytz7G9cB6vQ/nRvl7h1AHYxhjpgycHUCA/CRlefO44wnL+OX47Y+f
S63YRMqg/jWNlEd463nz9wCi/Vm6a4SSLqDp5RmEXYfkhvSU/74rZ9+GKkA5zckt091HKkgAU2Rd
wn3ghAjBQ46uB9Y1oByQzdpOioP/c9Dq/Hz765eefCN7rO/MbT5z68xS6+l5R/7kP++d7N1aye7H
spx0u+pfrT7+wMezFI3ERmu/aTNSszKurLMHOfe/1a1N5Ohtni2760aex1qUPTnvX6/613JGWkvD
Dz/13+o+XPXDLwXLgI/RXN2FMPqWVxwPZ3IV1Xxbq8oLLxtCKZAzoRGxeF/CbOtmrZszPEGh39Gm
ag12b41kuJWLr03/OiK7vhmAECIFf+vR8rKsb/yHl2p9gdYXTerW0+SMf637cNp/u/ztdZ3zhdxf
xKD9xp2LQxvT2mUuLB+udXNbya7lv2IV/635h7rbemK57O0X5Dof2tx+YUi8q6YMf9TOC7cyNMga
VPbWb7SMIWtR9tYJ2dr4Q92HorTzewQD+p9ajSRCUtgQ+Xg5yb0zvZUufNuVWinPhLJZVmdVdtC9
4nUd3gFTQRtfy8q80MilLCM/c6GAiJKVWe4tdOQHVjtvZXgg+o8ka4My8D90tdugYavEEGR0KcoZ
Eibibzt5krJZh1spSldwZNG/tlm7wVr3oQutlxmDJiVk4cL0GtTZ3HWOns5bWf8mAAwIFyXjW9AO
0eH2xstNWTe3YXUty+3616IcWF9dKQYEUv4ZvqX84QpSN2cJ2Akt4TVaB/vbxPp2XJ7PemaDVwmL
t+xsERgxlgjJXyvHtZmcKxuZGKxF2fvQTgbRte6vf1yOfDhl8CplPxv3oAKfaqgUuAZICyLlhgaS
Y/lwlTjita8ydPlZkmUnuTNl0ufZaVadTZM51kme8PpEb+/+X8HMv6YKa1PZk4cfFT0RvVujW5Ar
dxA9MeIImRQdrexh9krSMai5aNODvKK3OKX0gHHW4+aLvMj/RLVqNdhjnU3qpCE5mOfZOUEiGJY4
pDXZ1A3Zys1a9q1AQf8stDblojvszBYGZAzIa+TD0rXgaOr+nXC2LRIAkYp2jdxVeS51BpVJr4q3
MoZnInxyfXnAc4voTnuLZ364/XJT/3pEt6Xr7a7LmkV2b695RHJy9sxpL3dZfnbdyB+wFuXGfqi7
rerkyEcy59pSDq//kh6G+tbGWm+DjSFWcUHuf+qKeDwaCAHudRizFKGeIUBanPGZ5KilkzszHGR6
lqOeB8xTTxK8m+rgNdKyo7ZcQ03q7L4M6nYjreYuG0/KXJo7tc8A6Q1DsWkiXnXZeJlrbm0PgKcG
puiaJu5BjUIr3yMZhOEyK/s9UUlQw5NzbvSgeYSTRa4Z0ViI55mDe1GsXlN/fFsQ7S8BMrAv8G/q
HapxI6ocFKUuQ/AoS0hP1CMqELFdpS+x56AsaHb3U4wWggNs4aCT2z96lj8/pVXzE77jqTe18tOY
m7hqpf63vGRKXuMDf/EDFaR41rz13mx994jWk9n1AxIOWos6zjBsgqauP9czmF6W5OW7rqb2FkUd
4FURsl1qsdgCmISS59yq0G9S1V2FRDDKUCU4bowYq4dxOUIoCTOBAUeBMNGOTWGXD/OUVA+yJ5us
KBx0z/IcYWGC8FYRB7uyQn7In4avJsmzY6suUn6ZWhnYkaDEsVsCwBvXZ+UWFzGq1yqET8PHSFRF
wXDXZgWYIK8dWA83hXsBqUF6zSPY3qL6NfVT9DQsG4gu0ZOvJt+Q1VTOUlVmmHSju4gqV4HwmWGR
rXGCpwY17CeVTOhTqmjadhrHgBUEB2LbA1qV2tzLHEtRPGQ30zB0D1rSeY/zsqkzYHs2fQt2NS3W
A6GepVutdHBFG8jOmBNmc+Ooowvj/56SaH64lUBzoPzr0OfW86vI8h5RmYm2Vdhu0D019o5mmbtp
anI03gDTF4ZmXmwHqDOwVm2n23rSbrCCRwYDB/DSC8trBdXu2iybtUj/PCYFMdQBaSMbblqpX/LZ
TI2tZhraRTbFFPxPZdFXynbyYLl7YUqwGVGDt94HMOraY/81GfIvBql0cOHQ/Xm3TPjMIBNBKxQV
KjH9/Jt05+cwT/SvU5OAVkAQ5y0YM2DX6GA9zhq5ZGtKrLvKzfuL3sftKU3j4oFHoEH5b9WXZlTo
XFlq3qtG/1ajGnTvRsnjYFcN1Felfol7EkcOYo97KcoBUqHvyK/n+3rc9Bh3bKaleaylmPLFYLmW
88hgU+Uo0G4ZM3Z/nWzl35x0Nu/kUnVjag+OF54gh+HUmSGLduCDU+3Wv6ANkj9hOCe369bG3D42
XbvPVWRttj4Wy32QvWJUOBO0LxrWyrZ5B9GieYF73j8QOj5LCaPd9gXTOshQ2YhY09JC6hyj/HhS
4r6pLnpcuAYC1Ib2Q8Ri2VVg0F3RT+uv9UBYuUxRO5EDDkoWZ2QwE9Bs3ArdVNojYpvaVopye7JU
XT5VDpiw5f7Y4wjQpVomevHRHv/c/p00yf2jXdRwzpb7h+o0iLxs8vCnp8+Mg4lyiuzKpgpmGO5r
WXrb2CIh+VelHJYjHeSO3fAIcAYEXjBswHVhqVBWDEp6/aWug/DU20OAxntYfSvLgxyPh7A+pDqq
TdWsOASsFRe3cOKB5yaIgmu3bIYE3RPX8I9/Hej7FDuZT4Fvx3soDPFdOWZ4GC4b2ZM6k1U2lg02
imqxFjX4Df5LQznl1no9uxsxB/z/OSV1B/AVqnb8eJm2KxC5fR4fSpVo4PbDXyet5UemotSba9ou
PArSjqbVwoBFkfI+WjY5AhP3Upx8H8XCyB8gr6sxwfXlcKmiXL5ZG8keDnp3fPg68sicHLtEVcKy
8vDEmBTl4nyygOKjLCVHP5wqRfnhFtXRk4MQ+O1U+bW/zsh0c9+VADQ+Hlj+qqmMITs+z4X9JcWe
FOTS7KZ37VSld+4YATjRUN7sMvKMKtmKfVKE2qtahsPV1esfeaipr4NdqK96WD90DLAP5KZhuiA6
yNevN9D/cupWv7OBlnxyMy5FMqe8T1Ez+BRVymf4yMGjHDTL4N4vYvtJjoEU3qcQ6l7ypeVYf0oG
zXzT/Kh415KzNOGbk72qTQP98iGs0+naB1p6Py4bxP30YWMmNbt2M28Ys0HjLUVpA9GURI7v/laT
AfdSl9glzKX0U+bV6GhrRruVotE3w8nANXVXmhaK+Bvb6voXbKyQLrJGfR9BqPzU9NgiqPD1jgu/
8hNQsHJnZ755GrHMfCrt8Q0ITffVKr/PbuN+thS3vWRlhHSSrXdfmxkghepY+RMiOmjphv2fwLHb
r0C29N0c4yJuN/6bBvgMDdt2AO/JXhy2+xlrWPjC/1MFLfKfgx/qdMsBFZvN13Lw6j1+bSUKc07x
limWfWnSbkJzuy/edBjTL1i/b+SgAoztDQTGZ5i86r1U2X5DfsEdyqMUR9Qkzpo3JVsp1rFrPs1k
6aQkV+wG9V5F602HEX0XTDO4hMIKjbsarRho0bWPCpud3xN0j7sdWDxkPZGW3Vf+4FzkSN/63t7U
Bot+h9vJ7DPyIBgTferVqt/C8YkuUnQi1QamEPV3UrQxIsIHUvevUpyV6bvLN/9BSlOfPTFe509G
DL7HH4NTGA3Kc5q16n3kQyMOfeyqhrx6AuizR3aify699j2JW/UOsMLwrOstr0qMqnyVuFdpIPXo
Ih5Kpc4epEo2JipHkQ2Boe50DFcL3GMzO3iW5jF0tKfcfG6a4uB2boVhYb1Hxry8syenuIs6yHKL
WHB5p6hsmq5ykZlVp13s9YiO21HzGGoOVuCT9YZCWPpVtSpvj25meZIiHB0g9XrxqTRHJCmNHizB
0kzrJ3+Dph+omnzEXVltAYpX6VdQ1NkROr5z0Ml9fLUt4y53FevVDDPnvkwsABZLs3ZSf0+gJc98
2rR7pnUabkTsuctm1lJ/SwSvAb/7P3VrE9mzlPZ31eva8b+dr7cAYDo7fqzHuXkYlQq4dOEifQeq
y+RL9DtX/XdzHOxPjTOiD5TrxTULDRtl4yoFETfMn/vKfZamo5Fe68jwvtRNru7cOrbu09LDgKWu
UUtBF/YdOtJPBfGrfVxsXWBDV7XkpXLH+HunARCzDLd59MwuuCi2kxyjNFRfUVWpN3J5Z/6ill7z
syNvBIzIjNFhnIwTMdsS1d3SevZsNMd53R2ELbV8k2R1gTIuGlXXkjH1apfhrvf1+FIjTv7PgVsb
OVyutfBIAD8j479T50CNd3I8BPd4lavFjkulXUEnrBzzfCvKYd3TkvHAqx3dWgaa/myZiXVU7QHu
9noJyzHvbODlFye0lH2qFTq2VINzssD7nvG6aa6aYToHO8mmpwkfl13fqs07b6MK9Md1vjF3fkab
R/nTeG/ukDAlHQvr8Pxqt4X5E04iYpEm4zy9j5c2SxxIKsG8r6uqfoj1tj6ZRjVcIre1cPf1S2wJ
Ogd9LMCqDHwwM/USWSy/97/GwfieRKbyWwFpefuhLNeQiiusX1M6fA8Vxfmi2U2G2rE2v4Y22uBM
UYJHKNTuMVtExVXFT+/6NLaOhAPSRxcqEBjnxiJ+xkBm+3P4lQH4G+RD5Zce4IMMOokZNpPwJHDN
3xnKyHrXvwVYczTtS9+BWUanuHnzWtaEXV9pj+A2OuA5OCzBu3J2BNd8/6TrBh5Uo7NIGqgpbnFa
l93JnuPUpACRQLjvEmRd8K950ZzBe8tT74s2xcq92Xse9wD53jpM64sUOwPludyJu7Me9whTaczL
zl0J1K1oXO89gJC+qYZQve+r0n+P6vmrbgX6g5TmBQHu6NajNPU05y7SLP9JSmEfHNu0TF/MQvff
/ZlcYmE1r6XhOO/+cfQz52vMp/LYjmp7dNoh+Fbox3qo7W8liCwsc6r6NARD8QWbu21vRe4L68gr
Jg/FQ+0riOcHkDe6PtQ2t7rlQFSQccZZd2GyjEfEjiZeIoTXjMj4LXaHFmJqoRN072uDxqiNXWV3
1mHAUvChWzZ0jGnX4I28k6IcIGFbPDQzbltYVt8BduKXg64C3YDh6IbYXfFgLBsbKd47VzHuc6ea
X4gCfOnKaPo2RQvQo4XPgQ4Uknup/iWeh+nbWEfWdlzqo6X+f7d3kVxa2/uuz3WAp22bwEXw7X+u
v9b/2/X/d3v5Xb0aYG575t7MrXg7sGB/LoepftYdUz/aSx1yGfWzHMhZ/N7qpAlCkc1zudR9OJcv
J3JWineMdb6JsrEWtqVXNeqBnpH9U6diH+3l5mFtJgfH2PM2dQ3fICgflay1IEzC+Rq1egj2Du/6
rkfHZpeNWvEom9Hkef0fxs5juVYuSaNPRARm46bA8UbSldeEkLnCe8/T9wJVlf6u6EFPCNxxHEzu
zPzWV/RPqqM01UYNE/kcVAjxuEmtCxDa5XO7TNZFQ5MQ3f8sZ5XXM1yD9fjvrev638X1Fes62Han
PKKh7XfVzzv9Lqfc9ObRuik5XO899h8QyezXBD0TJ1WZH2wfLak6mn8mo7ffNQB0ZAvt4Ua3LAxH
E3grRSpHVF9REyM8PjSltNVUe36GyDDsOt51BZ4+Ics6rJ8RZrTz9VWrX3DCtq9+p1DoWt4b84ob
laP2SN+IjuuApm3Vph2Pah3C7F4Md1ZHnR9zHT0sEOcy+Fo3rJMeVvfGoskKJXpvHkQqSuA6rX+X
mYl0ByC689S9jY1YMs8wXTTYMUDITeEQgqCLicd6J1VZv2PwBxZf+65E+wZiZHiOYpzgk67tb6Km
V/Zy3GYHf0zFNQxUPDGkcn5Kw/SbpsPsmxeH2MEfJSGgY2H9e4efzE4bu+BaFU1zVywTTSY8DAtw
icsOmrpIkRpaNvS2vCopuniQyfJmsIvuuu6/7obB0wbTyAkDNOA0yeLJTss8XrJ9chcA68BXrUlv
gQ5hEKFjjKZ18rjFB62+6kGX7CqkNZckQ1ShjWI+mxadxajjjZOZDdGhAGV8skWkH0h7FEd7modj
Vo3jQZKj8pRpBcY+fh+dk8YH8TSY1jkpJ7xea5IkUZf427htZRwY5Hpr2cWI0BXoMgCo/pb6RLlJ
Y7O786E9wQ2md5A7Dt1AVd/fzx1WP5g7jw+RDh65E07fhSSlgkJ+bKhBu+Eoa0+jZcHyhnv6jPdM
71TRNF58fKhAUOepV01hBAkLfhzPJgQffjp/JI218fEje6F63cC1iRat/Rzd00v6HRny/CEl2geJ
X+TlekCiPLDUbdbycPYHseuXd7Bi/DvoAyuxeBgZUBkTkE5aTD4K+hLVTrzb9BowBMyGE2zU8bbG
SH2h8c9A1+qLrU8dKGSuAEZG5T5rFEAywPvGawythaB83OdCih58yTavpoKadjWCD0WP5E73h32f
DtOLMBg7KUrwYBVcKcqUF2AD5PElogFwE5RDv19fpcbJodYG5ZibyuCRSyyOKIJihqpLZ7BuY8jh
t87PKjEBRFx3Wef+sdJYtqwr/3vL7+5jtvIJ+YDf91nXVZWFDo0CnpvhGHjVyxYrx1bqnjoMLI+j
L2fgKzgkGbxt8pYDSo9lEaKdvZnaAp/LZVEVE6IloReHddFPa8VBnRg7mDwgkjNMBgXLRM1D/J5K
MZWn0U4qHCyYWye/+6xz6zqcxtm7UWlRGnK6sf4fr5sBRpUI1P/Xe6+L//hoEx+BA5GQ8491vy9Z
P3+MyvmYpS/NFIYP3HN9p4hN/aD6aCv6XLuXbdPfaUMouXPO32zaRXxrVMV+XVpfJDT7vu0y+6Lr
0h500Xy1uwZJYZu3z/1oVo42mMF7G0gPCIrsL6Eo29zidgAH3A2UXI3YAShvl8XfJDNuoIPEH1VU
xzx2mvZlsbt3E70rL+S5TzIQ9wtCgeqSK1W4BWc6O4mQq8vvhnUrAda/9hNY8hSt6crdEy0yODcv
77C+ZN3xd7E3RtMxh5qa5X8+5L/eWhoT9EKq/5TSowowc/mQ3zdYF9NB3lP8io+eNUjmuRsDDIiw
DsXxRepDJCSqeSsgOd6mxnL3VQo6DERo/axD6YulUmrtTVIFF1PGuCSWQf3/LC7rcOoeLtEyWdfR
gqls8EWjCrJs/d2w7reuq2o524oBV4B1sTW0fBOBhfG6eCK9X9UfEcIFu5DrVyWYkL/15fRklgza
66nx7/M57z1axfo7tYuhYZpjdmNpQFViIG6XSe+HfUFXLQTHiJ59bKsOemrDBFnu4oMpR9c8latt
xlj3Voa1S8aA7HWq1xKJ9SJ75NuFLjlv6zkxIKDosxBveIq++E1qfJa6f5RJZAaQcNA1JXVCKP1Y
lK0Bvo8kAwWN7nuc7LOf58Wn1sTvkiBLzd2SBnq6hnS9xw1LgFrQQXpmczY8+vXQwDRnALFuHc2w
PIUZUsB1a46F59nv58ZZt8ZpmOF5CVNu3Tq1RnqtJfGWLO9ExSO/Sevqft0WC4ucE6AlYvLopmxl
6RrjJMR8oM/RzTq3TuQseJ1VuTr8rlrncEMNvRgfn59X/W6VzczcxRSinHWd2YTgJq0G3SlwUPd3
v9/PkYfs0ojCOPqzyr5zjCsVSqT7MbFLSkQ+xRMlVU621SknGR0VmvVI2aUzqJh1wzoZLahBrrTs
U0vSVG1/X6P40mc5l5Dt/vM2/9hFN2M0ZOub/75bj02H25tT6f2877rZT2M+4h97zoYkudhhCU8z
bIRgy9tLQ41EEAXrP164bvj5yPULhpnsb20hnn7Waes3+P3wyU44BX2zkw9N2Hr/52/63ftf76t8
ZQHchp/vsByFde4fX3b5cj/fad3y86Fdmd3EgF2Riu/01pJPxbLbuoMvatI86+y6ZZ1M6+FfZ4XV
gW4YPmwqQhepG7ZEG9ipjc2lSaLKrTGwCCKkZkGTv+tFM8HQo6exlw9G6M870+7+0pY7eSlgRTn6
7NUE60hh4Edhwwezh+4Qpu1Xnfn2lpjpZIEwjSo18hRjWlC29qchYZEdd45UcyMHNCvA4Vs2OcYG
dyurTp4YZ+4R4T2KprednssOrsf0UPsVzcXdoxKMvBkyP4jYybWXm7MZo7+s6HoiobNJyW4VQn0P
i+EsUfWcCiwRJxAM5VLwKySKDgl63z06YoapdnKKJOWubhPpVo4Z8pb4Gd1W/kkQi2Avt6waxh6Z
VJpcftYpmLg4czFkh99XBWTyvKwGuYRvqnS7bkCD9t7OKK6qtkfKOd831X2TiuF2IBBqzRoWes6Q
fJhpGQFeFvNFgkepxGQFhxxsD6rOhOzQjs6I1FTY9Bvq6bVXRhzAlsmU+nf1gI4/K05mMOh0/TMp
yBa7aMzGrVrAGlvX5RAYdjMuayRM/72umwkkQJqquwoXvcLS/ZtsmYCjsEuzum0NcE1pCxdnJIa5
nZdJlGrl3prMyVkXuYNotzE0CgRDzc+q3/WNIZ4jvdWO6ypLqlS4ZOOMXWhTbNZ160RTfZUyEczG
dZd/bICYp03Nzwevq3W1oL47Fflh/eB1nR8OjmG3mtdONRXr5UuuG6NEzk+6AYBwWaWTVr+apuQN
QRjfFeWmQBB82ypKdEfN/HuMKv8wKNoFEHl6HjGrul0n1gzrH6yVvv1dl059jokbZP5ElmIJSaOv
4XndHRM90W9J9us/r+0iYzMXPu5HYdvgomUxaPNTPIZmvbR2P8s4JFXbukiFS58v28NSV09L8Bw3
1s1sEx30c0WtqOrErW0n0o0enYJlQYvif01GvX7tyFoeJ5Euw0L0Prj/0Zjxu9+YQDlKZ2696xuZ
cmHgXRHdYnjXXcti8n7OqLmMAnqNWwcqcnNT1FlwJ0iS3alxcV/6wXhad1snhGSqgy1QuV8X130V
KOueXtE5vr5qXYeiIkWSkFwYw42uLQf2bZpr9i1c7vmoad1b4NdQQpb1qpn1OEnFjh9bKP/X3SBg
Hqjch5d1DyK/WzlStFM0c/4VU9TupcA2bhGLmrc4iFUbJbTwMhhn83bdoLTAPeWS4sy6uG4AmCKu
VUrAiPOGBDk2bCkla5rbR9x/k14//+4bkjvFzKwxd6laxVtromMCnGV4V6KG8LBnSTaaCRnNNdvK
32q2BjkcfssdqOfoTrQN2lAtIX8wkg+1tBRTocXLZJ0Qu8y4ZeHmqc4j0UYZYIcnYRbiL6Q+H/Dw
v+aWRfh6z3mLlx/eGjb9d4u1io859HGdw645o359bBeVULe0MK5z62RYGyWXCYNaGifXlaBru52t
UvEeY4AvxfQQ/jReLX3eMmF3/SKrM2mWllHsInz4nRAjI3VYl7NV9dCL7FkswqNuUdLUy1fAmwjl
kbHqj/QKsBs0SJICcHeP60St2nHG4Khe+Bv/mVVT+zNKVBgYTQ72cd3c9zMK0XU2BjsD8j+JKXMA
zqdoB2Xv54hZExYkCZyR2DIoIa5H8WczsJfTkpXZwT7B7gCFGfIFsZEmTUJi1/2dOvHlQ4tIi2o3
Yv/l6cp9gK/jsej6F5PDeoqwA9u2ingLJ2FvxqWrNuFtCvvEHSfbrL/392ivc+s/QA0r3IiAYyXh
knaSO9Wrk0DsW4zajoZWlAeDQUJSxbUjyd1uEMZjyq/W9RGFPqIOmX+YU0CpicktgPSzpHtxjYh5
EaXlS8e1ufxZ61wGtGFTgQXhudsrxwayRVAZFLq0EhJfko7nfxwYJMocN8NuQCiaiitJmU++n4Rb
FeqfIguljaafi6Eej01oDD8TTUTj0VeXI5dNb5miVkckv9XRziug4+tsbtm9sllnV+vVdW6dJKZf
0e1kQ8NYeueLxY6l1CoEOgQd/+eJVdpmfogyQACLRnT5metk/cG/i12mQZZR8M30Fw3TvPQoroej
WDWn62w7k/DKM3Pyfv+Z9Tz9XVznbGXA3goBLzfvAk4gE21p+/ud6J0Id53QT8nSe7+eB+skWhYH
ShzbOWrO66rS1zF3CCyikdXWoF8dDQyp5//ti+JPqjQ17qNajgZsUY39zJqdOhwSIF+I5DmmCx+i
EtgYrJN1MY6gECuR9F0TUg4njCFbZ27MHlcUKR5PplV4GjZdbTFOTpBhrRviT+3JVsUoRpX9Hbmf
LzsdH5RyAesSj+AbW2A4h5R+onS+UbMe3WhyyYoqdGCUUSidy/Bs0AtzCfzOpd7eOMOUXTOFR0Ru
V7pnQ1k9yVXrcssoKaGTWSyr7gBuYBnazvId6nt1Pw84CBkWnrTmc1u3+VZQhKGLvevxYmmCbdRi
RClyR+oz6iO0CXo8cLlpxDdCVQx3UiZp40sttjC9uoX9D55uftREesjLkvwdlkRRI16rocKzcEq3
4JeijY7Qr2i7cxjUssPDEWVyWBRegyAj7M6AX+kniSnpSjKl1yAmqYKWygXKFm2HavGIbjW6cElR
UJx251Id8De2Gq8EUdFY5Br78bsxOTBWb2OVwuvn3j4HUxK7EQZbfh7LcE2xKI0U0tW9DPhWi6Hj
Y5pZ9d+xjyJbppPKHWfd2vmwbqSy3bdqyEGAQxcJgyMtQrTizSDoixmebGtJXWIESTzWfJk8upd7
i6LAjjGNQ57sNGlCCCzR798N0o6IYnapP74RPIcba0K/X0pGApuINh1rJvYUaHMs8Gi0b/LDg9ye
9ol1N4JA2lPxlM800+KeYeHAIOf80SUqXTTzXQAw2AosGa+tTsCcQvUUSt+tj7dMPV6WM0iNjfaS
hvNfnY1u3vCgrBhkS6Z/LdTus8qgI6lcoq4y9Jg1TQP1xtDEMUeOhUdC9FwkDQ64BjoxFNxeSjpB
E4jC50ROXaNdkCKwlp1RbZ99nhcelFcHX2b8QTNKOBafZVR2BBNi7l26ciaIXvqlq6RtFjT+3QRx
fa6sjzLFVS+Qg/epl7atxUBwUHpvCQB7QwtP9MptdTv8kuCwOsWIN7Eyzi92RcKCBKQi/TWxSIRr
pEUHTSGTZ8fyHcQFy9Wm1PPD/mFSrC1GuLSPhLRiSUKm2soISUo+k0rptnM1dt4UpuVWsp5CKc8d
Pc78TZ3m5Gf6fKsbUnGeQ95waMkMRopyE4xxC5pyOnTyOyP/0LUns9909X2TYNVa49dFPn9j2OWr
0vbgWQAkWRqmx23/REeuBuwoDl1cPDOHaFBxZ/irjo1hqtNOY+bEZrjXhSQ7PcguIxZPgMQqQZMk
mK+U+KiSvTzGfcWCGCor3V7RAp1t03Ng9+9+UNVAnYqveH6Z1QT4Whp+0pybeY36iIXiY0+/JFUX
aKnDyQaZutQ22rGzPHJt49SZpMxoAjZ89Zv0DQgT4zUe9GsxUrRP7bNQ2S1ThosmE/1zT483Pa7D
bdmc/bnDQDafdtjzGrjL5uF++sA5m3z1Q5J3b0qHobzcTrciJvLv5gXXW5AIxBqdQp/gDp0Dmezo
GQZsGHBOuHXRAQSL33sOklOXmAJLmnQoR4KsUCiV2+449rKXmiT8sRQ4aeW2znT/Dm/DdkNpJ3bH
ynw0xszT8o4bgQSGNk1f8LhPPcWm4N3UbeQ0TfZMvygix5Yx9JhE+CXRvWnUGAkvPrF0Ro+bRkqf
gPnfgU6znOa5NyDQVVGC7n44WJH6VUjJVxapn02lYRZYQ+aXGUOR4d7lQzdtrYxiQaTQy26l9BGF
U/CikAUdM2B/w1Tcy3F1rZZEVT4thdi/WmNivTDwhUNaZZteOHDv6s0oGYvcubzpw9iJCoNsydKo
WwXjoVB4KGT0CBnA+2C9cNc0AjdWDnUW3Zg0YjhlWlyzpPjONPNQVcZ7EzHwGsVtaKWZJ+R0T6MK
+SC/xa9l8NHVW8Oxxc0sAFXtVXSgbzothsgz9IlnSLjRq1I7OZKej56vSZ8WZKPQ72lEj7SNwFRK
bU1jN431AzZvlKEzsSMLsNNnMplh/piP8lbg6r21QoP+YXpWIp3TTCpebLmIj70bhNbCEPvTayG0
8fRpmtvUgz/zENbzZzEaz2ox3fWGq2ZGtTWC8TKD5kwMyHMN/pOKYVwKMNZW0cAZLFQqaqI5JL5P
m7axGyLJsyK87l+nqHyzg/TBKLvzaNDTKA9PYZvuG3pwkpFzIm6bLUg20DT9OQQcSEMbYLQ61b2k
ZAQu1Z5Wc31CldfTfdUUA0ncCWYcfGigAXhXBPrb1I5veFNnjplKj40FyKaN1NcmSz4HcHpaNb6i
L/tL2y59sdpu7qNDJ7KHCRm5m8rFn7IDXh7BYeoTOqo5HvcCE7FdQRmAnj+N3FEz7yhAAlNrDkHX
3eFphIegRX58aM2/jWhAU/CExWMbq/dcgPwFoOxIYsDyUs7BNqVntc3vEtA8jjIP+kbY9m407MNr
1gDogzZ0KEa9hbef0Cw/0R4R4qOJG/sJU4ziim6YFj4TbLrKFVn6ZHbICrf6p5y150QeXjq+FEO/
54gmDEif6ZNdSyfufPc0l5VO15kc+uCq4Exf6OqujYf9WPjbZt8M+bbhsHCTYORP7XB0qO1FxP8D
KGCzvEZkqfYtfmpyg7HYaJ+TAtZnpyXUU/LtEHH1Dpb/N02xUE7oT8vH+tno2rNqt7edlbr4OdyV
bfCmZ4wbkZBh3TCkryaaevikRe9SmsHlQWD9OXNuUBEAG58TNtTKQEQzbixNpsG42wnGGQeb0XKR
XbEerYkDIplcFZdL92y0JJXn1BodODw3aTw2TmVCBJQFDUdaFjwURvq3bMfaydp08Cq7wzES0WEd
yodetv+YGkHkFELOzoP+pDVE2WXnv3Ut193cqVsDmLfZ9BeN7B3klMQDcWdIKdXQygclSu8UyN1n
GIQ0OgWk0DRyh3WvcZBNDiOWJzM3dCXzOtW0EfxbltPHQ+Zl900GI6pPJHmrajAbmjr6gwF868O2
5wFHJHlnf8lj150VQGSMxvS95bcPkpjAbtrdm2ghjU9SRN9L91Y39jboQYo2ER7FdmJ7KSmCmgJH
SmO8l8sSFw9BWCVitwrICHSynJGxTvbZ3FsHTCafzQh4D0/wri+/lJbYeBq4PAv4OnF0FlKBw9wA
QzHmdKmiPwq3Hw91El1N+PfMUXUOouIbk9HQEUpHWUl79BsLo5L8Q4FcZ801KgkFRzA/svDnzC9d
UJ0MgsWgza+9TdEQfxFQVxcERE/E2k8WRQtXDxavCHX8nHRGAInVj1fL5lFjTF5idYvDIE9zAwOp
uIGjWj0nasXVMbhGPcs3ep+NBONp4giLGMxI6dsIou+efHZ70ouFkKWP8N7G4VEvho2i6iOBFaYZ
kQnbwehupWEsD5GU3GoBATmetLmq5zuNzFRVzQMBbdjvEGlrjZF5JIQejTD4gG8FOzWhZy9UKq4A
Thrpm6Tfe1QkB9/QRpyBW6qV16wEYwbiXjgp3bb7WQ9qr4GIaQ+xG8/6pe5selO7v7p0xGr5HGHM
mpOEBvhI711SbpAy3sa9EFs5r16BLBy7fIb4XCyI5rdKYFw92gpi/SJ8LIVJJEQPlEWSwKnkgLiz
iMBM0oKeWzualnSsIc3BjQ3EPcaEKkR/jzsQkP0w4dluqFuhTQ+qbJyrmCsw5AgnAlMJqpJ/ddPv
vbSFOJxtQsXYRcb4No9HOmceUzpSHXxBqk2mcJywEr+ixKBtZGa8bqBVaqclBa8/S5D5lt42F3rI
i9qcJGVrYHjk2Lp0Lwqx7QHcLjepwoGDihRqooF6t9DlcP9IuLFJ2gl04Gsfah+qIU1bX+2BJSMh
hWjI8DRNwdsREeo2Z38hoR0gMME2MUS/QozfRiGMpET71ow2d4yRdL8ONYn7JilEHbygKt9FlqxC
lTO9BJdTR7I5S0xdfSfh8hcP5fLUJ1StVQr3E1ZFiar8AdiXebTKIKDUFE9OCn15wSYiR+ypKoV9
K9kJHS6tMo57U+kt4oC4dEHNNdBT2pdYqcBRtycp4mwrauE0afkYpzlyJOMIGNObC+LnobVx9SVJ
4RhpuBtwHIfaOV8NWthL8TUp9meZzbFHI1vJadrdmfnwajbDJyTR/TxNrqEqb8UY6dCSBxC9iC/8
sdbhkwy5Sx1ELsV9n5h3XWMhy4izS291FFAqmUK2/RrrLY72mfbgt386IYPqhiGKgxiOO7Lpe2OY
X1JdnIVicOkGLX5O1DFq2bwpGXX0RT54YSTfYjjyqPa4Ytpdvg3C6U/o6z29gOYdBRUMXGIfZvP8
Ytl/LEOiSURdWHxZO7ptGxNgE2CCrwu8WC28CYotNudOX3fUG8KdVOaXPH0Em2dT7PT3nJNuXYba
ZowVRmK9wq5qlG8k1dBc69gEADtJ+tG7gDe43dFzkpuboZJfpDSl1NKpO3+EuTf6mOGlYNAqs3OD
vv0MK1rvde1AfNHkKQHGYDo6USWjr+FGTg5E0jrU4RSXqsh2laI3+Bj8EFJbcn16c/NKU1zLir8m
M3wJqVNOU5e5Ug8bMLbV6WBOz4WI0o2v7lJBQTpHh4oGNdgY+MAUontJ8mDJUDPy92P+NduoXR4I
1EpqhUwrfnXSLkZEOhnJ4zjy9NZx9d6WAyFHb7SUCRvKwyEm0bZpw1D+Kn08MpKwvLZBuNUwEtna
03gqE/UjlRDshjHk94U3VLWfdCQ9UhAvthI9Kk7FFb+xJZOxoc2lNAzNNZ+2NhTgaSLdTj9X5flJ
AJ2tQBZYoURIqWrFDdq/1CcXEkVfhZ+eZVMCah6XOAv5OqWnqNmHADYcmpZMpy7Ur0EDO5U+KoaZ
74JCeTMVaW/OI/kTm24erfwqClCn8Lq/4M28E1EP20oNrzPIYci+SeLiBguFYL6pQyxcb0eeplyK
CA7zd1piaP3uv/G3vPo2FssR9ygFo/OsN59sZTxNNTASOHN4yWv1TV+L95w/CyTKXZTY6k5aLJfD
cjqnugz1Pcq7bRQxTpOJ/ctyeOIapQ2Epvrldmhs6mDa8Tqq4F0A+DY8YCv0mCiq5OGAtXtCSOo7
Q+XTPfRlj8+VpT2T234ws45ok8ZUfabjDOtqpBOnNLEZpnKL8jUCXq5NmmzJ9VY17TWvsqG+VQq9
VBk9EyRs/xQcPCcftDspTUgZCu2lp26pBEPv4f6z8FTs4Bzq4iGYjb2SEqCLAFM+7k5EAJD2GMNa
KuzWqtNoNIYkTMLq1g6Du/IvN16fys+AsnIM+7tUMFIzavQ08YAtipBfwhqjhkkt8IMaHgCQplt6
uG5jsz9TVkDoJ6VXkQatxyDwPCzk1km7V96D3Ho3u+apkTkxE/0J74t71cg9EeBTiAUwFHCMZKdj
U3O1IOuiQ3zfaPJL1+ofktmTV6bTrdHwrotlkjExz39zjjQUE/2h6q5JBQecGwBtcAu8WXn1l8Gr
JQXnGVIhSO1zohozibvms6zGbWVKTymWxI4ZaoM7FATesk43g8/ZQhTT5YWNVFzIji7SY+G3H7lA
QhF2M1BK2p/q7t5MxUnLjMZVpY6YKqf9XgZQPcaS5InFn7ezlQ1ScKzo4+IzzMI94IpjHYVbOdG/
QqsmT1VTBcRJFSvFaKdO5TUxMBStq/RQ9limdnK5oSv8PVEa2kVVHLr1aBMnFJ7jlv43PwccrG/4
CqcuvDGjnCbh4ZxLCnwnQwkdRI/+oP3xWyQUvv8959KDipXQaBThg5S8wUzM9Vl1pUCmG2tQrxPs
MU9rlU+zaw+qHd0XA5V1FIBfrb8c7DB9m5T+OcnRVeO2AP2q4DdHw3VKhksR057nB++EEO8Yq4aO
WfRbvZzeunLR5ck8yKXMpiNwLmCPq3TbEZsvmcpxRxUv9LSJ1KwcqRjAq2QTwjdbx5EiafJzlmKn
VOh/MmsQVNCl1zkYznIFQtrOLyq3cGFau7YoLDcbgNzl7SYaopcorYX7Xenlp66lH35Z0mupFncZ
tMbWzLi5GDVuS3oLHu8058PGxz+eLie02kp5Qmd0r0o9zekof1FZ7KcBLGGIN2gcyyT1urznbKTn
fBaaJ1NThcEVoAXJB1d223mMcUqMku0cmCcUlO+GqN7Seb7p4XxRVjMuXCHPRgKtTeo8Oy/owbSC
nVrHrjl0NBxLuEXF8xXx0hFq7byrdG2jgzfg+aPgR5m6lsrV1c9yv8fTAYo+beCj1QFZ50eVmv1n
NEnemORTHI2IjrM4v2jpUycSDwPV2zpsX8KeEvhyCs4TFlM0lsjbwOBEQT9xnVN/R0b8xTfbK5nb
Gx9QPqMEdGhppWxwITqlIrtvQ/U1Gw3BQC8krEVPZdlQnkTLgzGP7tdWgUAmKUPyuNwzGrvHVPul
bONPRr8PqEDbA9h8PJVn30P38qKX57r0XwkP6McICVF8EvVniUJOrWC20k16srEydU+XEWm9eNII
GaoAf0jpXJildGWs+Txm5Hbnztzil517hW4MjOlHe5vNoGhmkSb7vL7khUSBgDfYWIn0ybjXmdBC
iMi39uMsoZvMQFZikhWMVnDso4FBI+QEavuSW8Y6tsWTvpuaTDlKKRWsCiUClQiTgZoVysgzlN00
2dUBeVzk1BMeTKOiZX+kqQEabybNbl38WQeGPua6bFLfM5FwAOIvVZ5VLWbjZlbgZbC4P40vloiA
cWNgYZjj5Fb2dChMJOmInN4M8siKoP/U1Dppz+/ZzgqBaid8Mn1A7BnaPM1p3ex6IvR64BnW1yQg
o/Yef+H3rk0XZRdPn1kaDkLp7Z3pf5t4drpTqrzTR8azpqHdLZZFgM9x+ip1AFULjdDeGJS/fm5x
0RBhZ77/ocWic0kRWR7YAGFrQJzlnN9kcFuyqmM0LCFbKJ1Ckx4+3/wMbfWzb2jfnrgJ+51/gMQM
IJ2MVWurz3YC9FvflpN0qZaPi5YKjGbQPjVAvretJ/h5YA9znCXm3O2n+DzLxp+svClj0TtxOtzn
AdXn1LIOdSlIaZo3iYqa3LS+6lEH4h9Ut5Oe3sVL6cCWMtKGY30ScjC4Ta1xRdi4wKMqO+KPkXtV
UI3U8FuP4HrgstYOeS8w1NEZve21IBTAJujskA2IBIpZwkRNNBNCY1BvYr28qeP+ZcwWo8Ux7ne+
ln0P0dxcWkgbAeltWWekrAU2D9hJoz6gaRs7lF+iybzYwbfaaNRka/zQLAacZWTl3B7j+2x48rUI
upDFGC0MtMBBYu2MLSyHsRhdy44ZO5v64FBT3cWRrDwnNndr2LGMbkmxjBn+UEp0Eh3ZF6MXV8bY
D4acPTeZlW6kWkQ0WgQvMEaQsFvqDjWT7NLowW1waTo0sR0ic0iSqnOXtOemVxGrq/zH6lJtnSWM
IfUk2WFkyqvUk0YtbCtbxvuMkj8bSFX6PcUVECpI3Km4D+3IGE7Cd8nKU8tNDENB0dQ/KClAQFkD
+dIXJW1VJKz08iuJK9gv+bBPJ/LMSqrbB1Uc2qztnCmgMNXMJJ9MM3nvSPLxtCkkJ6fpoUmL8BDE
/RJAq686EheHbGUA7mSsb+Uso7Ci6h/FUnry3yoyLK6SSMSu7bkhZ0mbbH0MkAZ2BCN3vsFZmRck
OzsZ3Ul/7dHXufSolBs716GkT5Q9jMWxpqvI+EVzN1Av44SBjJDs6hBKBeGdM9ZJd1fhme412Bst
QP4TeflLoFdu2pG3GSFqKANpTWKp8hD3FcQPnghhJXy36iL50g7yNiOmdCYT5XQ041gu5Bu7FNpO
yF21hRB5mKvYdIwk34Qqhi1zwMMhCERzGsi3JxYN7nEyPhk5TaZy+0jVjP8/n2n9ISPrR018TAvS
6oxb4dTGBtYr/RYWAxSJKo/OrUn9tKpJ2pfaKCGKhQeZ2tlmbjUexkPzAqJnk+tL/Fkgjfsfxs6r
uW0lzftfZepcL2YBNOLWnrlgpkiKVLZ9g5IsGTlnfPr3h5aPZXvmPbVVKhQ6oBkENrqf5x+mbm/G
zKRJmD9m1iR2tp6DZjby8cqo55xQBZwG+w0wfHZcsa5N8BOHu7E2Am4LpTcgYNcEAvmhsc2yzMc0
qdKlrWXeEsmVDCwnrNciWmLZliEANf8kz8nAS8QjP2GRVObSMIzZT6E8mkb01Fh8t57WWLsojAEw
8bOH5vNYWXzi0uQl4RMRifEtpjVSMpbTPZmuCbA4To9IfQ4HP79RCaFwR2ULj//KOohr5L7riu0e
r60V4wajkY6sM6ssm1zP2nKKfBn53c5g4469cIrFamtkW5LFAo2Yjdud8gDzFriyz6plNLep7q27
aHwSPazLzu4eag+uJzCgapthRMMU3ZyHcKKT8s3AJYiwjv9SCKtd2U575ZNDJXDo6gij+CNhc6t4
Rb+Zr2iMLp3aKphPOzBgOgfbjQxiQlmAp9WJ0OmYjbQ4bGbcyaaH3Bo/JFj/xckYG6abIdP3CJXk
E8sKk3vOKLTXwTefVf1bN0yvSM9gboFQuFleptpSUcbxiEN7z4hvcbWhWxs1gUFByhD1mhqSCXEP
pe+ue3LMFi4+UdCt60D57FaGs261CsO1MM5PZP7sdTI5uOMZ5HRIey1VjZUO+xzIvaxY2dduEfYx
lmhixCse2/tIeOOV5ankNtj6GBmQHNvPh42CFjw45LtGSdRN5VzQuGBhqI6P3aDtplolKjxUD01H
RsTqm6XuZ/Vy6F2NhWIy8e79U1A3nxOLFJn4pnfhxWG3zyaYp2LXDUCN2A60AwnowFVYs+8qeONn
Hz8SJcfMGnOnVV8rr1XefRY+vl6Jd4pbsJVG+9o7BPSLiBA86Mr7hqAAfm8uur+ZRfBDPHQe28MI
9YY1BJ1nZWavBfZ4GGysC9IoulGMAvV8c+SWm4p8kQNFWWkdez571sSvi+xNFf1L06msWKx+pzH3
bGfR7T5PXsBu4F6J+in5XnbGul3d8oki7qogIvxiJtsACVzAhqtYiXapiqFz5YlLWbvRVV5zb4ty
5fMlL8bCBR5IElwrXXMdNH1/XThrAXp25QwGbhvt8zjmZ56wEatgsTAK6HNVnoEDKTZjNBN2G/Yd
mLYBkJ+K1wiSFVuF6E5XXW8ZlIReg9wMOSNwkvh5e84smLnKV2Lt/RfF35F9VZF2Mq67mjTbNGRf
bXvWZjHYGlU1wLqO/4qmTlvfnepzOB9Mom8pSNorWWUlJVZGRB6K2OLT1rMFjTfsUuCPYHJ15lKM
1R3FRcW/6sZVUTIPe4V2H7VhxH2gPtXIS6w0XbeXvtg5lmWujMl98sPAgOVGTDuv035deWxk0h4e
RLSohrzcl0N939nFtNUjEa67KrkegIyROyY7J6qk3PLjwdjYaWN0hAdytWTiWMIxx8LSR6aC6PBa
VHV73RXObZLxhWZTskgLrbpu3KbAw3vj8NB3CjRZGtIbqI6dK28kyE+YsQmGl77VUBG3SctHrfYo
LJCFRf2lKFFygdHFUihdu5V9TsmIrYrJqJcsWtce1MGOFCuaObPRRv8WVePKs7oG+8KruGqHDcLf
IBe9a3fyT77FXoVt2SbWi2DZKzHxGK2/0vAfYJEzvDHlIh5lOxdNVDdlGxOGsfzHZCT/afBc8lGQ
rpTx24B/cOQJ7To0RbdqstTfKAnOCKXmfLNNMJpp8zg0nbcwkEFe2qO6tOuR+VlMr8bg7CqBTXb0
zba4Qac0+VoOcGtVu2Htp2BilI3+oRfFQxUDpmi4ufT6Hh7Hwa1A+PhesPbCChWPVl/YrvF1Zpyw
EEedpHZ1sfR0+6iDvE7Iv6w739q7QH6uICo+aLPNuF8oZNtzvgDbeK0TyJbwiHKCr5vBcxC1iZJ7
1yJPrdt4FKEFcmXl47kTZA9Mw/scXECgMKssvX5atzrQ/a46jW2cbIFl7MfOO2MXAvWFWESsDUB1
bMb0x/Epzcy3ahpOhtGeWaUiWxwcYo8e3J0KgKB6Exstd/e8OiOPcraiwGA5W6dETsSuNJu9NuCD
ng53yjhppxYskA4OeJOHu7Riidu44k2PRbvIrPpJyZuJOFfMw4DvTYeZWQJ6qpzg0JBLI+b2rBtN
c9Qwi40CZ9woTeOu6ilfukbA3RLeJCgzLH3m+rzaIqu0BzPJozxWdfj9xZfEwk7MGwSO08qbb7bP
sRG/NFUwcffr277k/2KEmBfit76xpvqLLwhCRtFMp4/IoAk8nvTc8ZcGEmVEGMjYmnzNXdVtAD4x
w15FTfTA///WfqmKyl35xAsI0xL0r111ofRsq0z/baiH21q334qkeXLG+o4shLfUIwWdfBvjLBdF
qdJjO2BoM3qHPKqCa7BlAMnG8sBZtOlUsuVXyTrbnjgglPaieb2zLDNwYnM2K2ug57NTS1bY7uy7
wUL84WoU49bmF5T5+TZl4vYs5ZNow2+Im2VEnsthm6vA2qC/B9VbZtdP+EwRjc7yc2lsNI8nJ3M6
6sruLjU61I+zFz12wKYP69YJgdSpRoEvA7zTYrafUUYAdp72autvJDSddTC5pwFI2irTkEYAeh2W
KpheN7gazElbRGFwKnIF10qRHi3YanFWpttmNNU1sDmT1UW/bDNrq/WDj9pYUWLBUt7qDIzCGj//
2Liq2JT6MDpxdwwgXrtlwwy/HYvoLcjLWXSq2YtM4XPjymlYRHFY3rIJmz3Qxv5RmwL3QGRjOdR4
jztmqK0HO7sPiuoiWowgkKnmbYSrPgXr6hAth+9tnqyYrVBJunwZjirGVSI+oql3A/wb0b+hIGM1
kMQYMHcCObUtG6VY98W5mVTtkKXdps8Uf1XGLMqKepdnGutWYsJhFvLfG7K1E0ynMGUC8oIyW6tF
c+U7GLf7KrYLII40V6nXbqJAV+4+JUO1rrqaJUDjXxSNRX+f5a8+Cb0ywozS9ZVwpYz6s9WUZ0Nt
dqmbjOtGY72bNLFFPEhAFkpQZPH6S+OLl8I4+IJZE59Am3TYNxeMQ26Y0Nw79w2PlGeCX0bpPJJB
2Q7YwMFpOQg2pYHPMmLw9TOElXPQq+ewb0F7aPvCT9KNRnjASq3LoLszlIflaFFipDiCdS0q/ake
wnsQlixH0aEymw6iRmZdZ5O480R0azCnbBy73cbVtHUL7crjSQ5ZdNnmJMiwplxHEdFIHDujsFro
5SBWwCgpOT6LnQJcTJ0SNYfLHebBduy0jd00rEoINrp4FiwKJTkaQ/XqRd1rXJOriKaFVt4mZdvy
o4Hy5+Wf9MB6DQfzre1y9Pr1lVCTYov4PfmyEWGFkl27FbwQkiVhX2QVwTPlLPLpPjDtx8gedqou
9mXAUlVp9CPyO9A9DDA6LQ9Es3baxfGbZijrUi14YCAN0bnGxix5wqr9S5UhGxi/GMLAhy3eE9S9
sWwicUmTP02eu6rGydgGjfbg4sNalu7noJ0R8WFwVHqAFADtcIFIh6OZ4nua6wS4U+dBRcWt9fIz
gkcdyKvuruyIxTQ+ZNjctk4QxzC084rbFCLDwp3GY9a6q3AycVGiCxmTo0AnhTSrszGd6laY6XNV
41WmqDZa+wDS1O7eNQgvCxdagenc9Y3Ggs1cMeWSgUYjARiu8RBj0AndBHkxU1TPmdquFFCqJa6h
Q6ifLc3GMxTdwIiYe1t4u/mRR17gacpic2EEGdx0qD5ead6Uor42q8FZkmtk241p3UIpxSVprXqd
genpHZCPQ3PQW7LBPumUSvmKkgNWj8RWF32FgiS4VN3mX9uTL08SjX2pvScEz9wYagXPtWnbau1j
qhICQxVpZqRvFYjdtWuxKGGh2MNWmdOA6EmFyE6o/khwgNWvV38pHW3TVsaxtW30UAqcIWPmbAQt
7JyAZtuc+sJoTloeticCEBNpvV7ZAR/pF7VSDPu0NorbyFDiW7bV87msyGv4j+gU8di0PLQgvcDX
lpWp1tvvzXRUhm6NrWF5llXAAchDmMbnj0Gi3o+Yx51hbU51cUscprwFLnZXqIh3yCqBvet16aq7
9w5zrwQD0w3vNlh9DEQgHZZ+ryt72Q+w9XAzlNjXz6PKA9ySXQChkrQ170zW1VbdLEHYmci4/FWX
hM5SQ9TnLHug3TWCdokIaJtxfzaG7vuBvd2NY2T91W/1BmsDpHR6Elp/9ddKCxUL40ieVL/+qE6w
Vrv2QRjJQWV9ko9YTwXmhb3IptBL7xLh6XlfegCn8qJvrmTRcvN49oCb1uEQtfdu5ScHvSSWmPl9
y5OjcW7wQFgm0G+aZWYPp15l8pWXjpVbL33AentZjBI32kJsMFbvA/tef8SrkKDZ/LJVgupcrL13
lS/luMUTWRfjJF+pD7FsnDzHJyBB974t0x3baWUpiyHM01Pv6g9pqfA+VPUsSq2+k+NoXEkooyqP
ciAzA9RXZq63ka1NZC5HML2wapL8Rh7MpKw2ccVPC6msIFi2Vo7WRZ/WS9kMojm/4QXDXYUHM7P4
3CcNpwDUFUmtj3HiehzYD2RbghT6pmlEeCbEHmzyfkgupOBn5EBR3CBRZ69yP+xuYyQ1VzWqCndj
VVpLD/bNPWuvaun3VvLYEH3jd2f2T8GEnp2dmPanbDCzRaK0+RejKt4wlYUuWWVPThelX4cigzYY
iddsAsieOPm3ZmBFkZJTIcORLzu1YOKY1Is3sKJZVEeiVUByU1RoDCsCfoA1Mcudjt5Tvg3IhbyR
iDiIZipfk8q+sUH4v4R99NnJgupZZU/A6q12P+vkbhdxlIybsPCxRnG18gYzeXQ1E5spaDZclnV+
XECpnBQWP11Z3sgGzddsJgmvWMuibKhCgkORnygsdxjqvV/hD2sLiNlKFpt5gNzWnXU3OCjq/XgN
vJ5z4NPk0cy+zIPlVNnqRhEaKsRzHzm+S05wO5Rm9/5WZUNWe+02q8lpyS5y/EFRwfl3Afn+vATP
BiN9N3UxdpGkQM+4BaW7tjQjLEGL4MTPTFk3yhDdIWIQLivNbL6kiXKtm0XvkyO+mRwv+Fam5jMA
b/ept3QHC+QG2mxvJ0RV3PKgZLk42HrvbNi8dvz+U528uOg+9V73ycyRcgnMNewB/kFTPN1kdmF9
Hiw9X/p+P926WphvXCtFbietuyvQ/c4W12bvjK1pvRJlrD6CKIwQTAoupRrfZpOuX4siRWhBWD2p
CXKBbRyU19w4JIr8PL6O2TptBVoLpzg2km1bopKSZCS40rgfT7Epmq3IQBVkBsn/1tDSk9aO+hZl
G/+kubq15YdiH+MYIkDOhMuv7CoDdLItoPbvhBkFN6xGWNJptvXVT67QlbBeG/bhi7rxx1vZNTQn
hajMX12Hrv6tq4DmfKvi8b3tGpPZt43vQE9FR7zPtr2Htilqy4QzZB0Bz21XFn2w7rELXRWVStbP
629SvcZZOfKmtR5O/Y08YC9rLwVyEhtZ1OZ+WgcT1xeFuS2Y2jDujohlo+rj7/WwHN6vCyKCyo7u
VVckwV8n3PwQqiLSD9b/0hQusjfwlNgNOrscFxUwlj1kYHgJNwJV4RWgnWEt6/rc8W5Y3YPRR3GT
nBD9ZJ3di1U/Is8kS33gpddIlO1kSQ4EP83dRbjnAWdmDHkwDdPDuJnf0EcdeM6KVK6l79sf/ch/
rHSk7c6yqnCdDEm3apdXWKgPSdKsVL0HXUEApdkokcH/DjvIYA0bET6mMsXEsvT6bPNYAAgwVxKb
jJfv5bqsEOAjjvveUxYRzifUNB8+hpANuek3Z4uUOprTDjIwfX3WvFHdycB9piS8CW7M/0+lb1rq
TtEI8csLZUd5kA3wUEkHzxdPUwF8PHatvT9vQMugEtcd8Z+zn5bAWlAN/ELUsCbJY+YXvUCowpzg
4+QtCUdhZ2+Znrs3oQ/xxi2Jp8v61HbvkPtQ79x5uVuW0GKUoKV/lh/yAlUoc8Rt2huzci3r24Ad
Ud8WT2RxbMSJBuxVI1KXqYnlrBb0yqG2uZsW8rQZcS7Nhg4pc1M5yKoqimmV5fdTWfvR3rkQ15JU
+fZbvSz+VmfqjrZPy3jdO8RQ8b0aD4E+fj+oan0TtnzWyQAvnga2+UmLIB+oRVx8IWn3ahqF9azY
2WOjac3esISxdbQoWLupQPUDDfhHI9dIn8HwyHSH+dTX0GWqkvAJx0tMjZkwQWUo61qMBweVLW+M
xApUOPNfNlyPZZm+jQWinm2tf/LNWgVBmjvs2Hvlqn/a6VqHrKhK6n6h9sLfeWnG1rqB2uXo6XPh
ap/xJ1duEczOD5mOzGBoTwAShnZTpkXy1Kkk0UYl0TYKFK4vlrdkgHTdPnWVX1xpZZVsVAhi+7z1
00dnHPcEI7NnrRc5rCfPO6RBF916hv9NvtykO/wHyyE/23naXXs+WYZhvmB+HyAoyWlFYAMzyze2
yEm+REiSnuRBZEN7Ko0WeK3pIHGgsEsvAUiehB4aw0L2gcs5nwLThgNnHL4Xfwwhu6dF8ZSmSb77
GDoRwIINpWvWbQk1YBimPbot7rUsZTEENLtD9l4WowoUC/DUfe/U1zYJwWZfEwEBHaaGy7xUqqex
I68aZUb52Z7IW4dDUj/nSfoEzKP/ikXzqWU9+lZ3FpSszMfBPp8WuQNNYKGwkZ/D0a4PvyUdQMg4
vjHT7VN44g085VlcLrdLFOZ0rViEWEtvZfGjIU6UFB9kcJYd4e5z+Kh02IgLBKmPjhWU7qYugPj2
g1XvA9FeyZI8yC7m3E8Wy5ldZPQ+8bLGvgkHVdlnDryuFJY6u/QOEQUd8tUqnJtln0rx1GWSEBOt
TJM+PFa/sqVXrt4v0bVkWem+eX7vzP/pWsNZwqxM+wbCEIP8eI3363svrbizeI0aSMFhKJp+s2zA
Yd/6cZrdevOWI1QrsDo/6py6bVYxITCgO0jCwVzRL5XqOMdSj6ojXJYn9sTmvQqtCr0x61LUNpKy
EXhymxvxKBtNVO1X4ECKnVqAE2w6UWwzG7xr0gj/IfRye110iCPo0QCPCnon5jkdVLchte6nBJSN
m/vK24b8mveWdSxJRdWY9yljrQHIxsfBFMGqiBIIRCAF7ohmrgfGughTmHdT5RE4tXV2mJDs2Jsj
6i6MJlrIVluQ6Rwb2zuSnkdgNAyT66K2qmsbxBop9Cp8Ke30qsoi87EShQ2nwkcOZErDp0IhgDB3
sH+9klxqTVDdCV7Ai7xfaTFjLYux1i/kloi422Vy3ycwlBDwDG8iz0M3SmtyUiSJve1HSz9EPCOA
w6QtGe0oPzK/NdsxVe1rg+9nbcexuMkT7O9CVbHvh1myCD3eRVkazrZuvWlcpLMHQ2uP2olUZ0Lg
EtWtuSoDwX8q5sN7v6YycrwtlO9XyJZmHHFI7g0PC0LI7eS41yAS21tLtMFdYaFZESL0tpZFeaCD
YVvtLSv7mQWE8NBHB1lHB80gHEgEpN97bmvgTNv5BytLqlMf9Ok6TpPmUQ+jr/JfrYlvodkHrxH3
KsH0EaOL+RoHqaKDMV+T2MQUqsioHycxpw96783I3q/J3ERb6E76/ZrSApcSJ9kBSpV70JrRPZDy
JL/V6yQkyijzNzHPhgo3bJoy2fT7KYtgsVLacJMMZdpiUmDA48NVd1Hz6VF5xkd99BFhWJiqwzGb
Kz4OTRJiAAzq9X6CSLtuBxzX63AQxzzT43VoRsoTJPlzz134aobdxah78QRvISMtXv9bVy9tz3Lp
agTDpXDD711/G9WYVDzW8zImjPisV5l4UL2quPe7nwph96x1lv7eork/tfx+TeEW/bauPEAoU9nh
LF6rA89YGP8kRFVjLU9jDUGAcD4UboTCpHNW0e06VPG8X5OnGRq0Cp6qv9bKMsrw1dUkCFm7o3KV
mf4ByoixTUgVX5GVV65kPcR3gqeyUksHB13kuTdJPzdbyF6tpbXmTnaoZa08lYfSMcmV2W20KFDO
+N5ftoya/6V1q+AwMs9ffH4au2QgMKelZXbxMi27yDNWoY8NydSrj/rB87WdI0jcy0t/7Qva9Hvf
Bu3eBRoHLbLDjn+SBxOhT+6j1FjbZYp2SdPC/ZanH33qkXTH731ks6WaiLV0GMuEwAz9ewXx90OW
NSrx6flUV0B8yTN5qH2eXcCTgsVHXac7Y3n6KMfWFG+iFB0zeTEUR5SafhuHcCVJmrq2mK4ccmQ/
jcHCyV5m46CCryngaiHX17nhBSGD7OKrQXYpk9GGI+6JlTvq6c8Nu6ZDwO+jthDCXpFpFSt5oTwg
rZxd6l0195QVdQ8+zGLJsYWnkeI08zSRbjxhhlAuZBEqU76tBUpLsqgbUEYVuJpHWQytcMUDUr8v
XF2/xKlxL6v7EO3WxsBDLhqz8anWSPWyhbD3slUx1TNOmtMNRtnGXZ1N70O7idEe+qgt0FPiIjIe
4xpdIfaj89vSEtQEc1MR1z2+Sk+6hzPJv79bY363LMOCDZmk4enj3cohY95tWiPQXMLS30ol9JTH
xabJfXDRs1j6uzr6rKf+USzrACaaC4RGtsqGaUiY2WU5UbPPiZZkO1ka0/LAVAnFJ9HWbsRaF1pg
GF7QdhtWNfHs9VDbI1CmIF16CBVc5yyFsE7yTNIPFfJZsvf7hbYIwE6XzuzrEV5MpQ4v4M18thb9
TYz/xREB+UOrDM6TqvPyozvAOnLdS9nFD/VcnbnwbKqYdHrTxs7T0IhoSSA+PMrWxorwxBjjR18D
Pd0YWOwMveI8VZDGNlkVDRt5la73hCPbKLp2lcR9nKKjfElH6dQjSq9kAOeX8qKIRG6VKVtZHOPx
84TvLBpWdXFf+95avqTbkBvTJpyv2y7RHw1YY3HonJpEkPFQVcjFGFmdcMq2T31pknuJNMsDF2rc
jWNiIDf0o3lQwDB8XDJN08gkisS+yaNVmLBOgu7OD9ruDqMlQocJ4FDPp4jkDQYy/fj80UNrvYc+
EslJ9sf1pN6KDqKlLFbzgHMWdx5LXtNXqblEU8TdusLcNu1YnYcMvj0LAKD2lcKvVUUksxWW/xrc
tEGXv+LhlIIT9GevAQO27dQ4EP376MG06hdXKNlr7OnAX6zyk9DNct2gTHgkGmmdikkr8UBy7S+R
Uq5k19Ihz6f3qnM7JXjDjWrIk8Ss+tupcLuFfD0LkmLSWeWzVwBVVMqBxZgSm4caUuU6Dy3nCeDA
SXZtIv1z56hwEHVL400R0ZGfIff6cmmzj/rrM8Tsod4/Q56yppKfoYI19BBm5Qvw3W7jlbGxSdR4
2gEOSFc6wh4PsthVcbbSA1V/MJr6e+vk+uKnohrr5Y6kUbqB7UyeRCjRo4pP+kod1eoaMHy/L7W4
3iGbjI6oEiYrG928T+PYPQGBNr459aFOlOmtKZkmECGPIJRz9eR61XVNPDNvEVzoRfbcp2WwRS8r
Rf4u6YsjkTkso+az34otIs/YDBvNkn0AvcuyH2FHYAPtNal1nWhi7Q1KeCRt5CwT4q5rWV86Olgg
iM7ZUZj5Om96LCP8liuEG2L84g7O+wD9XtgGrlrabK9n2+rRMMCCzqUy8kHx5NX43thVgbauqg5F
grlBdpGtbqfnBxIIqOhHJKhQAtsklW+eDOKbJ2s+yGKQ9NZhwlxSlmS97KGl5I9I+tgoU2cR1Pf5
2j7H4ygw002A681SCrDDdH0oEPq/C30Ak7UGzkIKodtT/WC5TnxHOj14ry8Se9lqev0FtQ3Y5t0r
auM8w4C/3PiF4e18pIO2TpBkd3FPkqNR1O5V9OoSAej2WUW1aYWMo3aNdCoOaG0SboZSqR8rVXvw
q7hHUgejrDFzn8wID5VIs+NjW5Q9HiBiRLV/9C/sMSBjZ/4NtPL+KPTGujHng6GDWzTzmzEKrVlR
rD0BwTzA/wNrWRlxtdcnlhUf/du6Djdqw5ZN1snLugAU/hi26VYWZYMaVm/I1ptXH91skFR2nadn
yJvWTVJ69dnplOVHB5RlWJpF49ePYWphl9tmgtQnL5INbRsOqzgJPCgXDCTrtCYbMLsO070sdrln
bbKwAA2h4o3j+uaTw5bu0LuAAGSxHsdgjVKNupNFO84fGtJdF8hU3h0M9U3dtOZTMfoQ2NxbbYiM
E6kLJPh99RswLHUbVQVbGlknD2GY1Uc4V9CW6atOudh4U1Xsmy77DBYY6rnr6StNdaLbfszMi6G/
tMQWIM5gV7FHxgzK69yYV3l8qxqhulLJDq1l3XuDV3wWo64dZAkpRfPiZi+yu6wJTU3ds2j9eZwo
yVVQEY2yruyug0ja1J99OFTvY7C5AK5dTp8hvzjLyiUzHZH61+YJKETv9e6j5HnvJTlXDahcfLR1
v5R+XCcnuR895XXknPo7vSdXPU+AP3q+v97cNgvu/Ifr3MEH/ej3e78f4xPMxvhkxt5tm47dDjmW
+PRRL8/e68qBhFkPsoHuH9VZxUy/kOV66r4mPsB8/BlOXmrmJ3kmD3U5oqmiJy0GYn81eJoaDj+V
DTvc5aqfXkU9PpTvw3yM0NXKuNaiWbtvHl8e5FgsCrrFH//473/979fhf/y3/JIno59n/4CteMnR
06r//MPS/vhH8V69f/3zDxt0o2u5hqMLVYVEamoW7V+fb8PMp7f2X5naBF40FO5XNdJN68vgDfAV
5q1Xt6rKRn0wwXU/jBDQOJebNeJi7nDWrRimONCLz968ZA7mZXQ6L6ihmd27hP6uYrnWzvSu4wED
vFZ2kQcnLZ1lVoH3LRdK2LssVDAJSDZ+FBvX1WSK90M6adcGU+sVuWG+a9SSjGtQ+cVW0fx28dFP
NpBzw0AzD5FMLkKComa2KzOnP5lZOpzkmfhxNvdAOSVjGQfuNGBrcvJ0bd+EbX5ThEBpPWP8qeRm
6t4M3HHz99+86f7+zduGsCzDcU3h2LpwnF+/+dAcwfH5of1aYeN6svQ0v+5bNbnG3WI+h71dk9+Y
a8q1OeJMBmxjQDpkPnyvjioX2cCy9k4Kyc1VaqgmgjdDfeOGdoWEAnWDZ5nASdUugNX3V7loq69l
UrW4zwSPJXD9c0g2/FHVH5O4aR8EpKnbGCy3rHXaJjppHhRDWUw0kiqDUBDPn68x4R6s/aSuIO+3
5iNYi2Q52VlykK1ZHv80/lD8NL4i1H3fVhAtPQ3XU89rEOuouxPR57//ol3xb1+0panc57bhaFC+
DOPXL7p1MocFq5+9ERHp0Yvh+5PfsJ+6fKkmUhYQ+1DLk9/xR3OfI4taZ9nVe7+gbmEKoyN6FRhT
dSSsAx825oZLrbHFNHOu7JwZPyxPPc+YT239e6/CtN66knVX6RfuHs0qse6cZnpumsVYEw+fMIjZ
qKne7tvUcO5NT7vI9pRdDhFzvYDJ6VnXFfLGy7pzpmevju8HYsz3zAG/DZgAP7hVXQHQcDkk6JZO
5nDpbDs4tn1xkiVEAsfL9/rugs8zCnxdkXmLTqD8CMxFrDzjowuXNkb2fqmuGNVqYn2yyyNQHgHS
IUjYh8Ot6pX346BpGLx1xJKcZv4svvLJttdja6qfVdT/d4CFrPeiNYbXGRzWO+FgEhTmZophKlf/
p1HnyyuBFsLf3xpC/+XWMPnxqRoOT7YQTIJws377DSIvOmAiZMYY5lUqcAhI+0M3BdsCwPQeUqt9
2089eoZjlX7t2/jSJUb1+NHDU4xpPbQ6Iju+V1yNOiCIcOC/ssTK8wWhH/84ijy4M9UUx++5VRbl
AZT+y4g54DEw1ODu4/qsR79xGWvai9of/v7j6vOd/jHZzx/XUOfJxnLQPrNt67dfQurp6dj6lr9r
WlYNeDIs+7HrgnWbaO4JLgM68WQmq/kQT359lvUdwLfMTMhjEocZr9jwjVc5gOiF8HUBzA5cBwkH
FiE/lT/aZXoREw/5Sf77l+dWLZ9jX/NirEI/aH4r/mv7ll8/p2/1/85X/ej16zX/us9T/v62yyn8
WuU1EJDfe/0yLq/+/d2tnpvnXwrrrAmb8aZ9q8bbt7pNmr+ev3PP/2vjP97kKPdj8fbnH88InxEf
x1U3/Nr88b1pfl4LoermT//0+RW+N8/fxZ9/3L9l2Vtdv739h6venuvmzz8UR/unZbL5sXXNEKZp
WDyY+jfZ5Kr/FJopbCAXeB07HP/4R4Z2XcArW/+0HE2d7xzWsKpmslCooVnNTcY/XYcfEFIS6M8K
1zH++Osb+L4Cef/X/ecVia7qvz4ZuU11F+QJ96omLNUF//brhG2PlVCC3sz2gWZjpMEzH2V3Dr0h
mn2jPrINQ+NW6IW6nGb3clRkoAzOlbJFHpB6RUy30frvlYMS1D81ywZZl7Wsboc28RY297QZFvmV
VHpV8fRC0XYuv5+yDdjDuOExZXnWLjE8tBZ+EbKVRQh4dozQTAR0vRTnaNYfBsvwl+pw7+VQomVt
OevJxkb0/5g7r+W2tW5LPxH+Qg63JAiSoGRZwbKsG5Qs21gICzk/fX+A3Js+u3266lTf9A0KTGBC
WGvOMb6BHVEzKn0txDVYz5M+pNd9rk1YdPoUZwdksc9WjmiZ9iy9UFvAEMSCkB0m2fQhV74cG1Y0
jjAlC+3g2AUedEyxkoGon3j1LjU9nYzW+E2bAHjMU/Wl0Yxx12XOO9pVU/0mZ1t8mknss8SkoPVf
opPALbSXqFaDqsrvOnX4DM8zO+TzWAI0ZVpHzoifMKrLezTkpKupFKrSo6rHCRxGiM/w7S9d5wTe
quWgAfdSNcZlJic1MF1Dw/i33DpxnlwUo7+f8hZmaGftTbRICwjO8UsmBoqjgEL6cQLkN1aBLs2v
qp0/tYD8DzYYGbphuIyLCRKnlPdzi1m6dZBomkplEVn06MbaEODlBRKhuS9ofGB1QCW0InrpM2jL
GacTdXRXOalzmR6oUNH8gs8QUItCp18TSNEd01JdvijiYezSbzmK7SJZkEOA36+xjvmZgcbYw8bp
4/XYg2nFiuzCOemdEZuH9SgdzTwxnaXlk9xlEV0iBycMKBqU61re+rpLsR+Xw63ZVtPJNLVfSqGQ
ap3oXlgTAWJkTX2vZ6E1NFxCc6wdOPXAfjq0myQVxHjWTfT2GqJwhbS2Vd8gSPZWZlch1dG7xPQO
sZMmAMDghxCDCsOLOmxAAQF+WGR/H9et2AiY0umliGrigxOgpoa7vCaRngQawc/bgQL3Py8lMoPp
s1pUWFet2IT0M4LlFOZ73MGXGgwn84keq/ZRWp2LpNDpCeLQ6CNiN3Q71EwsrjL39oo6PngqDoiJ
aTy0WhfEcTwfZGsEk8DrYWdudooHrPid3YTqkNAzJj3eHvdVY083ieJKP7r39OxsuQgH3GEADWY9
6snABVdJfey7912HfE1bJujVOsePpgaoz2c64IuvZepBi0CsGIoOyi1pH4pmBGZK+kI5kQKhWJCq
lZYDsTsVNkyZlIvgASvIPsOHcVHi7KkBtnsgceGiLqfaNH8keo+NJZNEnJUqBjWuoy3XdKT1aBVd
o/zO3gFFvB8TsnRtY8ecTfhFPSMAYNJqEA3BXow3rHkZrJ4mYg7liEAWjT5PRDWfGffKLJjHQOt6
jVD0CfvC0uNsRdajuxllYNKsF5ouBkU+4I1HW829gB3onnoXbIL5hY6E3DWmoR/m9YPVBcCN3gAY
sYi4Pa8dBs1+pQtUBRpBGqo/1vLVbnE1Fuhidl4EysoIAJgazs/ecrqT7WIRq5oIUotuovvI2q85
u9nJMWhMI8HjDEXlWylUnMtiPKyy/Mq71WDk+rPcoSZgzgt2jWJ2dRQeedCKPqVHD2UYBhXtRz3T
Xm5esri39lplpCdOIGCSODQo8SNOKu7s9U1KHCSAmZSjIFXYp3+saoghDNrsn3vV/JFbnFPjHg7k
9Hkaku4T5W5y6kgAP7feYzR58TN6AGIu52Q6LVpxbtjH1H62gyXHJSl0uCAgjmY0rJDQyNGzVgbf
OKjvpIWgjIC+Gyv7JoGDsBJQo6bYuzIf4Oc+zHGkHHXBmXNQ7X1lod/tiHFtK/ZGYcycPRL8TPaz
sTrnpkSB1RHHOTG2hU6eWo4MBJelUlBjRTBG1sRYw1tHJjlHOZXYeoxQI+0GZFI4m2eM9qP705w4
vQz2nJ9mfD376tzPQ4YdqjhXEVcqt5EvlvlLkSvtWkHwSef3HJUQnMrql0u3N8yi4aQ0sHHjMX+a
JO7OSWlwrmRD7hPtY3+2aK+kBdndmRKdF/BMav+jIpz9FC3G80rz9adMI04UBCW2JE8/sFejz+I0
VZl013OgV85D6gok+eC4XU1r9wx1Yba6kCYKMsN24CmGmyX9vlQggzIDb3iU7iWYo2GoX40mxQ+q
9eSn98a8VzPCIry0+D5549uEilvC+KFPcieHqse24YUETLcXw7tTHQ0xPlB+rMnRt6ZUx7Mr8KyM
QjtHUhwtS18dFwVKbmMhCy+foyOS7NOIg3nvET7/mU4vtnHL3EUqsg7plIhpZrzUomtCD+K9xiFp
THaE6SG9nwE67CmwygHfIWMQ3JAd4SiYsyZvgkNv1YC+aJEapBSxC5NdCHOqwEkDr0481ZJr0UKl
6wg5ut2DTEkOY/bLiplRyRGD2NzO8IbVXj+D1DWrkzfMt1VfcaKZ56MN8xEkhLXHZOPnprOOX4pf
hUd52bOa5kDGhOsXXFTidr6D2ffUIMwPMjudbwb8hwwbapC7hvkQa1CFlAVevFgunKc/JXYVB5ZR
PzdeBaJWtSFrgUYDJKG0eIDSRuxRCuOyQw2zoriSo23aD4pinTyLTn9R6qu6DKboHPl2LC94bD85
hUXKUvKiuiCesJhPxyYTocd45mORMZBAF+4eHP0BawmWkaz2LTEyfBgQcNUC9nmKQQZlKXHhi6eG
5bpASfkquaTjGUYU18N7I9LE8hf8NKKq2POE9zoIKQENlifc6QZNLHXiXIfdaZdI9EIDwid4+t/w
RqQIZD2fxhghHGBg9EPsol1L0j7sTUZfoD4NRpmUS9QsHYK5TfdxasfnNe+ypp66OCVZSt6PaCai
wNIi8pBRJ+MYpw3NeOI0Ksp3zvlt4Cn1XdyBs41rTv22Yhp7lNAC6gUtOsDL866p3XI16LObUoLT
k/mYWu19kWR+JJX83GHQs4ZlT1o7fe6RAKxmjSrQi4Ewqhbnjkd+xZjphAjKgcoEcEiqSwaj6syA
mG3FPrAKg4sE0H5VRPG54D1RgauhxDqN1ZMj72hbVEUJwUaZpMFbZ2irFsWTQUeRTkeCCwHZhWPo
A9KcNIxtgX9yEneTUY6ku+jNHuopaZpprp/Kutp3wqlDWqR1QATcQ9F2y9lIHmfxHKO581UsWPQR
+Dik46xnWHF2PInOBXYuRqzJF1OUhWmj7wtb10OwB8leKhpjQo/8K6WrnlIPKT6cZNMO+km5XbzM
OksIU5z3QBStY/e4EgK6roSPnmo/a0vpEPvY4kzqx7526jV9Wot2eeRhUEyG2leT1sEe2yOqSChM
CoMoCRm9mm30JV0YLLemjBGYPzMJf5CdQWawUJ8N3W4D6AiD0MlaWMk+/dxLRBdmd0q1/rAMnQi6
xn5x4xYkQuEAUfRwmTR5vDDRVu2D48pXmYDsWfICjgpZILDslU6yS8XFaz08ytT9OSacLwS5w0Wq
oTLXc3idxpcJt3FWZ09JTRbSUBlD2LfQAsGzvHkJDqTFElHoufzzwDVrPxkrxuYcTlqcPy9eT3hI
bO4pgL0wDhSBp6cog+wkoI0R5Prwc8gi5UA6SwT/ez+rAp9FftH60ggr9ami6nyOO2MOzXUSYZYK
/HL8wERwNnj6QAqxGZQZHq4vdiML+dqhAB2OkLZy/GLK7pXaqo9UGA+Wq9YnZUuVyUsQ1cOAJ7Ro
57P0HprZdsJqXYzxe+6483mJFhmAjX02DEBLO3XRvKPI4lOiGCVVUEEkc23RkCaawxyFETh5RRL7
6GFo4WTjmH7XmdDuK3XZNRJGdjwVX2pOtoGNObqah0uS1I+ovfNjCfjlorgEZiwIhuceZGGugLXo
3hg9PJPfjegFFpvlUYTrUxNRRqCOYg51G/kMAXO13wvLDCFZHZM6n06t1U+HYlMCyRzwWVY6Z6f8
mii4cHPO5R8HtTnKe73Wi703ATRK171Qb0Ds2GaZHaeccKEIhGLgDK9OWrO7V5IUT1XBTNPnN/nU
ceqwFY/TCgC/WE4c3UjmyBLiJ4ow4u68OcEH78W+7GVyZGZ1m0RjEs6fgYr3+7Fjc44RP5VzbAdd
2okLhmX7TK+NIR/JEZGdysATznOM830vIPJByWcnsaADF0sa1gVO1IT37itzR68/PccRc+ay9Z5r
RFpEZxjtx24+w4vaceLJDp79zUn0V5EBkxjm6ialm2UTwHQwmuWSA/O3RguWR7UA0VkWK2xUhtSO
BSG6Gm/qLB/OwnyVhUeXHx2yX7u/ZN+jVV0XqkqEwS6yjPtRLuyj69zVjAla3hZ51T8PZTutVvDf
d9VAkQCzDNVhW0S2g7Auj/sbVdW3QfphMbR7LqRtqNVxFxpZrx2Urn6zjMXbeUli76nSD+yYVufL
oh7CxDb7MF8EutPMLk/w4vc2bfJA5PWEqKwegu5rwsmIkELVDBPMMx9r2Wgj2685W3MdQnNmtc0h
LrAuFhijGJMIxe/isT+1tXnoxoZppVnT+4vFUbVr57TUtu/UnhcO62PXxXZfnuKtjZUJetH6lLqU
UUjE20MBZjKY5jILjeReN+XMO0bz+9r/3s+9a4VpSbIx7GbvU63E8VHYKldmclFxN+ng9puuC01U
DgSulC+jlnVcG/CvjiWWEi1Rf1YnlFjfqp5aAY4H0E05zfrAcd17pmJ1SAmq+lhQfTX2mmC0m665
VNtCTYflVGDhNlpbctoA8zM50RJuC2W5rw3FPm+XtevdescQnWNolpYaquti6aunoiMxiT49UpHE
XKvtMSZ5fbwsDjtVip3lsHAqPsUSmNKSjZfCHmQZkJZUHKoJGvds54FXDOeYnn+ke4i/J5WrCzkP
hpBkn60Lqajf1b58tDoHh52nfanJ4OLCSX+68XbEsSSXEqEEYrauOjatHk4MSo9tmh8dpV5uBXve
3tTiwjcyzbxRUwfQcPqcYbf+NhUPMPaLvoPqWhANRVpS8mYOKETb3Gov0RLdC4JVH6uKoQE93EpU
HOpFZH2OPNTuUuQ/ukY5Rt7ghkkFSLA2l9K3p3TGfEaBumMU8dQL42I5sAgyk4nBpJfxpdFfF1We
3czrvxWQ6HcQtcoqNb62VQp7ARH5bjKS8pIRMtmTcLsf0xbrP/kwZ6w5P7s+fxKq9E5Wr87BZDhH
gcsWQG05PSxJgk6/eIuk1N6LugwpCnyl+2g8NLlN+BUafF+PdRGOtEmZPE2fqqT+oXpkqmFmIgil
Mx1qhelwGUvvbHW6czuoSNU8OU87UJLeTVJ918Yc4sLdlEvzgRkIuVcEQgdN4vmm4IxYzgvMLZ2Z
b1wB01uohh/imPHETJZQAE6vx3010TotyPSKmgbY6RTdxGb6YI1vM0ksr6tjoVNBIqaT8WR79pv7
NY81D7NZFftoxzW85MpOQrw7Y2Nk4iwIuOjypQ0WxbOOztx6N6LMIMO0HT5giWgxJvN0EIhbK0vz
UVnBgTB+NaJYzraVjseF4QgTEFc55G30VC4zo1ioeph5THqjbTsfjM4efOGOwICT9s4q2q+ihJ0l
tDXGbU11673Y8alaMg5cL8IKI8pwToj3jdU2iIxe20ceIVTeevrPBntZ0cpdUCrp03YXY6E5RGbp
9dS1WABDHuh9G/Uu1xfV79cq7bDWb7t1oZSu77UWB5/XAlnES1Vq7IC5ppZBasZfsvWkDaZgPMWG
gFJM785bF7PewP2Nx4+79K3oWun2F7yfcaDT3gq3hbquuSRglDAmUdVzxanF5zYp5/P2uMGVPoSw
J0n1FowVpDpVULVbBtf2QqJ2vmZmbQt9AhIdsfuq6tDuels0Epl1T49k/b4R9p2PNVqmeQAj9Xmb
6ZRMaxwktsdp0orTxI5ia9oPNIm0nVChyMH2Toq9gpJitPrlQMHQo6wCjYByy1ykpyrmzxum3GaU
6/Unvh5FEaKnVBo1diQ4fyifJy0jEjDqNH+hXrAzJ7qPdNcus+liKSJ0tYgWgrpGJOLlg4jTUJBn
FLL1fpdG2RO4iJTJC9XjRJfYESItIzwKczPeo91QmxoL63OsI0IcIhu2wTxGt+ytlQ+Oh1Nkqfto
ZLLk0LiLuHO7QzUWw7E06kvs0h0DdxZSPhoR3a6nmvhzbzgr+T479OiV8loHI5Y6D1mc/qKolaF/
DLNpCiqhNnC+ErGfq+FLlkoi12tS1KAe7WhrKMgIRLODAYR0fS50MvK0OWjSL3li/OznomByRHAW
CZpvzOPv+ng6Zl5GpaeNuqAh+kanuMjpcUAixSXaaSfY4UeKGsaJUL4UUWYKcNKK8A7100iqG71d
w50Lv0r4sTH/SERKgJ9xO/eBAbhgdG/WAAy/X5zvReadOw+Jb00GAzB94DHLV2t0wjQ71PqU3dWk
VvIFNMDtraiB/PsVRV6APmBgrMzm1f16DluWSz9r2dHpiSjWIHcxeE0PaUL1uoX4mNdGdaNnktIm
sV535az5UkfYrrrJjcGPY2smp3JbHwPaGTscf/WtTa0UG8/PSaWmi/v2ZqIfsDca+Yo2wzrpkjQM
Nc995G6ftFa5zIZr7OpOeaTQ/0hCNf2XSnsZWsq+6zC2GN9UZte7VFfbB7kgxmBU9NBWfO22hrhh
dpKCM8PBJI8fmQikxi0UWIQ1iXhsFwhIZsQVD1EboZLyydbjW4cx8dB24hagLbaI2axJywVpCZDa
tPV3B/EmpI9nzBU2wQvOF1o/z5bZagfRY3N1uvx2dCiFeHZE0Idb0YF3IxoLyCmtlJayiBySjjX9
BM7mNk+5mhVKBltCDdxm+gpx0Tkr2vzkwqTQ7NnzK85ZXNUwjQ9w6uZ+PGXGRAKAq1VBr4m9UODS
55b9oOs0BJLBg3EXj+SOg9ugFNe2Km0T1OqhbEHnSSJwyY7viXgEpkc+uUrXRI1gds+2SWi3UlMI
IF9GsbIBql23N2NaPdIzPF83fipe98MARqYXQHJipcwZGH+LxWfRx9F5hs9H1RD6HcMDaPAjBSw4
pzihSE1qxxsAsmv0z3iAFUmqfLPU/Fh4xLsodJXm1WrMX9N7QZeQUNbiVplV60bG4muRvjNThYVh
ddmhy9i70cMCI2fKVn2eEwPumEfVylQCAKcIlU12EGd5rDGgMF8ygHubxaVPXleGYzCNGAwX+yXV
xpHygBF0LbiyNCM5o8/tsAKyplblHAwjJQFToBSJVcIXIsosqOldC/JOo7+UaTr4KfkkZqd/TwzA
ecS4wmxfIEqCYd9rPVhU2MeXpm+Qpk+wrTKqicWsPS2UwxvQEyB4yIgxn6I1Qi6CWy7L7AnuFYEe
6YKcf2DwI6GgQAkWnCiKNzybuwFVBxWpZtkbdE72wGQcCiMjo562M8YAC1G5S7hgmbSHkuq0FOXg
u47yoKpR9yhM/Ws5e98KYABU3YR37DilE1v5SY+SX3FKsMU8InxyK6IB3DSlZ0Q0uRSMoNKY4Ep8
6gNHP2OPdhZhm9NTOOiZcu5H6sbeTPw8QZ3JXinhg40o5XZc2FCnJ8r3VmmPVhT5lUZ8YZpU1cGZ
NJBeEF53znBk/PHOwY5LWuVvLGDwIzNmcg2MzNHvDHkZNI60Ov1SMz8Dc1eVkKVoVrSx9uzkXXJk
znxe3OomLqwz2ZtrAS8rfbNsbjJv6Y5jHjCmuWthFhD8Y+9VQ4Cea24XZnf8ENljXcFObJYTnTU+
vzN+G1Gv7yLh9Xhy81vxBPOfs+HFtgo6QFgDdo7HJhCT1rfQI3ckj72qWcZgJem+0kSw9rWh36UU
B89pqVxqCwq8uQxEGgChwct9NwmYmVzgsVLK0gmWQ2Ul5a4yYfZz1DeNgEDsFIRMIENW6rrEbOm9
d1HJL7NU9m2cLudhPaBaakSRQgSQB06SWN+gt0h1ybhOtDal3oLr5c7SY2hwE3PQuW+ZA6nOwcUH
MRYYy5mWsxdi182dV6qb7xhYm8BMqt00nh3NU58SSJGamoPLWQeJsfGezN0lm0sVsS35IZM82yo9
Is+JD+4P56gVEo9m4Tg7JV1LRgM1dhKKBZCQXE/f6LBB7++IJKN6D4cQhjASUntnOdkDmXdkfkw0
7AoOab9bMFjkVQFHvsh6326nJ9MpQykbcoWJSCcahA6kqFTMIDj1iT3gpEqmZwAdO+nc/ULfKIwb
J8gdTNrmvGYErxlpkzwx+n2pc4tdU8c9UQ8aZgUzwIL4Zr6nVm580qsBynQDOxv0w9mqYVmMjk2S
lI36qCCL25pgEPduC9udelKtOsgLp+HSxXQXJs4ZR22g8iqWHlq4972kROUstILTsaHa436il2sH
2lo6LAf8BpDjB9JSo3WMe12AY2vCFF/pv++7PkVZNOIKmI6Rg1G0CIjXINYCG2lOw5TVhOAeSiRW
gup8jKr9LHEG7Liy/Y5r/eP5TaSvtLv8S7W9fHvOH6sfm1u3ieLRZnDK4QHmpAhdo7/TFm2hi7e+
4brYXnu9+fEhjPXJ14c/Nn29va193AnFXT0Q2cSpOkrH/fbCLZUZBRnlTByCjL3WrWm20EieUvud
jDHuLUZydGKVtNS4e6coNp/6rgIeV7rlqWB0fahS+92es9MwfE1qHHaSFEABu5aU8ybM6+LbJogX
Oadp4Tg3ro57TtGJGWKyRNtl9BgN/XsVplwb1i4TnK7vX7cUasZPPHv7867xyqgOCGLY7hVboPC2
2qpOGkoCN6LBPJfy8u/Ht+05BRXrj5DmfH237Unb4o9I54874aLshF0ycuYafH3e9WN9bOt6+2/P
+dt9JmmyZ6c91msB3VqzdkdKjTvHhIC/3RTrftr+8+i2tt23Pbrd3BbbBq43//bav21K9iXBUgb/
RbM2R2i0UVeiUB/zbdnB19t/vdOoGuYc18fL9UXJ9UXb7e1hu2b207tnqAJj2PTs0vSrWcWOPf9e
3R7aFlbiUyJTzteX/+sttpsGMIQP8fT/SIX2/yIw+y+6tf9Ozvb/oQpN1xwXzdY/OvP/Q4V2Wxbd
W/H2pwbt92t+a9A01fwPKDzbQeOloT03nX80aJpm/0e1NM1R0adquqbyTr81aKb3n1WlznwBYwnC
tVUY9luDZpr/MWzT8uguqZaFrFr7H2nQDI0P8KdUUrVs1UZ+phmGxQjXRNP2X3TxFWZKElJmcWfP
7T0ILRokkAZORY2qhLIdhSgGCim1IqBS6SEfkle3dSn1TjYSjQw6dk1ZXC2GQFsIrumLX27FFa7q
rG+62z2Y1ZrsMUAFnIEJc/EhVq7zilNfO8+tVd7L0brzBAw/zrGu+pTN3fdlyQ8lKXZkaIt5lzXG
N5ExPIcdYJuyuyPyR70HKu0XBChkSsagPerxCRH/puUmE6jONHZjpVEq/IzI6lmx5FeDqMFj+Sse
y8M4N8fGBReswR0PBM7oI/0IsrCi/BjzMqgrxDmmSfyS5/D9E2f+MZkkqvLr7Rk3AlZGI6KajBlm
j6rH8DYtanZP6/CAfZnU2KVJb6DRX5RBmKd+icAa9nNMLhHJmImX/Kh791IM8Ck9tLK7AUByqx5V
l5Hl5Hn7xOsP0myzPc+YjjqRPjVTYvqUDDaF18HH1kzfcvnmyCD6GwheFYCbYI10PMSVdP1+zA66
hewm1efPIg8K5Kx3dYGhDrAeSPnY3SeG96hgxUHqoX7G9guJUCFaeskYGtrVY8s+cFDWwGrdzF+0
BjpRredvWg8V3kgEMeCeNZIShTAmct3ASNtvHo3OFbxZHopeDXWvHG+qWgQa+SX4rOKdzJmMJHbT
A5tOfqDs6EeYpK9aPjzYCymAesrobSVK7QhiQvu1LGJfkt5dj6K5JG7+K80UZTdJ16QudEY7ZZ7m
gW0sWfPsrJMGQgA80GP6W1xaE5ipAVC4GM45YbK+mpfrLJVWqrCnT4qxRnosIzhGSgpGoVpBMbkw
ahwZcKTc0l3/rsVpf7Qz57VYumJfCpouw8xYT/0k6jjdA8V9k52Z+kqHBE1t00+11mBRrhabOi6+
MTtU4ormUoOb3M1rMn+hjqqiOgvZv6hJvgDVqCFGkWwzlcz2jGZFytnxpbNPbfme0fDECqJnOzKQ
iyPS1pl+iyP2idDvIfUBWWuG4kGIZyYK+cWsGYF1kBr4PIJrlESW1zJlA/mfTsnD1O5VW6SH2nyn
xViIrvfV5s5RiE+NNaCplFYF/CFYDr4FJ3mXkbomcLWdZ7f86hlgVysr8wnMIEPFKzK0Cc6bbKIf
HSewPQ1HhEGA7xJaYpDwmG3M1k+nmIiAxtzbpWOGaKHvkf4wz9cGcOlDqxVArolhA5e2G0Ben1C1
+jPXUxDzOxSbVOjSl9pyp7NTGcvnhk4t4obObwZKYCaNS2rUGpOksqEhi9GDOFT+NbmrJic+qjVZ
na6rviZoD0tYRbNL21OFSO1YP/jFabJ0dNQy2LBdeW40oD1Dh3qHIKj9XJjnac3ciU9GZJODopb6
JUvGt5wQyRJXBLX6hGqh3cq9rRq09RKiaPKhHCmUI/z0xCe1dEGlus6wH0D+gFpnnmASOkuyx+J7
JWECeVoS7ch0VGXCeaw85E99NCKLoGNX5i+0M9nDisk41n10RxIQRRYUpzSAJ/jnuWnuNXXoAmj9
QOXwruTijayou0Ia1p3iNNlujNrOr+OZHtJ8K75g2wD9Ofta2qEtWBPQY3J4x7YMVDtxkW5htpl7
QKQoxkZc5gpWBitv7kSKHLOzAQ4hG2YcWCSryjhfqF9jYGDcyjyUQXGTH71YvVzv2p5BUKpKm+nj
NR+PrS/847ZOvRkBIzLfFC94SKjmGG5r2mh8JkDlh5FFx1QY2lHP1d+iaGvth203twWWJvpesfmr
G5YRjjtVTKKJvDvEdwhVaLgz96RT2kOmu2uX9mzrxAsM0ejta2HeLJyoYQg6OnlSjvJJgDlWyZSi
Sk7flcQAZhhUlMATr6vboq2abL/wM+wp2clwW2xCaNyeiBX+uU/rJorOYqz2yrQ496s4kzpFS6Qq
Z8J0QaCSUBOW0RDE+vJUAtAwstL9tFjLSRAzdJrN/k4FXxhui8qK9RDD5blvpX0sGi0La+vCfpXB
CbU/23H8FezffTuhcaRQoyAEvHU718MfrDJvaKpY4v5imrB2HrA/1kHTxY+TXRaEda33bWryvJnH
89h9kfkEALnw4RPPNPySk62DZpkm960jGbBLKWvno/WrnGfqdK6dHmnEgTWlVzCtk7tsbRiAxymK
ajmbONPLk8566Ojv3oAX35nLAFPG4tedABa3Tm+2xTb076nU/Z5vaB2nxyYuuwPeXAhp5InUnQ2E
ZvK4gGeEaFYIAJBXKfxD/frzd0qNrwnsYGje0wx/NFU5hLIMBbFRpDwhYMCZeBNn9nDm4HxV1w6L
7OxzggA0UCllyWJAUDMCBZTmOleNMg1d7roHGCotmc4cErJ2mP1t73Rd/Os+xvIk4Y46c0PUA+oh
WX8RCFjTnigKSrnrr9SsdSiZ1D+33+a6WLbGzfp7Xe/jytgEjqU+DJsIa13AxaEZkzS0tRbyYPc0
BgC7Q9+vzNGeADV6xIyv73OdChsRUXmOpr8U2UR2NLvDspoEYtOgfkhkiT7rpF7FPZWK6Di6cyK+
i1y8KxNc+j14kwK0Obu8m0QyvN6UGVGep+2RiVbxctgekjU48t2CkJuK/ZyVv5+xPUZ8WWAOLVEa
7WyerlsaikH6tg4AbduasR5z29rHZj7eYv0E29ofb7Pd7mX/hXBg9tN/nrKtbZv5+DjXt7o+Z7uv
jCzy6BUS6GTqvP7rwf/25vbAv7b58VE/3m57/OOO7Tf742v8sbo9K3LBkRXTlE03eaMg01u/w3XT
fzz9r9/k74//9an/2vJ205FmvyMoJzBzBua10YrLRCDAhW7KFAe1qh2jZmlO2wPRrFX2x3NkvLaX
yvXp20OW/MJBwiEvrEenReYWL1MXurlLvtjfV9uKIR4dajRtWoQb2yPcnN4CEkOntLtQ0XMSt7aX
bre3hSaK4dREmj9pg9acqtzt6CDh4jXrSzGuX2KtQ1Stji2cy+jBHAbaerktA3v1tsyQ0XOqoSNR
QEl152BUEyk79KaPc9ddbrs5bbaW6+3tTmXd87e1f72kHMniGOgNbM3ZbdGsbpdtTcdt4Jsp4wBP
TjLcNlLKkljlbRUSTTTvt7eX273b6h/3jq7xAmPaPNhr5QM4C1aBsv5ma1tMK3TzPl31kENF4nfq
esqBmIkvySDeYh0VFWnqBTWx9eS4LlIGwzuLfK2DPuffi1kPvZQoG3WZLpmJKaelwQoyGjX+pIfd
ACnNrTpflDF0eH4bo/shaSRR/WVbTEzlx6ajlhQW0zmD7fyxjNBjSHn8UBxGmf0Y1WMWULbmhLB9
t+1n4NzrnHnd9fPp6xWTrK4SUT/d7W1RSYfx+aa8lGBqfVplNA1XoScjpZdBU41DBRDg91OoHHNe
NfKXatKsg9rkLbCF9RyoKlN9nF3nPEfGw4RxhyHB5HeUEiXpuqdNrYWpoVgox8ekd2ElA9vBn+Vl
3afGyIxg+wjbR4rsZDp3+t1igPFQTeP+44n//LXbzaLv31NjTnZTWWa7uQSq/aEJ69cr1LCqw5RW
8NW22xksWqqK8lSV2UwBsB3xbEg0mbMFxeW2xwBzyv/RAo2rFJN94Ve1inqv/0S7bfq//jGJa/zM
cWWYM9FX5Bl5HCUOIRhbZdZFWYr0sjxU/GTbP7Pt1rE6GHtwdmKVjW7fZntsW8zrX369uT36sUOv
8tK/3dyevD3l/76prhgmxh632yG37Wvbh9luSorUGcwKjr7rEflx55JkdGuJUfn4v2Klt0/IzD6e
vL0tc02uQdvqtB1qH6vb8b19OEZ+//sAzLY3un7kmGz5/cQ4UfH6J3O97qfrsSGUiADl7TChbELc
YDybr2VTVEdPDNmpbIVY04d5+sdqtP5qyT5C+czwaT0xbHvqtnZdXO+bF2kGs6YfKrTT12+8/QDb
ohs0LvnbqreNTrbVj09fLdOdlUJHhTAwsN4i4QnsycN2V+dtebbN7+72QZBlwCFWz9uPvQlKtrXr
b3+9zyl7ZuYxLZjrk7e3vN68vnZbu/6N1weu2/vXa5PiS0+0FOcwfprtxNk7oimAkXF7O/L4xbPu
st3++PBLhckhUUbV37a1/ad/7JcLVhWloD+//vC66swcSqwKjN+k2a/H6t9Xt018nKqmcm5PbpUT
usLgLV0X27lku7mtbfddb273bYqZ/9HztieP0fuoNcV5e//t8w3bDno9ZiJ33Y0/dubtXk//X+yd
x5LjyLZlvwjPAIdyDJugFiEz5ASWGVkJrTW+vpcj731ZXXafWfe8JzSSQUYwCMDFOXuvXfTL7s8b
1nu/X7Xe/efjv/3Wv73qn3/gn+/SjCb2O+ebsegJKZ18h+s0st5b3/ufnvvzkvWnYl0Frnf/3KzH
48/D9d76vv/xt1bY0wnCVJ9hvVlf+I8/9Z+e+8dv/cdfCtWAj1Kx6aOePbpa2lNJMPF24DfgWv9z
s0AXXPxRzSd/nlzv/XmOvEgu8fVxvXayfr9yHW7XX/7npX/7yXoXhPCwARnLkKwGOgKNSTv5c6H8
7fHvu+t19bdn18fr69fr7F/v9Fx/ijO/TxeDkh6L4/pLb3cOnueHbEFs4ITd3i4qevE1xTcPJyo9
X19veyLcS4I3valyH6kL021Z+vqlStuTVZs61hln/iis4uigMH0RRuA9QJKqtyIYntOkivdlM3k7
PUmjU4wcWnfsp2JCEGmYAUW9lpyVZcYS7oZdgh8vvy5uTLmROgk9sTZE8J7XB5XVaxD2hEJD7cD+
+Q//Hk6WYkZXzaZqgRSIgIgvbZ1e14n1z433Z7b925S73v1PL//Hc+sCYX3u91/4T+/7/RfG1Ls6
7QGJNVs/psT1Rq7X7p/HnlpHTpTOKYut86Z6PKoT+/eT//Hn/3i7Y3cwohy32midGtTWt+fSLZL7
9ZVDWrd7MdWP6w/m9RL8z3djwlBVDNuXESNOIP5kooY3+tnY9UybuP2SMfpyC5B9FQe6fB0Ti5TV
4h1MrLWP2+ZIwQ4vgo5Zi33UGYqH9dpW8YPRwGSevDuzGL6DoK0+pWbuRJvbH3ZvPwWT/gU02PbV
8LyLWfofRwPHT6sY7RaqKhBcS4tUMtK3WkicXt32ZBjZebbNE/yUNXXGQ6f1l+bTCTHeCAC9m1pD
eifaB2BVSPtH9DrI8+DoL123HSPie0AJHr2AHGrDTi8G8yyYOf4TRyCZLV17q2nBq9P3SIomzSfg
SWxtUyD0tUhkRdm0KSiEbzA6UYEPZgKEXJU7PRE9OATzHXkRVCkc7CaFjjQ6SLElBhQtCMbhC+5x
8+HiPIQtJGwcNNmusMqfmuHdW5pF0iwhgU6l/cq1CXMwXt1dhXwtzuzXzLGIAKEwh8DCfRii5Hs0
DyHOC5NgdpKQy+CtJ6NLIg2SCb32zOFbHbLYFz/I8unuyKtefK/W93ZCtCfkWCi5xc8ZzrqtDcQi
RSgN2ST3uzkFDVrqnlLRfaEwwSlQuiRVE3G/COrXSIWtE7n2le+ilG/BUNcW5bXFSWBlFzkhdRjF
ATzu2LZROW9RGmGeOQLeoz0KDjyf9GY/ki2c6DQRPKnys5Bhb7F1FgMW7pTordwAtmJ2VDy1wnwm
4Ude7Lm2ti4Rjk3dvngL1FLXDT1szt5zgreDmKU2fkzs/j2KkkOaT9q30qvrDQaVbxq+TDQ8nrVh
gEouvRHcCpyte5ggFLRNLDxRrF+Kxl52xWDYfj9Crvfq7yjjkSMuqdhWkyXROuft1UU5dnC04qOX
d0RfzL7IOtzSqUah3HBf8tn4zu6TXaUFSr5oh+MUNAH/7kTRuaDM1GsE1hrDD2ckUtezECpkmnOt
kU2ZbpUicxs2hIoy6lFvAkSGjKWnJpsV16bHU4AR9NSNBFeaJ7qL2k6r4g9rCqd9SoG17ptjfm/h
fGCfS6/CM5qPxWx/5p5NqKzhfLOIX17a4qdbGdGP2dR/JNVUPDdDmsD3LbutUxpYkmPjrpupldNv
8a1mvHhLTL5VZlwJ0WP4xQ9UjuF1aor2ONrMKyUdth4N/GHu/wrdGBbWmP6UxniMW1ntkqakOdc5
dzNeSeGAM+v1Hwuq8RsjRUoFoR83TEMfKZJCErMZ/pu6foeOb+2QpCFcb4jfbpOTPXOypX30femA
AXgmPq8yS0A8We/lXpQjplGn/XRGWgnJ/B6OuIEWssicUXwS3urtSg0tnDeQu/s0V8jo7egx0XN8
MlUxEbpHgLeN0AsMUHN1ZYNb2Bk/BFSJfU+NeI5jJWVwv4wgcvaDlqf3Ds5IXO1IaUqDzHLd/TaH
FtGyrYDUGEyZTyqd77WMGELnnE10tMOql5hVRH9Wlfczp9SGCelQBfNyBfr46NbphXLshDjnlDrs
NY3szYuZDck7LxpOP63RwDvwN5DqlYK6ZwEC0TLTRyERpjXxHdOfY2Mkw+NyCjmOu7l+LvVGfGHN
B6n2NhZRsLVkpCMzCvw244vUjAxQ7jD5DX+OWMxXYQ9v3phr+2yeQbYz+LPAxAGVX8aJgdTUkD9Y
VQ5a3uocDIlctb1FTrvr2q+DXernOnhbFtpHmbsz8/bVYr2zEZ5LHOwiLrLRUoogwSNavx2hIqio
+q7djkt1aQBnQknQ+BIgocs+PhJwNN1ZkxaA38c/F8/MS3lYww2ZmvnKegbVVPPLKi3nWBMi0OGE
XIJKHgYTRGpM4k9nLbCDGyRU+dgXJ6wc9sYRVk9Dk6s8LA0P8dU8HjoO6lyP4w3GKepKmsz7iqZN
7FXNMe5hNCcAndTIzxXYIyTLKOzumzJhdHHhodST1W2l91F19ExFQyso1MNfGgKgcEE935mPw2i6
J7Mcci4osZ+sFIjhhCfIjsKbuYgXWwfIXcxpCoPXPJvz97qttDsluM2qCB2vpvW+lSckhrsUVOwB
I1UCirtmsGRo2Lj5oHKWwQ10TXuRoWtveur9b4yPF8fLQz8kpHxXzBZADAYrYZDXCLfiierytstL
gNV8Y2A9SOsy0+gzMcq7RJYQRtsRxWFDcAO1/Bu0sIelS0jwY3jrwWiwYz60NcVaL77RFCerKFFE
DFxQOy0Ib8IRFWES8i7QyUNCZxtt+sGgW+VMj3ZsI/uH0uyDRDmaReFdzkZFLxjvx3TRtRe8AzW5
soYOhsGxfDN+09tR7jLyGenqa0tPOCwJUchM+2M8v8IbqPxBe6yzND4LGJfTbB5ozMF/MfcUj5CT
ivnqjVzitYSoPKvuzYRWyoBBLUhF2JRWrh2DzCABzHhJCaN4BIwPwqQUUEbHU5/xDWETQDA/JWgR
a2+jEYdQkTHRek9hDGuxwV0b50QIOdhXXHxuY14Sy4lfI9Hnc0pHOSsEGlb7YXbigWHcTLfMUGeR
Y/QdAf3uBjvdFSIu/arLJxJ1DYa+JX7uxQySAQ74nuANepgFKcuGBv9Z4I/ctHX9AjUNB+ZdOhIt
SdKMh3eEAClKW6LGq7dMO90hqtaO8IMXUVJhj5/VaauppmV/sQeh+1V6sbT3eUzdQ0gSERmIGCeH
uP1YsOjXjbl8m2btIW5R+xdkhYBTxuzA3AUxtsrhv9gfM0oNIO2XkRCVXTZp7QagXnaMh/FVttHR
cIv61CXN5DsusNjIPAVuTc4vUIKT58xb2wtZMMeRC4ABITdQLtZNFd4j06iWpwQ4aLfJAPRslhAP
PTk5d2CF915K80lged4083cqbZDc7OhnVSxXTFRkURB6O5uwX6JT6ULmLuPhfsmJajafUUngeoht
bTt1TKgZbPWQLOxtXS1nZiU6wT1RWBjOAVi27wPqi21oVx/SHk5e7xobvcWu40W/8jn9QGmik8A5
hNem6J7EbHr7yB5sbPbyR5Sn3+w8SHcIYohOdiXxR8Ds/dCwnyP3jdiQgna0BCeSVc7OqOJrbt9c
7dMNo5qwHPYOM+B4eGzXUfWqZg2xdMm6JexYijGalkUaPcVDe3HLBddsENK1jzqcIAzKtaiz7WyQ
Ep+N6LT7TZrlD8I0k9M49qTYyF9N7Rh+lTsmYSc1M9R8IykbmQ1qU0fimCXVaIwW5AtpX51i7cET
zurxA9Yh4EK5eMKjpEeTOzkn0Xo26SI4nUck2nZwnjhUR9LErL32XoyChXrplRcR00zP5YnZ0HqO
GR1cqZKUX5Tl2KFMddGbB1JSPEKLxq+lt34FRTBsYiRA8BYAY1hAvqNkS3TTMdEGiC8JGvVe4xK2
PfJqguBObwexCeuTq3qFsWpwxf14KJK62eJ5dfBcoPDOTTUCMfiZ7fjQg6jwWAexqsoOSzt3W75I
zntvZBGe6gdt6gEEdfpxSnLrkbh6RC80QiMcMtFHMQOGtsPmritmpCRRo90j7t03VUH2XVXddWyg
DakXd2k87a1ObU0AYiez/MxzQYPQTHFiOrLm7JcvEQnQMyuAKSAT050PpWEdrAGrQW9OFcXYFkG8
M16zAvwkbclt4ojXuSaQeAlhbtgJmwU3yPaVbeZ+licHtg3vdYnyu0dzkOmYlrSU6Fs5Mn0aS330
iuYAQwW9P4kifP6zWPqXEdECXGF4MsRXeyTq+LLIvxe5e3VjCkC2Rw6vN6Oy6MnhuFCHdzZDeMp6
zsJR4JfB0/M89fLLlvb4XkrvjfikZtOa2c84AWcT9Co51a2Ok8n5lUE/TW3xSsLgW4uyhwapQTaU
k50XuDBRYRLj3LXjXgfL6wd1eDSK5LUiEuC5Jfx1m2e5Py2InZJYe4GFHO9bHc5DOec7fGfIaI3l
DX9UvUPVvY8kxxJ3IGcOFI2QbFnI2wQ04j9CuVJWW4kwDffZeTai7aASAkxsJ7VJGi4GeOyVJKcj
J/dHkRmH0PXmo7PgkIJpgYcJukFssdAR0zT6Ib6Prdsk2m4IHwXzzR5FP32YjCk3RfNFwpdOeROx
irFZFgFW3IYvFocd6Kq6JVMdGhsEdpcsLqqfGbP/uRnn45hWHZd+FZOQQ/E5w2ql18Sc9Z39lrNd
SrBB+yWqNB/wCaGpSNiWgZhoST7w0QSSAUEWBU2D88VJ2mGbh6jHWAffd1AfJpBqESNZlrZn253t
fYRNh20i8JJGOUmXaCFS2WKXPEhiWBHoQ42fj3ObPOYOwJ7Im7BeWuUuCWI+SufeF0Ee7OVECLPj
EDhPVsWj4r/YAeKtCBLEXm9Qp+meneBV7bjgOAP3BhFhyH9III+A5O6DOXvVE5NhnklrjBztADuf
7ogE4dCUT9PYvsr4KbK616QrMRGEiiMp90OROCeORhO2zgagjuaFHDwLV2zaYkWFsMsFDQDCLPVM
wVFeIwxoO/rej4YInQOKsuLgYpSwjQSzTwN0CjmucW+IHDkd4RcboxGk6eLDc6NfGd+lX2uzh5cx
/SsenR/07w/qI54Sp/+0qXJtAid7aaaRatjcHe0uPHh5gsMlIE557N8FVLDBxYvr7WGz9Nu0hgP0
qyan9BwEWL6YIp4EWxBwk0mFujxndYRLxl44pJU97NlXbEL8SXd96RI0PQ3JlsIwGrymZxroXyDC
vedGKO6wpEdEdTd3+hSrjgAphwbW113aZ8Xea8znRKoerOOGW6J5GP7m+x6h+r41TH1LyiHcMtMI
d8Aasos0uv+vLf6/Ilwang108n+WFv+vJv1etN/bv2uLf7/n33hL778QAluuKmN4gho4vMx/4y2t
/3IMLNVsbVxkUbaHqPcP3pJxyIAF56H49Uz1rn9Ji03zvxAp82rJ08Aohfx/khYjYf4/pcUG9Ewa
sbrtsrnC0/5PCmsd14LWco+VJZN4kHI09GHeQs6ntgUZ/ATcJ9yNjvVl4mtsfcc0nJPjNR/uVINZ
pMF5DJ35WTr5R+vh+nIW2UCFq03WwuGLZ5g3HOsxOZnYJoUZO+eIZAcZ0jYlkzcR0C+SgArQ0Ltv
4ZxMBw8pXWS12ypM5Zlo+M1su8sNuR5pJVqOIxahHPVEAXEyDkzWx8YPgCdBordXvcD1FmGQZjmX
kPNnmAM1LvdXOpjOc8uScwRQKMjLvs9s1KZtF3AtEjJG+if+9Um3D7kQGw4La2Hd0XfuHD1YoMNO
GQ2INP88NVX0UqEgvUhcHdsehd5mWKy7XJYLkc3YmNMW/3j7GDljd9Uk9lLdZYdKk9k7khyCRT0h
DD6JHxZb87GzgngUCf3A8t6juAq8pE92np4bvrAAyFt5MMFIKf8qbPevAMjRoW7Kd5X+w765KC7j
ckGEa/voTxF5AiLa3Bn4vk5lf65A9F+ipr1hAWNrnZgHN5lfx1w8E7hlbos8evMWmJKUDmhl5lrB
YSVTbxl/Bdl03zXBQ0Z85bbWWWNZA2izeEBWQqTGMe1j6+KAu7NrSpGgBFt/aavN2ItqM1jGW1Bi
s+4KvfGDNNgHYbxvHGxdAUMhidDl3vIG/VCO9s02JFat8JB48jxgxcZOjeN4ypIA7+cUHoxUwsqh
2cfcH83M2963yi5s9jxg4OKx3IZOlRyXsfgsCc2FM4gFpfpsKFBs6txb7gLNJWqn0xcSQpr4NHvt
nQhr9BQpkcNozbaLDqyIvPO6Cl/a5OCyDoM5/AW3w++j6QkSdiHn5NgXOdGH9vQZyRL3GsvyMceY
mOvG/diHp9mpjGPnyHe9sft9RtFuBznjp1bHL167C7yKPG1Znt0s5/8y3O/k235YiLd8p+fo1nb5
3R0ywn9HFMOBhHoWa5p7xLN0y8sZ7MpC4g2cwrRipyKIQ0KYj+t4qq0PvYr/wqKLaJzd08asMKlp
1aaz/DxjMZMozFsya+hU8/D7AP/zlAYPWkIdC8DEO5QerNSg0wSl99qmQtGG3hMFi6Op/WUvkf6E
LvNriDPrkBbhEdDezyCKRtIqZvIJPfHIrv85i+BivpaJrPYFnxoVJ/sfnYiLqXceGkzo4FmN1ou3
mgtkp06Ty2CNnW8mav8dfaVGiyzIkowfFXnswvxEhpPg4B8tv/TwwGHHdg2smo0dcFAh8o3FU+mM
A2C5Qa0E4teoZzp18JFOXNCRyF4rSpYlESURGRns/oksADKrE6473vifyjG9GbF8SrjiOoIZ7Vjc
BY2bbKiuQQGChbaZBnB92dgcRGoCWtNOQ+Y+WhoF7ZAta90nx8mqkUq3JOctVLCgg3wJ7MAUAnKy
SToJGTX+FmrRsA3FeAu9BJNjYYhtXntsN4YUYlEx/tJMhQPNapotBBIuBgW8JjlLzfrEORvdWU1z
Cj5qZxrhdkbO2Up63+xIAYqnGSlKZ/8KejwVIpuCS/gkq4AabFBrz5ZAxun+zIpE7vMkoVabZ1w6
Xe6XoRVh/FYbBH045UGGfrHpyKML39cWPnMAp7kFCA4vOUW9xf0Yi/mJ5gmElCwZTxXFymQMzFsi
tYL/hi25yQlKOeMWCmi5Mwl7PoY4BKQRNap8odriDOikBZ7bTR5Pn+PMtlhHjbzR3B9WfGvs5mdq
j5TBMNAuWAS2dB7zfRMJ48BRm7wloy6f3Jtpne2hz4CToCC8hQWpERgVboxW905J0ZwjLhXg98SW
NiquB3Ooj7k+OKb49jbZz3IijBNXCapb+SBiekJLputbLwVhWWcUFCuoKRo5N5d+DJ9ER2EcqCS0
3kDQU4dgot0IeSSaCsavH0NmhbXiwMxgxT87bYZaiTOjnK550N4iGbKtxUaAU7ch3MZMtENHxRa8
tKXaKRqEIFzQ2YhFg57ua0CgBZMZ2lVkxTszgGE7DRhJtSUR2zLmL0Qk3AqgCd8n8tHgc7Aud3Sp
77yuuB+m6iOOXUkFrbub6rImemx61/pMP039O86HFroZ6Iay0DBNo58CMMcOxMBUG6f3TRhaFwYD
BuXCNOn0jdiwm8YHVURJfkOLOD0ksPt3QwNQIDPtV1mGr7WjuTsKvNo2scHLsUbFIB+U1T6esb2m
/R06fBK+M8gZI7WcjQhTCIXjS1I2y+sij63lYYAxQX0S6TiY47HAyHHE82TtO9IMOWeOcu6BWkz1
fTFQu7K9c2i29dYq3JtT0vfrnfgcSPPYFNykVXwc4zFGb+i9Dg5aelzxrNRpAngH9F/KsD5cIfjx
UfuQI7vYFINNTOgRwy4VyOwwQF11BgGmMsqG3Vi/1pLpBagzlvSFF1aL5vpDimUjAOyXzs9kUdw7
HZ9RYyBB/hZrVNMs9qVdcwPUyz4tmB8pDH6GdQCzDbf0Qgf1YodUIUpVEiPNN2i4kNniHIyqj25B
4lzjOe+urWKh6uWR7IN4O8aq10VDVVyKwDVCxMO/PLPizJ/3hDi2L1HdnCsEEjqK8M00euW2jz0A
Nlp0L5YhuxmXtgi5+OzJvIFFPbKDc06SVZMs+ULj3kOMFfzldW85fR0fP3Pl62N6jDqaYiCHTkY6
BjvNnR/s+544ii1RdZ+OnpKTMjJBj8QGuQxmWxKEYOzmE0c/jQ+CE24M+oaxxfpBBjMcZr1/H9jY
+zP7dQeQwnZ5d/Xuc6a4e9UD+VCyeruwnwXAPFnhxU69T+rMNDCFywpoTL8lmkanUM3akCTqk8SW
d074Al1iLXbo9oMtPY33hRAPenHVzSW6iFd+q1O43Xr+l6hTeoHgQMqhPQVj9t3CWL9tK2bSIqWe
RDh2TM2xTY6uvpyk5T0KASPPpn7okzT2BkaiBqZCX7tYanzodavRRJ4mFjrtzLZfnJJG4/Sgg+kH
kUxJQjNCmrrTaRlt0KVdJOEYBqjagc/BTGHN5DF2sQrsN4M8TXih/JT48a1hknk3KIjSEPfXipy0
LQimHJIrzc4w8I69h/8sNyulRYm+oxYdoRaSI77IO+YlelQlOVkhAGLOSE7QrAjehIXrq/82TMhF
oQPpJMLugihx1U4cDEIo3m3gALuCJpiUbMHXNVeqxdt5lHzV8LBIbTm3WlLB3AFsk/XHXDrXynQp
VzpMgbNeGz7o5mkH5GljGBbQHttUyMzU2gYVTYfo3huHkBls5iPVOql21bELmqcoNmm9L4aEHoXf
gIPQtN2pN8Bz9d18MpKq2icFvXjddFhKjO5WG2qXbbk3HLPOPtgeRCyHg+nnk+PtAI1lCOjgmi3v
WCC5spMEEsrUDDd3wcmW1z/6IKy3TRH+iLHfC+XDNxJZQNUBEYfW9EIeBW1Fthx+LoZfAClcZXgq
d65y98/K529RgmXZZrHcZKlJ1+MDaxEFqV/KcTbTsSK/9pYrdkCc4dSKevO9llgp0w5fXNKd6aa0
DG5yzxJRgrHz4JFv2obiQTtW7klg92Az1EO9VggDxTLIcqgGplvirZ6+pQM84akCYmsTgYJHTZLF
3tae3+hYfyjhP7UrMwF4AqUO4OGKp+ApskIOYiEGtVCwWFGzYZjCYIDLTmHfqdEPntyfElADxCha
oqjzAjTYqRz1k5MNlzL/uWDn3NhD5W5wwlJigP+AH4VEgk2juBAxgAjWSp8KpzjJmk0PDb01UlMx
JRpFl+jATEDQwZGqyBOdYlBEmu1sqF3vBpAme07rIB8qaviQK9x4voYzjAxMjbde0S1GdHhA1sr9
zJzTKwJGQQyr37b7rJPallAgIINkCwzuXkLaRD5A44+05Hty96jIUHxrFGsjBbqRKvpGA4YjUjyO
MOnepIJ5p0PyqTg4bqJVdABhQ6DSp2auyB4tiA+SXL1HEJE3TdE/JsUBCeX4oSsyCJ20YwMqJDOz
56FmKHVol0ZoLgZsNX5Serss1e+B6+qkXx6soL0WTsU2pjHlbhTOaZibaxAHJ+ra8UHWJrxK4nLr
fiwPTpbpG+bQhV0YSJSLI+4HxT8JAaGYiogSKjYKQhJaIdqXWR70jqUsKgdr16Z5tSsVWcUCsdKA
WklBriSjgcrFdkIKssxwtiKzsNkxdpQ+o73Qw7O1o5q/7UC5QMiC6VLXw4ZFLfO5gRstYiHmp2G6
lTSeqA6mqGdymfhMp7+kdO+iFjeyYsiUiiZTgZWJLfFmKM6Mp4AzijyTVKRWqKCC8IWAJuZRqJ77
kC07svejqDEls5v3VKfWJeECwN1My776bqSCHkicenunZZWlaDiJBRcnK9NvHqAcTxFzStA5mqcY
OsB0sBFbvf4tAbHTKtYOeoxyH4Hf0RWHJ1dEHk/Wr/OMsWGeu2oXxvYPrbVfKsXxacW7p7g+kSL8
qGUUvB9bkX9GxQAyFA2oRqk3gAdKV06QIgZBUd1DORoxGH50rRb4ZawDHx8/xzgqL5D/tnEhJd45
8SwnWHK6VX2z8sOgIyyKHaD8mH5pZLn0GVWLId1Oim5EJw51XvIFMPMtkbV9xUJ+W8hX2DBfTsYv
D0wS/iBMcfqemNz6gByOkGKQSkKxlQKjv3qKtqTZXMOKv2QoElOvmEyLUjdKpqiwfSjSzxFpy1WM
ULyWMbnDpPYTy7gYPW9b0vGiQt4jl4YAZSsW1AQUalJ0KGI/Brhc7r5wJmOXhwo8BEDDGYNHxcGJ
8B+dUwHoqwbMrvXyRgzdjt2bphRVXKFSPmWoco6Yxfy8Y1cpa53t6dyPx7l3tmXWEfuE5RmQlkeM
ZLF3MaOLEVWFNJe33IXwBykrV8ysEnhWmnfi2LHicRK4WoMibDWKtdUA3QrUuiQM2DcBKr0ZtmYd
OjkTwjnpr9XgvTQmV5rTvTqK5mU64mtUfC8n4VyG94WSSFnaYIA5VLVA6Nxy4GA0u/0xpvuiDz3X
Zp48TxGwuyKiLOMn4MUyRZ1VvLFOkcc6xSCDfSOeCrBkqUABY6ykMpBli30YWwhmJEW9O+bk3zqv
e46X6NuiaGcC7Fkak22xKq5b0N+oGZQYe71J8p9pL8sTtKHkWNOMqBoQp+uN4Ujs+Z51WB+t2uja
KLqDtIIHoePpzl0E51Hh4eAEPRv0+v1voXPen9rcAlCvXCb2LGNs5eouYqlDR+3tENETD5u0/43h
xoJPmzBEWwVheXiMRvrk9firMNuUEB0HKKyIHlpXvPZtE8IjGYqjyfbOGPBCdIzIX6P2AK67/zFm
1QlEI22s1i6If/XAM/UO2KlshHEfY2PJezr6Wp3xfYbNF0bCk6MtFCwwAaPNt3d808VO5aBuDJHe
q8t1E9Gc3mnPmLVpsejjgxm4Nw3wl9rP9ts4rE4qFtTvDVq+gX40225+CrRyYnGyG/Sse9Ls+ouh
iGaI6dwsmZ+JOkXiNN5Bmx+3paaj2gnvwAuQxvAC6TI90OgEqB8Fm7zi1IakR09GQEfHAW0wtOf9
oHOGyBYjtHjKPCm2nQsEuiqRNHTnOknaTQ5I+CBt+xpUBSs6LbUOTWV4WzeTd2nnfHiVwNycP0Gu
p8NfDV/9hLFqLLH9Ih22HKM/JDiO4UqBATAzhpWlCvKNs4V5GusPcBFuBsJFrF2YzCWXkCgMjFp1
e+fOunlEJPGsUjyT6nGwtfRQdh2IZnd4p18LfjkIkVXk6Zn+9SmLk5De3L4pAMa7Nn4uWS/BIczS
C+WEO3I/rjMgub2tyJbkLXY4x1F36/+NxBTqHuITbtRL1oeAwWmRmijvpHKyjhMYbqIavioFpnYW
3MOcSof1UVDnL20uf8QDVZO6JdkGUDlqPXWFrCYzS5eCQQZwd9Y7MItS89yddRXpVGDL1LJRYnMj
p1mZmkdM60x66odDtszb1nIYqdTHwjg8EnTC3m9xDZBr6rluUHI4lz7tIQ7NQ0jmRWktj03Ckv8P
KThPQ4z0fx4bHCg9AfT+5yL+7YP7fT2Lo0U5/VSyM+rMhMY6YFZ6u2fUFQDlUWC7+yZobmErsJhh
KQKlxG88dfJtreyYLhUtRP7HPw4WIww5KutvV3/bJDcQPJ/M+0vNH8m0Ij+s/7Ht9oUaIfke1sdF
5GF0FfMTnbAf3iAuNEIHNPccXbtvDkDr4vw3jXJaLJZT7MeIZOYTsRkLx7PldacxTrvD6tRaP+k6
iqwPS7Qs9PvYN60Wk/WjK7NYzWzFFANl3iM8qXcG60i/hTScoNxJl+EX6RfLRtE/dm1gYS9VCKhp
FfqvunDN84p9XXhPqxVrwNIaVeUASqJjTMg9rzpGyUJZCnn3jDr1YDotKZBxol/0OCDtBucB3zGx
MR75xGc97HKkV66zzVdX2OoyWv/OEjZKp63QQAoi7WpueybL3i+1VhxJUKDPSnFxro5qhbGOv2kk
urNXtMg610NYKfuXx2o0hVgUKGzRem+9Wc84PdZ+LfqU7+Yi4jQDyLoLpI4dYr1U/vtGODMDZuW6
v911fSXRFKxuGI83k+ZCasCaGVHGZuAXbeEgpDNZ6MWKgX2q5jpih2H/lYe9OOeZfSepFOx1Bcld
b0y3AXLWccnDsRzOZlVLznmT6Csym6kbBW1IvZvRBgp23LJUZ3NVApELDukEQpowhooWJrue9WJc
byp1Pq/3olhrjh0+ea0hI4WQG3Ii1hCK9WZR1/AXkBNm2ZXrH1aTee6dF71IutNvo6Ayifw+IlRz
pNC+tMFmK+jEP+rRQ5+YIkJqSSnf2EAbDyGJWpOw3a0d5/d4jM2brm7qONr3mpj3bRu96jZbuknO
//oZ2rQDkjqYV1NpX7NAEHim6TtZsWFC02ZdHUmlK4udw/qCAinaRTjdZv2ZkY/X1gl+jRaybxOl
IFLe+aCnZGCIMRwsCPjNcDC50MACFPndYJlH8H7tsaUaagxNyQAV2NGNxAB2YxMKWjwN/FdoJKhe
PVNboIKLYpqSNh9ab+hxkcY1gA3WxS2a2JZqAw9JivzhkVFbJ2Z/7VzrMrTFMV3yW+9llC8Ko7gF
868Sff8V1jA1JApu6Azm9BQ3yVGGjr5POnbP4zgjf+cUN24MmeI2NL27FZKGgpVm1yitl2NPr9wX
Q7bv2GJtXKl91NCb2z6hygnWjEa7RO/WYHasJvtR99DfG1P+Wc1Ue2w9e+/rZdzZFSeDMcqvuMkf
cmLDiCkdkkNfs8bWr7GsMPw58dWwRXXpPTgRYq7srWO0tPLrCJ6OSaqjrwtwkX9u3GlF5qKKLYKr
GFwHHYr3SOFWL3Gp1NklN7D+AhRlDRIOfh8z1cmu3BKVK86y1QRLIe5ZiUC5KnA26ll+MReZ/b5x
JUVOgm4Wv3f/mmZSl0hdRz1dwhCZAUYYFvyI9V6tHq73/vwgaisA60EhEEtSd15/oEdoukVl54C/
//0L1t+yvtgy4teW+jqWcM05DxaIG1EmbUFfjruea2hgKyLgZDYQM91fn/1z04yl+/tNRaOswDbU
FGMwWaJNaI46RCByUTMJdfLz/2bvTJbbRtZt/So3zviiAk0mmsGZkAR7UlRjy9YEYcsW+r7H098P
8K6Sy7V3VZw7PhMEWxEiE0Dm/6/1Ld9T7eOg6vG2T1Xc3uMmYUY41gzOvlTJFqmarxRXwKB0Wgyw
Yef0XnACrgwbojBcLgX8LpwefQMTAxfOQ8FZlXjr5pgqAos7cfZry4dir42YwaN+2NQpk0nN6w9C
57zWkEQBCKh1AD5przJQObzr57BJvlNdWeNN/2Tk6JENNH1tXj+FMWtc8N3PfWx7xCqhjeOootza
XjMv+JaQWw+WP4Ey3Be03iqEYKm51DChVSQvWn+JEJDJmEpaZ1Y2WvzkdVBLNJx8ZUlVvzpI01d4
WxwY6pHzSYwUxkMJMbUR4wcu2TpE0EaHn0qlK68eLZvGF2AOKicN62y4SMhcd2UQwppPpjXFDAlv
xoY7lD4ndQTRnEjXzGi5yBpHH7ko1N6Cb0FSbkMNhorz6KFUp8MWPHVwktPO5rx2B08LtrWa3uW6
grQy9T54zXyw564qkITGWXHQsoHqUMlkAae/FlmwSKysuNqUtfEHcdR73RE+QANwwD/Ns37DKN4s
AMsr3dqbZXQzRiE3usWldEqar1wZ+q2t3yUKsj0lug35sOuj4FM50mNzkqeGxikDiyMGXXyfPVWW
F8xJ2v56yhkBnCl3jjOATfYHEvG86G7ij3VUF7MBljlquV1d5FSMEyK6cQwIwJnkdAOk1iUOimK8
plDS9qQyNmG16Qz9NnEC5AhGEcwCd62XADHVSb2Unve5QXaJH8cltg2e0MD3E34p6ATAQt/mGRLT
nG6OclP0gjgZWt5Ocl+SGUH83qrxsiuBoSsNFnMwON86K4PaicQv6MIvCDfcoXXbgnAbM7yHvhWv
49pwnRwQZ6EZJ4UYZGWEtxWgV2s3VCM2rd3tNEp+eaSshFO4UuhnCoEADW310nvdru2ZfhqqSxfi
TPlc6MM1eVP0Di8Hv6qsXodiuthZsol7/1Tr/sfK1B418zzzlCrjGqfwGKn/PQ49xTUayIdywHCD
ZnXYSNNAu9sZ2omjXTstt5YNiXz6abQ5l6ZB9FIQSQeXlcllLKZgiwjhWZdevorMJKPSHwR01gM0
gpwC6DmUHOOturNRoLVoGW1mbwMe96Oacdib1QzLXO7XtTVbu5h1o090VvEAxSWiwojTp2QNx5m3
92PQcsw9QEKBQ2A5B4mLdSa1Cn7MBY5TUTI96kFPWaoYAX7ppI6EvnUFkL4J5zSa1gfoqTnYU0Mz
g207+/uXjWVZ93U6VdufiKPj4iOth6/m7KnFi8XyZl5xkPGztz2Un0HhzXICOATCY/69PDncRXWK
MHJeuGjzZlhmaKnaNeuUUvM6LSOkJ0iKo4hjJQt0UveExuUw4xiOtWo4KqbKDz8nQKFyWHfZBLw/
jZ11F8gexwppE6t+UEl6TM2eDHA2KUueo/pizPT3ZsKDgnmKRvx8yVteVKU0DAI4Be/QTBZrMPEW
xOYQFd5hqFwtRktY2/6zTqooaVxhxWzxnRbU8tWsRYsqQ0ksoz0hnWbm2aaU4ucZqlEDvQBTy3rm
/X6myYPag7ByCHmBe/0H/nMB1tLYo9PNuWWObkhjYa/N0jOx8UBG/QU+quj5OefQZ37kDEemKtZ+
sALXS6bPhqgbVq7ZR9lp4YlrAXCKhCJTnlk06XIDbHrbfsJ7Rkm4m5uFGMTNVm2PlALJNLGMidAs
bGS1qXE1mjeYQo7AioZdRm34uGxkAA3ZU6I9aVH8h/WUZ5uEKQ+VAGwVjY8qVtGicBsWxodE4bTo
km/erzQrrzZFBSm/bjuFARC1hJZAmkhD03freiauLA8mNRiVvnEeFwna/4JA/yGOWlNV42/FesmX
r1/SP3FAf7zld62e+M0mLlplCqOLP2v1bPs3AXvJsDRbNzW2sD5/1+pJMKCWRIsHItQ0LQd25+9a
PfU3XReGQ1XVNKVqOP8jDKj2i1JP8Gds4uE1nSmqrhq/BlFHWqGL2hDKviGPZavbQ7Q2JuekoIba
k4dIQmtGtBL9TL/GbUvyFsarjjrnT9/ZvxKy/0/Wprc8zJr6v//r3+6GNYsP2RsqJQgQ/8QinbS6
GllDKHscr0TPJbp9arz2q1Wr3zC0bnyAQauwLhQXiQqzFJXTcKAPxv4fdgMJ5M9I1PnbcDSAqEI3
MPIKyU9fvH55CDN/3un/awstqp3O8PZqJYqNlzCnGTVFP1BtNzoLJ0X+KTa9mxk6n5IRO1GQI+fX
Uh3ncqbsaqPrrn2Yle4/7JYQRI//smOW4aBMV2f9JgS3+Wf8aceGuJalhpN3b3VEoKRqm+9EVN5p
eWCfU0s6OBTEsKGBT2zMpANMGyHrDBEKHGzTFJa7zmR9bQpz57X+sSty56wNCf5HiwW0Z59rPZv2
0klvfa6L8/jHJikssIayh/A82qOb9aQEsxYa7qYyHI+hMj5TGStOGF/n2qmSX3wEOStCgr8rpY3G
6F76D6X06YZgfxxxqqJCIfrb17I3x0NjKQyc2cxz3Lqp9xbke4/UaBfGYkCMbdxcSAj91g3E1k04
Bvm3s4saTY82dsKtMr56PsqvOsq3Q0PH/uh1PXVn8gI2MQl2fnzQbBcdG+oHMzW2pVJereibM8Y3
pv/BKYkTZ+dQUFgZZTKeMr1/8vxudim2pls7ONMIg9X17EwnBeGYQ26MtPa2afdnynvRgcY0mQlc
+uLRFoTvbHIvIXZV2xOw0azj9G0sSYlSCmp7LL2/z6gjruDDpQ+fUzomu6Fp0w1TSIIBIn8TIwKg
6iVIKjSaDTz5Xd9p3q4cw+9ZqqDEoE2cOuUbksJb7vi3EnVNJIDMDl15Hz1mSfm1t1KENh0JCjQG
CXVqmztofsxhQwwsHd0NX45raaCLs6ru7KfEbCnIMM12YrWNVAYa6Y325N5CvwCYSz4CDzZ3uhYd
uhaftd9VPVFNuLfS/oOta9NKQbvmKoOfHIuh/GqSQe1ZN42uuG9R6ceWotPe854d7JsEMQwEExrq
fTM0VytOvmsCgSw5e9EcQGita4OLnNp3RDxYn7XiMdTQfjjZGN5F6lefWMc1FFvLRv2KyYoDYFDx
L/bfB7zlsmDWVpPlvMO1guCsSBK6OMyPPHCkJMnUW8KGjZtIZ1dMFTAqxmA3VGQY0Ol9HTFnrWlT
Mqcf+zeERmIda7gPSNq2kcZTwq9bUpi1BGwGCiMyokQhL5lXnSVKFlTy2FULTa/2TmIcCf+Qm2BO
ulMkG6FYWIeXm2rUt8f3TdoEclMSTEGRlieo/n8dZz5sqsNPK0gURZYmt5VfsHydH+r8igv8cn/Z
NG32gXBDkhv+eMlyK55fvLzj/Ynlsfe7y61KDtBOyK5dIIqZ3rEOQyfzTEiI6S6PtfOMdrmFCcSC
lZc86wEGG7eZoVN9KPL69P5CrWeel881zOXpZZM7WkATaX45QwaNEl9ptc4UMLDLG388+GO7vCp0
0B9OvYGbd35TNW+WW8tmMlvb6H9QH3/akxHwxh5EndvUVAlEqZFqP7/xfd/shRb543OWR8dl55c/
Ty4MO7bcLJfd5RTChBptqDBposjI+d4aguGlMDwVX/vaEz230gUHDxLIcV355amhFrTtIu9We+qu
71UPZ0m1qTDeHIOhe8LQ/C1t78BFRB/R7Z+z1DxmZEXdW+X0URjtW8NcG3cahFaJts0rggaGRYuF
B1QpRqpBPSic2Eld8O1rUhHdovoPJIXrrgzBU3dWhGPSY9Fk3Hmx6uzHsrnXfdvZdVn7kiSOa5Fh
t6ICjQ3HwUEs/cLcQWi+klDinbPsRVPty1CgMGoioC+cv/FvO8X3pmPpnpnVPjOQuXs6bs5QRgnt
Re3RIYAR4VNxVQBsHacgOQhYKU86MgFPqV9ra8SHJ3S3Yvm9hqwQc3ou76Eq26vBq1kYBwh6QoPq
dOpEkjbNiBx8JB0OY+kGFNvBa+Dtqj1G2TpwVDdPUgyNEI0rFIGuFaY6p9/pTpFE2nL8fi7bOzNo
8w3xp9O2+RZbvnk2Q7PYVGYWoZyaF8/NfNFyKBqTN0xol7+lYtJuy1U+qM02Jd0bYW84buJ8+DCa
YJSNTK/w/9uCBtupHgKJ79bf9ziTNrqQchu236o+/S6m6WunVh8kxeUHpbPKva44eyfmUuf34AYz
Uq4x8tQWXcYoP4k35nvOykNBQzgbdbRgpDgVd1/quY5qVeTMGVaYuybduBV+/lMQt5yMVTirHGGV
BBDeoM7rsJIpE/LB1MQ8XXbUi712Uyc3pJnkjbNagHYQvIU5MNRSO8mq/KZRTN7SkXGL8q4cgk+h
oxuUWaLgYJXtMbVa1+pD49lsv2RdqJ+wi7DmI5xzr+TKo9Ya1a5DTmBooYnPzvyqp+V3cxh0kM5U
rcZJYN1zEtDLxUkzh0tii2k2fF8R0AVkXVEa1zE09zS91iorP0dlBOh09GrLQJQl96PUzyjBd0wx
UBAS1MXAvjP1YNyqmB83wvSLvZ5vNV0/lW03uP4YUPFtYuWWM5s5dMP3ifYLkmV/QmU7bf2mfwlz
pPpQXdHTBfdJmL5yiB86LONhbKWuVcjzhNY9tjKqWBm6qrx6MuU17x5sIV17aB5Sr6W4XelfKlbq
RpClUDhQ04V28MkIUeOoFGLQwKJ/LwjfwftZdvnJAOCdDt6a5DEbo7qenMPKv6kBnA05PXSm8TCm
3Sdkz/baQqlxCkAjKJ1vgcy4MfM7xJJUvGnI90pIR830h4dKE7Asy5ZL7mS8OTahL9RRhtwgGwgA
utsVBboM9QU3YUorungVWdwAH0Y3CrufxmnIVSwOH3sH3r7Tdcam3c3KV4MUyKgWXKHwFdLbdTUf
f+9wUNMGq7p9s63yxjoWBTtebCZOnwevv6jC+lhhSgEUyDhUCCNBXTX1420IaQX7o33v0dSWWgfi
GIFeEQbIQP1kWNsKbgDP5uwSBHTx/RYUvOQiXIG1lbm+h8PwHKl4Mm0/WkXQOTg4qMrFJSJeGPql
EZ5NMz1iVvPNLtwHw3g2G0SqUlHPWWJshqmDDTQ96FNAMB6dD2xzxUuB1BtshYZjECNdL4wna6Ls
SJ0k9IIL5fWnMTK/24NKduU6VrwPCtr4WFRXyZQ2iPJH3wEd4pEfj8j4W9anzznwxJUa7h2UfWiO
zNQKNobvJFcYOUJFajSk16Q0DTfMRlZT8zPLYz+eJliKuZQ5unFePJVcZPZJp39aXuUVaeUW7YBo
gsv/VWESg/KVYQMMCyeopynbKE6zK5yw8awPlNiCdCQ7SLqNrqRuUiblKgYCgT3FBJdQgfHM9cnf
kHVLtgMZ9zRQ8NDY6pu1h/4/ng2/tNwgzB4q4R3SorYuRqNbF7h0FD0mbdhaLR5j0uDwjHBJ89Ri
uGjKU2hZ/Ifzngi1mYCUeilnVWS1caeiKIKG1FdTtylaifGVnK9myuaEdDaAOFei676A96d0Gjt0
Y/KxQBI4kA9n0QyD7QEaE39XbvFfN+kFCcJ3HZjDWlGGF6UwNonuYacyvHPUDPYhVfNbTUDQLsvE
JYNXX+JpvtophiGVsrKimHexZQywk/27Hjc8F73GuGook3BOJ5evKkEKvCU/qDmm9rxrj72sLqLX
6qs/qPcygZZopXV6LhBNB7ZS814iaIP5RyzSNNr6CQoMVQeYNBLF6NoleA48moexslw42pBNB/PU
0oM9NGXRXsFsZNchwHXixdeaatdeG8uvYe4fDeE1Jyfq46MzTA9e24/wUGxB6Y+ebRq/BSb76MRY
2Ds+JmVkxcjOr73EfoJCgEmjfC4zzvuyVvcaTLm8sSAY8KskFQHHrDi6q16phy5WEbcX4zGwMyI1
NO9AIbxaC5l5m2kqJdd+xS21cSTmKi9Pzhgcssbur3QQ+quj9997Qii2tP6YG0wfE2ekpriPehJ6
zYaZi7Dica16XnO1jfArPlzYQJ4dn+nvYt9Wi4OnT9/sfLhJ56uJwn6OvFk23XxLWcJvlpv1Eomz
PGX45ORYBGvOTexiieGZb0VLrM77/eVpsQTwLDeD5XkW8j83vX99EOsANBRAN9mc+NMEfNuAVsvj
ciucq4z/8e7ykmp+x3Lr/b3L297vLrfe/5Q9ZxgRn0zmxvxByx/g/C3nxKMlifZHCPxSuvxj8x8f
s5ewpn/3vpITP8aUeOMJbODLK5aNpUdIc9/vp3PG03L3x996/6hwCY5anhLBCXC9OGDBbOYMqeXB
n573xRw3tTwaLyFUy81ls/y9lrAqwld0xE5Vg2t9/swYMJM+90rqY4KGHunYh2QO19Jp0hBXnjDx
NJJnU6awJHyccUpN8Gg81mudJd6BgMBmncWzUd+ysRW2SePGfnoLIv8+JBAC8zujuk1aAqoQ5lci
Ty9jS4y5aNJ6W9pecrHTutrCQ5/5btztfC25hMqsMQkkYehFL8i7Mz5GqhQ74FrjCounDuW1l8XG
NDFOQeU/2LZtnC2QB/SFHi08Q4HA4NdV5FTSYz2DdAvWKlbEhhQSlI81HPpKvSOrDjPgJNHnghqb
KUKkoY3O3mqm/Dx2xw8sxKdzlynTebllVzqThNzhSjs/oc2bzLBJwPKiQ12G/3qZTzDa2TDHCqIU
3o6MMImCPZnkZ6r32SUKKRhPI2uCGpTAqjC8jd1gFFPhr1QoEpEjeT5JzGw0ahc1AJsDebg0QXph
bpKrUJSLzkrl6GelQXzVLeHCxnfEH2Q5z+VlwrLE2XQ4Sz99KpFAcF7mFZWv9OdYAa8wQhdyoVFR
B7KKlGV6QoVhCD9aelVcpjmANPIgjzkiew0Q4iMXJHTRqcu9HYgT0WvypHTN3itZ4E3J3FJ2onRn
DuEXrxxms2v4qXLMcOfjqzyr+JTOy61lY/SjilZVncC4ZayXZLil9qPQxD93cN9QTc9vQlecbanM
oAywHXkq08w8SUPbQ+WyZrzKq8Ny/mxBXDhmfuMq8712HimsL6hTChMdxB+PBRallaFGH9c/FBmz
XkLVxXkZWMstu+tJp5Q6WgVNH5k4Nue2b829TCdj9l8ZuziKnidH6MXGXw+xBMw2P7U8b/aFcbab
fTV7XAP4UdRse7JD8+kgC1aUY96cFBRoK0virho4SM66mirn5Vbi48oLjTDDuVlcwvRsNWG9D1up
lBtDKgQhJuXzhFanwpfr6iX9CbS5McKNJD4bVvO5MnaOGLTt8qivjGRqGCkVntwmBemPVy4vXzaW
fYKO8EQFNt62c1fe6EjuEXOAazh/72TFNwgh+A6bedAvGzJN4RBqMNfGumAhKKPTFPT/2iihT9bj
cv/HTUWJxnnVnq1aBa3M/MJ2fksete2fXrg8tfy15fnlrgWNCM2aof34mPcn3j91eez9rtOUBL22
THnfH3v/0MKo0X61z0aEuGNVBWH8064XvskSADnrT/v3/onvu1cue550VM48egH4YfifegacI5DH
vr/u/WPfd+WXvV1e8stuLC9eXtc14WvSlpcKDO0OmqG6HghaVhDIPMYtwYQ9UsoUxe9GpGF2yyk4
743C+JQnQrlGlZ7hFaA8ySw9hMYRyIsToOKwagzTuXMy1OFVrRRk34iKVgOW5k0mE1QqiQ6zr51u
vpzMPbP6ALPBnR8915a6S6hZuHoVv+JjJLbVdCDLNqx0RY7Y2uDoFDj8VgUMgnltGbzgtwnx6KIn
qXE+9MMEb1tXd2lTMILxforW/uxlo4q4OvkE8abcUd1gOWpgveSufmAnmpVVMx2UDkZXRbv50+hf
Ji97SdXRfgauD/NtW1SDdmdh1a4QPypVdw/dxV812GjXI4un9WR3lUt+6OcAxySrIlBOoqSQ1LfG
ayvqV8gb4jBXOtwuwjbSDNG1Ed3nGsNaKsnoVMTaD+L6FGnPrNPkKRkTd+I3cjmfe66Xa5RUcRKe
sBMi5wicR0+qhHpGiI8VuDiQPYlnHf0T835vhQd6O3k1Sydcc7IAPVaq/SHjEHzQ81hSQQ9SOo5V
vHPUnFDuvr4bKh7K8gZEJfUeTdThbmpNtFa1+rUv65dGldpWwEzKJ2HQo/w0RdJ/TOt4Z4OL2jJI
Ln2PoyMX0a0r9RD66HCndN61GynocCiLY7KfoOKxBAOw2pgV6qwGEkJYwH1QMrBsXn+S07Tqwzul
MetdpHrH3BHmGbHctMlzPaAA3UJaeok80z73yB+fGic8NpQvD3kXAb7LkPVS/IJpQyd1jT7bvBMt
y6U8FRkc1mlL310+aJG/xa6MrDE3we712sVTiR4qUuOYZBkWKVx3pzLsSWvxxx0bw2WePe6Hhkh5
amc4BR3k0x4+2lXttXhypK8cmJDkWOEU/GL96KopCvjIUoCSCagJ1MiUe0Ro19ZG02xmKVWOlma6
bAt9n4/Rm8Dod6eK3Fmhj5wrbQZFvn6XgKohKKrrtwFKK7dN+q+s+sBLmJMb21I/lDC2Ys1sfrTl
/rfp+w9NX/oaNuCU/4xoeQ7r1zwjWOFnRsu/3vV749f8zVZNXSIPlLZlOyotvd8hLfpvtq2ZuuMI
wxaWKXnq9/xH6zfVNvS5yWfPsjOD3fhX41fovwk6pACSTKGrc1P5fwJp0eZWZs5AybPDt//+L1C5
jrSkodJK5s9ppjF3HH/qKOqaSmVRBubJQcmytzzKo6J5kARw72U5jFs774KrpCpWaJNxyBDFrjN1
dEMLP2wr+stPX9+/awCr/2Z3LN1UHUGT0zY1/u+fdwdptl5AF5QnQ+r2ZgQSvI301260ijs1++IU
XrGWdtqgNC3u5mDc499/Pombf/k2LGHy7RKmAgBn3r2fvg0nMqfa0dGsVoP3mbpV+ygHb282NUgU
tGFubzYprv3FTB3u/v6ztT83d5efgqHCWJHSVC1V/PK/VwHO/TbWxClOe/kl98Z4Z9JlSMcW0lkV
6k8gNk5od2JwT3CVo28muqA4j9ITxbuGikAIzzCA+UCM1fQ/a4n/2DnNlIw3W0XPtOz8T99MT216
VJVKnBIPDVRUg5dIZht16WnbtJ5P4nVApU34G0UihFLClIs3fLq40x+TXBkPZPuVPd7Uv//SxKwI
+GX8cjTQ45KmRtN1Pl5//sWGPKlTawAcEyAK3eGKR9DZELqXec4byej+B6GCOAVtCbZE9JTGO0nm
ciqPeYXmL97XkdDx4XRbMynHEx49a6uoHiQNy4/uVO3oON1GDG31iOxTR6VGZc/0Q+3Um8M3GHPm
fZt/NsvaotQvsGuMQPxDP38xG+eDQt/9AbL9jYMsvjgaUZRNpN2baoSBCe1f64z3eM7f6kxU914O
mjOsbeOAf/ozbZ1nVc+c899/W7/oK+Zf0VQ5rChIaxDixa/6CnyTXpv4eA/CPFe3vleLjSm1hm4H
ZtI6od81IaFahzn2TQjErzm+C6TN/387ommceaBTaBxQvxxofgR1MRhHcZJ20x8BlVxSlYSeqR12
hd48jlO8k8VYn4QnDk2T4jhRhqe//zL+OnLMWUZBj8ZSpa1K/c8jJ2yKSjHzFn26FyB43At66uBl
xoNwnJsIqenpxT+d3v56tuUzmWjOvwNMLP2X0aoyL7EaPRHMhkGFVsy20Lc/zvCQ3APAHDnqdEpl
dNUbDUHBZFFlp9tTasbHqpL/cOjofz3fIKDQ0fwgw+SH+FXzA6xB6yYF2WgeN+c87okudYjhQSas
RonzoNrjq7Qw66cZap8k7Lvt1GFoHFhZ1iBYNkZQaJd2BhDUZHocyY1LcGUnD0R/ygPTmBagUgyZ
oMnPaVWPWyrdAEIgInO4tT8gcuRG+9/zf3Ph0P965jZBbqhLJrIq/qIc8nSNEGMzFqdejPkpw4B2
V1UzLW8I0t0AhrX0HPtcKDU4YOALh6SWreuN5ouRF+VDPc80CxVhQxtnW9ToBoJtMl3zIugObW+c
yC6GzgyA11MDh1q/Bmqynb1+o29tUS8y+TfJI5IFM+XIIRrh78fqnzOafxy3ArUXBkqGq6X+crgg
UTGHNC4YN7Es94NSpBj82N2ecuWp7D61/pD/k9poHv9/PrNCIjMNW2oW0xD91+ODVnBFJ58CTyid
4SH1/fEGq/2mzYAArAfO1kntYEdsvX1aNraOFfBbTNbwP1yUtV/kWDOghSxsgF/MUPDd/rondMLz
pCwL5dh4sbINNfVRJE6ys0x/hmqHw07vI3Vb2EBiUl8xLjrqVYRqlbG39brdOQmtIixUjxkml3+4
aM/Ivp++JSYhwrKZjTHp45AWxjyH+/n6U8QTDgjNco4lSa5AaSyXWFuK8l0KeNx3Rmb2UUqWmn1R
Lb0+acTvIpe37+brit8nOkUVC1VdZygs6WEZU8Tayw6ENe65U+xJZ1flDOMMUNt+6G3XYVYGM7R2
ILXzRsgjAkOKdxq0Vp4HzCQXJyo1fFVmiR3MdjaD8O5V3yYnGgp2VstjQyboto5sdTdgEcazxbwv
DtJwl8bDFgwcHVHViWnBh/omIqxWg7i7F36h3qjha3l++vuhzU/455EGwRBlIxxCRHeqQXnR/GV0
Z6gNxZAa4uhTel3XEs8V3NFtHprKltXRnUG/kYs2KvYILOxqYt9xYuCYZoZGmdab3XPgOPpjCTDW
DW0JKoy+1jHFdXuAPvtD3x02fUQSsHghdeYwRTEO6YF+YjDbvOj9GdhYgIj3KBqSOEb4gXVwo9GE
i2Mdlwp6811v9lcCoP116hMWCqyoPgaEVpOLDGx0mrAlYS/CzRml2UjXe/aXLfeHiLZk7dDBUytj
RiVZ5GZ71KWNqQgOStKBBioM7LSBEbLiqxw8qPul9ZP109ZL2vREGzOD5mE2W6YHDKE+PjUlvpVp
tPecN8J7szGUXYkhZBVmz0kRd4cpAGlmywfOayhjmBZVSfcyYosfk6B+DPQSql6g6q5TKnAUUDjd
xdIyV2oqbnhLcgrt+JFIQwrQ4RX9gfn/royC+pzWNlnL0rfc2KClbo21c6Z6QJ6IA6qilvpwFFnr
rcspEWsLuvuGciMBgqRUR6UOnYf+OAz3BCnl8IVQXeUxSV6iLPpkyD0ex9DVWhzEVhcOeOnAvEEj
f8473wfeIr+0uCTcAok0vjhUKrnm5buaEs5msFRMw2lnHGeLBcyIIgQ72V3DFiN1DeaeTnpH4AfY
qsaxHnt/wk5oenQAGsTkk2cex2n8EGVhfx4iY69LNaD/bX4HONJtEZ+UbmJRQoFmEW6FBhvOChr/
1nVaDbIg3BsJ1ac4G+8EQJbUC7sHC1lF3RtM5Jv2wZxLoV6CHdKXXoY1jhpVnAdPIi6t+4AyPs1u
Jh5pWu36wWwOoQ3FO8ySt9qsfeQk3huByp5Ll4/cvwDBIgBzJrN4Qi+Z/zEukLsTKwl2CSIAccDg
LCiif+oLAumj7FJGvXXyoBftmKi269izepfsdYPwh7F6It4ZA2qxa2d1q12PD3Ya7EiQJytdmkA7
iY6dCpVWB8P6oDm0jhsqGXgSr3qJAV5NCC5mrBmbvGqZz2j8NgbaBGrRmc2hRLBn6bfFjxFeZSqm
JI+RinTI1UrvzQnJL8in/Jvjcw12nCm/9XYOcSwhgiWYnJ1vRGj7anj6Tmtqm7r+qnBofPCMz1HW
PzhxqJ+nnpmFwUp6h6CI0mjWXSi7bftyLB9rw6eU2Xs3sqw30YizcYpSMh7N72AyGlemFZxbJdDW
Ttzlh9SfQAGAEBZRBCJ6ook0RuUXYQz1vqox9NY+eQTYCDlhOBgoRXnjH6RuH1VkWureF+F444mA
hTdFdCD6Wk3deDkKD5VfdSWqNnzyJSMsC4+1RoiB8B4rHSWN37bWt+YMSCZ4yCmyrZCXlGthGdVd
Teb6ZKbpMVHJ5zLLN6fXlEsiIccmTXknrA5xx/TVV7P+mLUjkosY+VUcVp9C9UD5HsJ2XsECQPqR
SwSFOVVTOMJiM9pOfPFAD/a9ZRypnoLayC0qgSWnwKmkAECV8goBAg+pwq+lojtFrxPA87GU6Eww
wceK5fBOIjBZk7hJdd7JX1OmFKu4RvpCle9G/lF96Oj7EjnhXfSAVo0+ZY/qEHhb0zEOnTK9BHI0
3AgfF1RXKzmU4M68snuplgyOeoeLmUgYiudzyjGQ7RbvUWhrIKi9S+QM9T3k/cyz9a3ZdGRLyCri
sMtrF9wTy9Bc154ya+83lv8E/AneTpJ+qEQ0nBUt9j6WQnz3VYxq9jTGLKPZEyqGxn1SgMTHCON8
bJ04vxoYgjZY2NDZBFgvuFhn+9ASVLGBQ2he+TwwQ1tpwq/2VduC6+ucp2AsQ443DLeDJu5Qk7gD
HJtNOcDBMjI5PvnnQe2YXQu1XlkEHOBVil86v1wD0EFxL1hTp4M81HUJKbLRbqVX8nbRnj1sHhdl
ulSdDSJ9XpxlrIy3etPwlVVVUNCzCvNd1WYWWNopYb74OBFSM4vDy4PD2ek+hpGUZ8NMr5CnMZ5u
WYNYhxI+KFVsOq4a1U8Ux6yTD4DWLYGmeamZP6STgyqyiXoXJAX4EaT3z53Qum0RDRjpOTkZU8wV
Qq+/T4S5bbLe6A6ZhxNvjl9Z9RKhcJbvetYMmyAQo5ub8cAg0e/J+YKsKFlLOLoXcOjG0gU1Jtwi
S54sZUjORk1DtAKqmpftZlUX/nhqJxjtejHc6hm9Igp/HdQe6Bpd+eCglaLZ3cHr9X0J7r5gGR/j
vg8qS3GTlnMKdsv1QLkct6ll3Ok9ArvYIjkNK/cnMsY+EaRV7YdUIL5xys9KyTSbtM+FTmKCu5zD
QUoVEuTkURybFxe26OtvY6T7nCAJlyIeFMXRQNWoFNlbWhvBxlakcS4D6x5oVnpn17BqnKYYQFHa
565rqvv/x96ZLTeOZFv2V9r6HdcwOCaz7n7gPIuiFJIiXmAKKYR5BhwOfH0vsPPeHCpv5Q/0Q6kU
jAyRIgF3P+fsvTbn8Imn88O1H9gAvhv06a2oSXZvyBS2N5WryI+NqF+scc0M09o4ZaShz8R8tcFS
sR6i1NkPo6K6RD8uaBbDkUCRrdI5jh6aqdkpdZJNgjw2SRo+xx7Kr8I33Ar6N0btNafa0w62UtUx
lma2RMIzHFiHISAnG98dXepxOawcwqMyw3cemrKuYRExMUlE1AGtNfQjluyL3zefgFfHHzF0m6wz
t000amfVCkgASX9pSdNdBUbqrxvpX5LaotE3VeVWFUA7vI6Wl0kvlc2fgXenAKYz8Z/Pyam3C0qi
UmReDmuvJUxBYy6KTgzqfG7FyXnMaDgs6poG+f0Zkzrqt5WDxy21vxPSMJyAQutLOnliNZmJfYom
ySAnb8yTyA5WDuWWUAd7H0WFtw4YesyBqv3MbsBdgWly0WTahp3RWMPv+IXW8Csq5bBvPfFDFs5n
VSWUu4DiigBAHIrNn4jJYkoSGPIDcToy72yY64rr3/SZI5HSMw/xsSpfCqenUBHdd5Sj+04dtZHr
OzeqX8I2SHgxubtMSHqBSrYGs3JaIx9lNURrIfO3vkyjnUxjlukyXLSGc1M56W6BZzvA76IfjnOc
m2EqIgLDLQmaM+wvVaB3kWb+E9bFqw0/x2Xy5MTKB8aXg+kqbKjNgG6bqX1S3LLrFpbhcqh+EPKV
bnOFCBwFI6kbqttnfhhsGkBN0NhyQIXGWdQNCUVJe9ZwE+30YlP0JAF5z3JAc9co68Xj/0eDjw0i
1A9bpc4mjtTes+sQgQW6WOa673o+vvcGQgpy6ey1NFDK4mN+kuMws30SsRSV2OXNi9bH5hJLI9Q5
u7VgsX2amV0s25Q0kMSoJ/IaIHfwYZSMshbMqOpFWZlEZCn7MsrZLVuDzhiz1F5aFczpAnBU0ODz
HsZSoFEsHqVeL2MXrIFhdevA0gDZVATQAflviIOImjhdIwE61bPfN03Q8LYDUjn8GJx+4Uu1qJIx
kJB7FZeEdolu3UlwJ5i2AaA+9STOLbLalHvyZRBp6sI3li1ktYUYsmvYQTgg0HdnOCPnXllRe4T2
OrIrih38MqNJNqck6A0aRbqutIjLORwCHB9oOo2ka5a1ClZGbGhrij6szgNnWSzpiQ8E1pke6vSi
Wen3PtV/5FHubYQD9q2DM2XZxYPmNts+YHwlfRZ0KrUVZ0Rv47dxv8Intejr+BcV704UqL7QDxYr
2YgXNoYrZ9FPMeE3GvD5JhDnVpw7hxVmiEdPi4F5oh+zGrveAL68ZWAh1sBGagZZ0YYT+gJ++D4v
LQJHFKucq+8qrf412jMNr2RS2VWvDTRnZKz4caycY2UIJrMMzSc9YrXI894H/IvQGhoAVMsU6XJ3
QHcDb7EiVIQXumWUN7KOOTu/r+JV0lq4kNuQgLDezbcBgXaR/WtQEHgjst427ZhsR+U+x0GNaLPG
0hAkwTrPI4so1fDEjK7eIJvUF9KTxL3lwWNepZfYQ/LBIZj1oxPUlP6H1FgqZUObnrFPuPEVzEPt
QwEjt6T9ZA0Cb8sQfBsa69OqcmTEjBTrnJjrpo7lqiZLzE+JZAcWPpWEsIQl20/bOTO05KdVXKcs
UosBdQp65nWogQ2bMM6ltoXuThJhU5Y/Mw30QYfXbZean6kcWgzkkpi6KSPppF4bY9GeSlRjQ2d8
h13bLJ0uO4UcBJdpJneF6xMHZ1cuK62KXqdtB8fJA8K+DAY/JNqlfTTBu4HmrNA3+treDvgtWh2t
j4Qjj/XDmeQmRaB3yR2yejyX4XnUohtBaK4b2cF2vtuNgelClOphlLsgMY2FBRF4mUh8SoPLe8yl
6/H+pxdThvm6MSjHBc2qtcjFAWJ+yVLxM/5RKh8xklLvWRyx1fuclD2T3aW3cJItcShyzoe/t8Tl
BzQB+icGwJtwELtWqdUvghFdWouFIGnYXXPD3qaZ+2oZzVKhGwgbY2cW+cJ15Htjv2Vm96n5KceT
7jBvYaYa+1UIR6C1QGxQ5VhbpLRIwPuJgS4aCq1PD2KIdlD8Xwq9+sLX8Q2POkLowacctr1l52WX
kF0uMHNoV75z1bqx2swRihPt6Z2LGHdp6v4NGecqawt5ogU6PIV+aaypLZDr+HSJrKlu1rZXAM7V
0mRtzEwfw0hhIIwwW33xg46nfmgCS24YFwSrSBKCbIS4K1OpdEA1hbbKCKlf1rU7brAGmFtV1r9A
ERhnxylPkmX4YGD5M1e+u9FlA3NTL521B40ekayXXO7fEZeTXCJ0edYYTfvfH287gaFmGlETOGVM
RaXjtjK5L+5/vH+hKKlwMjrsuBUuv2UvcEColtRUmdXRpbKslJCtUo7kEA77bn6suT82dtEnWv1o
h887vAymtgv1Vj+4QFsu9y/I3X/7zrECxC4hwa6Y0L9Zg/MmMkvuekfRdMrawd9HoXZi5sMf3aE+
pZXNJZQuK99gTlDHBLbHWfUj25TVrFTTsnxHYAQ6twSCYuGCB+1nfqCJOJ+qWK2geg0bvypIsOQj
JFslzqvPFuQoUYRJt2wD+egNBDXlLbu1SDcVdnB8VJxhEAMcySDlg3TcA7+SLNpNbyO2pbUN9hxp
gCTXJ2N4yMKJsMB1tE/bbk6TiFoy/eiP2Wwzqd0/JUn40GcRKQxltOHHPtCUCWc6e02MqJ8tFkxp
002cmP6ikeNzW1vvY9wCLzGSr37ChuYIEIRi7jEi0oHUGK2gQYN2oSVKI71xm30Lz+HmGRJfqRVd
8VCkRhydBwEVN6YjarWOPM0r5QAgk5075FhbJGAswmFW/7f6HlmZQGNCrB9ND++oqr47wQVF7dMX
DyCMp0sVZuWWTUptY4ubJyAS6mb3xk6Yg7miiDb3ra4Q0OTT52iV0RPTi7NrdtHJ80hoaKqZ6DUG
/gO5tIXdIkMBXbtrOFossNW4TzDIEbyHhlxpUZofWzt/aG2bzTrMhl2Sj6RWpKPPit0pYh58TjRw
ha2oDg96jGNSkc+pzd6hFgoKpMEo3jamLK86rbKFcsslto32FBB05prDax7BaWY2bJ/aonhy6vrB
jpP0VDbpoq1d1CmYKGCg8JKL0PSACdTk0tbXQm+R7wee8WhHtzTz6vUQxOGrbPOLN8e+AlDvMJig
Ao7dVVXbhA+YnVxzt3wvtSzbgbEldVKRzOeOGYBT91vidizvyKfOPBfi8HLTKPaBsI+bpyzZZ6Yo
j3ZUfjSg+h8EiWq7SXoVrUB2V9NWP3zpvkymiQ+mMfIjvzq5a0CP10qFB4jGBw6q6bbxEJMy8HCO
qoC3SXGbCj884yAxJ4uQ2ZCgJUaSPn4sp1/GLQBsJoIwQOxmvFUc77uwr49lWL6aM4YwVpm9c91U
O3l18YRLBaVMWW8Ij2mXXZflpzKnf4Kzd92RTPDaVMG75pnxwSm92ziIZuaXfjMyG1iJQkUJgQYx
/aR908eovBmWtafcRllVEzJ6Lz7JPA+h6jlnOkXhtW9DECUgf5YpboptTv/wXOkSIrZIjHOrA6Fl
HuvD/NLRgt4fvP83Q2HLs/dUTJzehEO8i9Cjp2FI203MDJiGFUcA4vjmCMi8e5S+6PZshQirVEbm
el8K+0T0rLUmzg/aDsImCVGOSQAZu3RHinDres9GpTVwcWhjTCXQqaIc1zXlz24YnGc/sPxd3eQk
ihOX7dAW3VZDje7IZAbOS2euZcJprqDVCnBkS6B07nwd36LJeNPVG7ENc6hF3GLhTk+trks+A9DI
Y6W0pYaNdAWhz4hZsHTq0DVmHivmbuTVssiZ+SpMwGBCkdsNCfKyvIw+Y6tkUx1XpijOjPMFriW7
2MzRQX3z4FOQYR4bkbpCJPqwnMhYT5o2HpLYIVrF8Xd3dpYwe2wS4Usl+/Fw/8J9dJtE8iHI3ViU
HgwgSMQ1Oj169P1Az/7+XYkiLVtUidmuC/oG5JmF5VGn6F/5VqC4YZ2Rc7nNu5J5tDSjCa8CaJAl
p7ED7IL4KOU8lKPuH7qF3ZP2ID1jYQ/SmP1bYDrholNg0D9BLO4U3BswtU46ZJCNHxn73Iqwu/hZ
tm8bihBzdJ7GwfmAFG4vE+e+vhrPQ63srTSqxwFUAjF4br1WtnqIiYHbEdYCy5K32ZLJouzjgnKS
9asFPoVMMDlEVssZz+payIa/8lqovSvaI1Z8ZlUc1VdOTpRLSje6Dssvu0m1I6v/rs95MVYvRgis
27ii5Bsdi3DFvskOXuV/qyY3fiSCcOHZ4a9e1HAvR16xsolbkh2rIyUZOQJNeDYcYJlVTjhRosE0
QgsNO6gMrB1VbAhTAp4a1V8VB9hSapR6UUMSLncDok+oEzqtiAW4lhcLN91xyLQn1ehzB2ThaqGz
9l2a+17YhczJ/Ac9pUHlZ80PSS25T2Ia60bGEiW5uJORdMlerHtlk+fb6kiRs5z3O9HhaOEzo9Wz
yUdzPFB2LsSYTFfL2Guw9rZ0+TFtiVvFSAu6fF+vtR5hCcJi6N/+uk900p6EE21zjTmGXQkSqIa9
PmrZ0nAnGpua9T0GwrHVsubciSbfZ/AAGN4GsH+yLSMFj5QpQkFN9UFrTqNao6WHxxdtPU1C6h1v
qj91mkR55tLCreeWj8q7dVS9u6kZXSL1CEpP7KZUvxph1W1RzoDSK7xLnAtAnyZx0D3RAFo59IQe
NoyxcUpXZhOuaYZgoojxN016eZQOnv7eizjVFew3lfOrFnm/cf300aLOpvCBYKSVrw4bwyYcqHoM
sQvs4Hvu6wPGIZ/gkhzma449CRloIZdTpWL05ys1UlfzwximpPiT7Kp8lGkQbIzqZ0szfOcQn1tG
PkBb5xYKma06M/hsHLKDQisjwgdIEAe/HzF6noXmc7gWGaO02qUOIkr2oNfEFbFAfIuM/EkHQL0O
neD7kDvTKpFesVENXYKhRdeQsuxvm4I5DZy0XaYD0iqslyAMv/sNCfGVNVbLwvFwI4+xsSr9mFWB
ajXCzUUMB8NUfBN4zOesboU8dzZXtpYJ0zZ56SKLiUfa3JKm/5hUx6X4NZDCsasZO5nxUB2DAhYV
0z0voSkS9wS7vJH5QwsfGy0/PmQZ8sbNRFjDWiudlYv360gBT2zPh1/NLQ4m0qtBpMukqXOop+SP
wKdzEIQzEWbHyxTiLGPEwEE8JjKyb7aC4TW02YvtNBUIuZRqyObQ7Fd1vMAWUq/SzHmciAkadTln
PnpwAzEGjA7pjniEcQy25DWMgWCxsObLW/uyk1FfNU2drR1gbVua07Q8DEivgbVl+MoaP9afSMS4
Pbz2Uw9a8u2xuS+6hBQbszdme8psguuWvssBfJI0MnRvUw/TNy0vH/3JI7NN73akfuqHupL1uhKj
ukodYTQHSZpfAL9jMg0DutoM4lSDBMxInhQl/JGgFQvt3Grk6H0g6JozqeOnS5Q1CfkT6Og1pxYH
OyYzU9TTdzfsum9JHNlYyOVDL/3w0WyDnQ/05Jm0SAarkHCd05CxJgRalWxNjXnyAKt5mQs4IwNn
O9MNy02fk7TgVKe23qKx/gaM/d3JSghfo7ur0859qEoSVunTbyaAlxs9o7DIyZX0MdA8xJM85uS+
PuWMDMnY6J6nUAuOkSi8k+gjzldiNVh+gBxb+NvK5aBUkZ5Ky8miDjapjvJqDr8FPtc6jPNHgi+Y
G3D99cY3NNVq3Yp0VaQwhqUIn+wp/kX+OK2cciqIBVMXG00y0V0W4alV/lHMLB6aeC3ZXd47ki1C
ditLfzHDKVh2MQiEIm13VRwvAfLUDNzVteDAdYgKOi/Cfy3nYUdghj8sVb7mQ2MsGK6FO06lH2bJ
b4PTUi69PGdkBF502yVusQb/bDGaNa56WOn4k3O14gRI6kilQSldZ1EabwqcQSgXCCQrKn/p02pa
BnGpMwpmSiR5omc7LD5Lt/8QBM3BETfOdolM3IrlLkVNsgfUTkKelS2zqLS2ppENa8tmh2aG5MF/
B4HYR1W4K/jn5Lh42bLoQ0LHdK+lZ9UbW3QxP5lHY9FNarCerthaXpZg2K3xtbcN+sOiw73swA3M
yJchgICPh+5lbEMdl0o8hgaGJYv6M69TxAtEdcesbj32tMVIUMWK0aK5Dn0S46rR2JK9c+sbW4cX
iI0+VJ6zRpi6JCEBtyuBOeOYHtDqYCfQZuJj0TOWZB4O9N1c+CGbbhCNLtwS83sg+eQixBGZqUBQ
q3Svs3IuvZihKA3d1O6y/SS52gNIlgqQjMEZmo7gqk1aDFdadLDAMLCdM89MVB29VH2NF5CjSMnk
ZgmRiU1/Iu2+diU5hkQC7u2CaGRTb/qlnJBH+ZNTHf0oOaZuty9k89a4ebGV82xQ6AMZUkHyNcYj
vrTB+qlsfKq9h48jG6nQ6zBcde24rcM6OzWpQKWohLtw4yjca1qqPQX11oMQ08Q4YGlH5w+O6wIb
+eWSQxiqSpzKTjkrJCpiUWjoPx0bw3m5KfiUHrSCo6rVsHmjnlmKCGdH78ZMzwgiiAYyYJisdW1L
sohTcYVGZGLQBoVPoWFFUwZas5ryGgLvziq9fp+kFFQaZVFoMhLX0Ckt6Y1TILgRWDei55vQFbO5
xT94NIyviKiedVRpJJabl2wQ2sbrOMElZh1sjdpYO2+myo01/Zn8JJiva8T9UWWD/RQ+yJ3G/iIM
xlgnHpJBI97lcR4yAYnnbaNFSe0PMxT1IrNuKyhLH+xWMh812pPZ4PvNnBAJbV+dpNOcZR0AuSGW
W8gyu9QT0c3tRKQ4GjjmhmjJSV6f81akqjmUEKE76aOxCmT9zR25VTwt+1bpfbWJAiwSBvlLUxsR
OYYuY2VLe7r0vHPoabqDcHnqqpW4Jn1SenGsMFSLexI9q11odjvLr00qXM1Y0pBoGD1QuybwoBau
gAbuk8Z8mFXz+POZoIxAshMjL9dj4o7XwdY5dAbYgLy+PqFa6NaFmK6aQ+6tRRW2NGfDPKyIYum3
Ir8AvB+3ksjFRWO6CgZKRwlqecEhlS/J0ml188EtwY2pQG83rkJBEklgkj3oClPQdh8Jtl5XkpmJ
l8tbiFTwKffNY9rwvgGjCWb+4LICQNJq8jXm7VvqeI0IAGtWSegfB+V/s6fkp9FHEAGbnq03+eOX
+2Pyz39xf0zL9JodwVILT0+1tagYRrddeYhDqITJHZF///b+4P1L7ZKm0rbOsOwbksBLJJpBDe7x
TlDUJgOK0v3Pvz/ozv7jmr0LJOX87f2/hIgOf7FjyJ67LvX3wGqxCNJmZHrPT4OydCS6Ldmmegm+
4v7M0f3l3L/V84IMMD1iA4HF//uXGm8NEMj/etAdOYfGTvJxR0DW/HqHydZvzTDWG2GX9lYz2+39
737/D0AcOJStlbe80yjvr9YIJxBd92/vX+7gSLeXJ1nHJKbPsMQ7LunOThy4/bM8HXd3ACdj1ac6
tfLNnVwJm+jBdxxaoTO58/4QFPpy04biicTunBU0TAlAgnYe02HtaMJP+ZborHgnA8asNZGZzmQT
3s4/xwVb4mT3mq1RPLfConuiOBxrPpKHu8ru/1t4nsfq1//+n++fOA5Xcds18Uf3RzOOSV8YkfV/
b+G5ReXnr/+xb7P34vNv/uFvLh7X+I8ZjTj7Y3zH9P7o4uGvPJSpuo/IE0UE2tX/9PCY/8G/QGHu
YPKB/GjyV//p4eHHCVsHnmYZPPx//tefdM7tX/78R2Iig64/C1CJzcRZjvKU18Drsu7iyj8YM+om
7BuyBsDEuPC4zTD6QfHsEKDlMXPXg/LatHq3Hi1IG7KYWdhQkJHIAa4DgUjh6144NNKYB1nxzCnw
GJv2GxB2bLAxrdZZe2Us2jR9z4P07GIaGGDAeMmZYMx9S0vJjh/BTVyGhKLeBrIsjQYVF8j5uiSF
yA2mW6wc70C/ohvgRUwRaiayUlHNhLswzy4ZHNtV51HnmlaWg0CaBgZw+ktPm5YO4Sqm5b6sNXGY
xYZLDePJQmcoKJlfI1Q6FtoPJt9Ev0X6i5Y4F7+gl1nj4Sy6wgDCjDWcZuOyMJOvZKTy8Fr3UmUS
GZIyOCNlLLbupxzdVePT14hbeLhOK3a+lZ/NGd9nipWlDdu66SFM89xJS0Gc/6JhfdMYrBBNx0xy
RUulWAQ0E+yegK9Ye0K6EhAcIc9pUB7DlnfTVRpnQvk46MAFuuxcFoL835J/Uq04ZNJeGK9x4140
lCMxLoDS169+oL+QYkYIw3gNSIYdzE2TGy+N1uK3btYtB6HYyc4YWb5wN4K5jV8D9Hux1z+bkf3W
p+E6P7RBS3SfdwF/wsw+PTtp8m7Y5DsP/JppAeVF3iI92JvhHlrVRsQ9g6AUYN4EH3HErQ1ivSF9
BW9lA0NaTsk5Rn9rG/G5Mqi9040r+00noBWW7s7MSPrs0oOR+0xckOm6DohudkxtvOqTc+7GVzjk
s7M/+rJyroPQKY/KjvaBYxyDWuyGImQDJ9laE3q3sBB69Txz2ZJ2ObdKcG0Q8GC9pTJ7D23GksOa
SdS1iuwdvtxDgsvIMGm+N+l5/oTBukOZN6ku0p+09r7sMPqqO0hKvI1kF7zUHhe1mJ6Netuk+seo
k8iBBDnT1XZErNl4xiorQFoTrRtaqA2LpiCSbjhyhMVXa0Zw2fyDMoarwrvcjzEVEDMO2FGTfTEj
3sFKHY1I7BDPo+4lwIwikzKVdjZDbV2kZ8ueXuZrEuIKjH/CdGwCSG314VXm2YP2napnJxrR8Iq3
yEoZYMMFq9JzUyfv9+cYgXqq0QJ+U8MZo83U1+EXpx4kN4Xahip7d3V1dES7FnwqsKcwZC0LwfXX
jVdpDYtYj9/sPvkC5cQiAQENqoc+ZmdNUDRzn+dsXARvI+4cX9RULwHAAxSdrvGUntOh20DNPpZa
85Qyc03UtqnlTWT9c6PlZzkvB95PFU0v/tTfBs7MQKyYUaIbzN5b+d0fO/y608tMwJs/wV4fj1qW
nsl3eZ/fmPl6NMLh5sYDSr7ppaWal8a4kAMBH/xKAYUr7aeF5YqdbfLRaPV0HVr9Ss96W4Ybzsv7
0ILjEzUrn98n9V2OxwnJEvZbqxh7T/YuFt5PxBZTxJoQiP6JgNPVfG2nqTrOr410BhBasnuODfjh
k7lNENQmMUtBH01HBxf7FHCv9/TG8jb7UoJg5PhtkC0zWPVsInmZLya/hjUSmy9BF67M/KXjnQIk
+0bYIteLPr3oYt9q/lNYtZvGTjD3NZvS6lmmpyujrWtkq+ecvOCuWFe5umr9+OImw9ZDZk3KXvwO
2vB1blicSNYm4Fn/iMCrxUG4IpwbvYTuXCxXffh28I1qEfNG8oXE6UgDZllzMWshserjgRSyi7EO
K+0aDOXJmpFWgwGNvaNplR4yz7kIWz5PtX6taMpDNJyvWduajtZPJ0kf9TLBWmDtajM75zWvXXF7
jBGXBO+0A0ug+dEiZ+376Uhy9nOL/3pCBZ0E6ohy/jz/D1XIpqwPwPuubBruxg7pJdn9RxuoK3K2
DWP655q8OVqs1TaIpnUDgWBerDgYQFExehBZYQYqST7PCzYH0lVIpeOzs3XJ9GIk+XtX19/M4KXP
1bMVzPAvoT7M6Fcb+/tQOZf5lpzXBN0naJDO3HwTtSb3mGHQ45Ch99b3Vb0wCnYaX7zVPSOnklOs
1LubI7jnWagWqbxGXfJOau1zRh9E+T3pKCjrB8vhVsvfE3/g/ohOTXSZnys33cv9jjPUBYBoCJNH
/Og07WIUNA10AnclfaKFk0C2j2jkTSYRKGFlJgel0SkxR2tHRi+lt929eoiVR7+TOzsxPpLQCfek
/izcLqiYCBH2Zg7OIWGJPaXwBtfxOOp0FOnDuuR5hN03ojbGXSLbVR7VCOX79A0R2dUvU5yR5Kl0
RvvDgmpCSwfpdJoC8guKARBxEnfasrCVv8DBM+0z/VlRHh2MmWkazxjU+3f3x7CVjNshJ4oVt0Uc
JeZmmr0XiFLF4f7d/Ysmmt/+SMwyL3txp/v7Xv8b7N93mW/SClxJqzsBtgwOuh9oi0zLgiVFRmwt
/WbCvDl/oVQwDjmSKywX9qvh0fIfSTIM5l5wmb1GMdOesMNh4vlVuM9luuwzWW9GPX6B1h3tx5xx
TUSd5vf6ru5gAHvaeiK1kzYHNaW2HlDosAcsSu3Na7+cxtmk9INHUPsJhASGoG69Gl0e6cyTVhH3
lDPeJSpSa8ktgc5y/9JDbAW2SKjN5LYXN2oU1mtaSB2MmogWbqZF16KkFcv56wWVbGaT5AeDn11g
XUfee1NAOYaI6B1ieJ+x8pYFFdEaJyLidCYrSBnYjTPx4ii3W1XVQNtSc1KWG30OfYcrV3BhEw3+
kdEupY5Ft1FRWZMelzberqzGt76aEY7c5qD6jia3QDH2t9yfbmEzLrnZ1mPAQUfY3ndYl92DnqwJ
X/ANtNgey5+ijwH3x31zNecChfXZbMbnVJSEegeY87ztZMfvsdhpQ3MUTvpPHrJ/PSbj2/Y9h7a1
A1H9r/7lOOEyhKpW7no3/arTPdMghOGwnj11Ac2Em+RYc45SjNP+UE78jTPR+ItDjAO6b/pUD5Yt
dIFH+S/uJl8MfeGMLkyL0LiOFtl+Y+bsM4ZtrC8cdOKkXaoMZZTvXOaj0j88/Wwp/d3GZ89Pb1mg
B3gFuun/i3VwcF1lJUFV7syOQzxrDUI9AoIrYB83YkRvjhW/tyV608fYzo+NYFXjYBsl4z845Yw/
+21/eyEeBRmHNij47l+ccqGFPMJrgwKs0fBsK3mzOZlk2tFz9QfGxTeyYG4uHimvhi1uNOsi62/F
WK8Lg90n48DqY7AuUIS7r//+LZprtH99i3wo+q5r4Ha8e8z/UEJhUhgmhDoFQkBKKL04WpH1qLVx
vlQDg1xMf2iW+5/3y7tqOZ9n4wcnseewvZZ28q776sOKWADux0PPBmWzNR3ttcqml46ty0qQto8c
QzjbOflI75joGo4gDLoAO9m7iBtgPqXrzGW9DKtlRIhFrl8nDFEoLNZD6K2Y9i+jSN4Sws8N8QbS
alOz+QUeBM9+REvR3upx2JFcvUyJHDKymFs3IC21gZvarmuaUwqhmRaOH+mkM7UTFx/NDQaTq2f0
N5CTX7Xf8+OTdwTd5IbAZZytJUhlUICAPlhm1H8MCJAVDfI5Ipf5Hxy8f3d5CEM3bYblWDz/il4w
M+JN4c0Xu8hsN6LUr8SFERH3836yVi9G1+z//cduWH/3uQvo5VTtHtbNvxqgMdJ41KbcmaEzYvtJ
nhLwqgmkt3K4tWx8NL5TcKAsahONT72Xz5S7B0aXB4tzPSSBvTE9RW2xL8rzRNfP9/ulMosHeAVc
DDoH0kyOVwspbuOZD615jDvI5c7MjOnZOobiNLEe9hzF5p87kEprzTHYzk5wAJ2rgowrwY/yg2Gq
oz8wnXanF0lVldvNmkwcJqw/HGx1Wj9sqe+JAsjOyM42cfvTm4NRDTJHfQfhrTIIXnOrXTya2FAG
z94n5NKuRKUtmNCGJtCdJuu5ioJz4AX9glr/A6fqQuckhU9wnffhQ5Gql8ENnmOINJISjBO49WZm
nI6J7Mts6zsW722Zxe/zobWrhi0ylUs+tq9NP35Ik+NYEVOyR7e62SPGt/twL3mPQzs5p3p+jjzx
Zpb2boBULMaT0pIv8pF2ZmiTGNpvxip7N7Lg4BJfal1VZe2iEVgwq7bsvDdHGte53OPEchzXGrcr
Kev3Ogl1rwlbaiSDsC4elcmmxe+hDZzfHDSBFtHv2Cldg/mdp38E4LBdgzbBv7/S/uxN/38rn3A9
qBm6h/7J+8sOMLkIkYRmFbu5fJtLOsXHbry4QYV0yd6R1b0r/mG1/btVH1AUm63nuhDy5r//w5LW
mGPsZmJksU0pyFoK0/Kft9S/uWVdxzCFmL/6WKH//CRxNLeEdb3YCWJ2cfe0NHGy6blRKQMaf+nS
CnoEMHibJs4GXrtWhn5so/RrPmU3/nRMOmcdWz6eZmPutOx8zbwgvN1IU7y5LIRkd0P35N+UzKGS
5Kfn8DS1TM8eJzpBn3heiNNcvfSh+SITluqGdFwcZmswrecWvrZy+5vF598H6bvp48zrumNZ8DKp
y8jpeYl8cUmxECiLI3lbnG33NuG9tSl05hdpcw6pHecyWs4zyEQumTU6t28VHQYPeXmsrqmVnP2h
fwZ18Rbm6kj02rlorHNkhmssTce5bOqi+KxPLiJsgjZM+0iirBfQ+mjpF5gNVRLdPZIZylejd2sm
dQXCFI5eBHZ/2WwX2khNEqdnqdKDiRiTNHKC063d3FeYn05vWGhkYr/hH3kGZYk43X3TC1L4KEp8
lS01XksQDM/zCi6o1/79xW3cQ0f+csLgEvOFR1UEteav9vzCrDpVjnmxI7OD1LicUWCNuifuqJsa
aDsLYuePZaZ1SyPiM2ISRgJ1tY+wpZn+MluJSV4ayjxJadgLB8shQMvuxS6RiVChz6WblFdi+m7o
I09EHOFQSr7jAEBA1NGS0y+JFb+OXvqemPx81+QtHYp+L+JgU9L4K5ip9SZrHpPWVHLncxqdDxV9
o259gAGEVbWeJLCTdqExrSIs/sNl5c9ZzFyrPIv/y96ZbbeNZNv2i1ADffN42YuUKKp184Jhyzb6
HhFovv7MgLJSsqoy85734wcOEiRBmgICEXuvNVfNJ03+UbMdJh/j3qC4QPUu1Mb7wJf3hhAbASi0
qL6qRaqXpceWqCdActjisJNaYo/Q4l5Vxdx6fG5i/cICbxzstUWxTM3GwgwWAIs5zMHnst9FBpER
bXdfyOFlAoiiJkFOp0oW1ucgxS9As8cNvT2k2mfX4X8sIk4JK7yrKdH1/vfM0e6Zu/9BAfut9Py+
1PxfRjEmbuqfYQVUtpWL/92QMgCJzvuBPO3BL3Gzy5Vde9Q1B7hkHORWP15s9xjW0T8cX+aStvPh
+PKZPnOFNgzT/4/hs7GtCVSWKA+EZTwXSMLUdY5Aa5mL7aDzx8iLm3DoN6p+liFUDC370Kpu3ETh
hQqnyYlidc4K0fKmFJSsmGRnlDVb3ViruZjhfncppGAgWKn5kk+h1BsvqrpB5/8zvhfsiOlRDRlD
ciM0An6ku4fa5w2sh/KAWVgxvUShe46REsEKYtmHLKXOb5xCf1bjbspBl5aUEMth1RaA25ptl4Kh
DcQGdAEip/LAfIJYyRdTXYxK/popUa8QN2Wf3RBtviGh+34knabwGDfUORxZ2Tf1f7Zm/Rl/33M6
Ez0o+Ltk3zHR3kw2yz7emyVIwzxSJ11GX+R6aqLjjTqhSs65Y+WKJE00+blvN74TfqYeyBkr/c+q
QhFJ1BBxzOXWPtdz8UuVQ3w53pbMzH9UDbkSBRRwEAHG8KvNMekNxY1rM+uY5vkFP44VMhLRAodr
pyXjee45K9W0bnbKb7NOT2GYbqOYTp1uD7i6GoOYR/SxCsma5ccJIV1MQmGdU4lNvbMYs29i8s6q
am1Qr1PVpqmJYBfaW1WEY+31ov7TgcWMJcMsqyVHHTdnm4p7dYVPODcG6ZyjcLqoxzWcVRjDCeUi
TNk3JeVkObo3McblIZ7RSmfdGvjRhJDKPqjRV1XWKtaLdi9vjWG7LGIn8ehPw4tRpQ8zxRliFh+0
oxp1BUVyPUxvkAjtjTn9ZuNLNErBYjP+Ztt8K81hhKb6WshpPYWps8uiE1iwz6rSVqDobzl7Sx1X
iU0FPufyweyyjh/Sxr1WEyYjn57t3P6cRvG2gkVsZPOLjLnUMZuQ8Fc0idYzoI5IprbpzuvIOyYk
XahaG1JoyouEKFYHZrfHup5OywFP00NNIxMuw+PA78noZVMVsMtyq1bjBECdVawDNcS1WQxX6uJT
2j0rSOcsO3zR0YuuUddXB5yqvqZcVGssXAjXW0jmMEXA7Kw6Tz7nMx2eeOZK2jD4z3IvG6rODMeq
Tgi25+c/XJ4s7z9Xd6w2HSfQVd4ksWK/j1v5ZIGdwOdz6Lzppez4IefhygqfqHNR8BA2qYgsRn1R
XFPGpEczrDJOJFV7VgdWFwcuflTWAH1Aibga8ntcgsuwvezAM783KRPcNvkFgeEl9TVaOuOZi/dD
kAUbHf3gKkcJeE09aNh2dxnRmtBJkvWYEPJrS645ZavZYBT6VTCK6WA1wH0sIS6FxyI9wuykOzVT
Zh/UQ5V8NlQVyZ05TUa3aHcQ3r/VbRAjpFYmGYoaLfop7DDUNiHfD6tzyVC7dmOxGs1KJaZSCcf7
0U/PuPljKX+BJEEJxQmuxpcYxl+Vpigt9LUa1V27P21NBic15jxEmn7Wm5aAn/ib7jMLkcMzWNd7
8C2Hvob4YBxl1W7VNTxPesbhbldBXUDOd1JDYCDym4AjUp1/nReQK/Ug6WvkqX5Re1PTpMhUS+Pk
mN1quLkqegLqqMg8+6x2ElDvbykvq8qARjuBRKOjWmnYnXw0MnjJ1fQykZ0gqNsXSvkWGDssHsyC
KnGvXyeNp2+MadjLbGZYqrdR0/3Ke/FoueNFndC99++p///13f+h7w7WjdX2X7fd/1+bkGj57X3H
/fUtfzTcDT34l27DZ6NyZZNJqGCIf2Azaan/yzcItaeKt7TimYj80XK3wGbqMBR9HSyT8XteovEv
y4RdGHiUn5yA6tSHLvvfdd3p+3+oHegBmQnA6xQjki8EPfP3UaVovK7Dszxc+xbTkGQJpFc345jN
+OHM+WhCnFmXNeHAaFjJH1WqmCWE9E1dk8z5p7J3IyzQGY6rSRXNwwDu+3IPjBGRE/HxNcdK5XAt
95abJWOWHm15fI2uWjZq9Cn3gQm4ZkyxpVXTI9b0aMbOVZTk4xpR+xnp+LUZ9+Eu9cnbfbsxug6r
z/IYyAN3pV18WhK/lqisJRkr9npkZ+SYcus0+DkjMhFx8GChWG7Mph9nEmtwU9hvd808eEkyVWOH
ZAILWT0tJUjk11cClYGVlGfphDwb56W7xBIsvxg8ueaAxo+enQtLeNn2+vTQYMUqATcQEo58yJnQ
0vQu2bhvD/M8ZoFYalRQsBRkDIrkrmYOM0R1l4IfBrbl7nKjBUZPcGxjk4hQIjiYoZ6uK8CvdJ7/
fWO46r8fGb7HZU798s5cc9Evam8jgOId49qtjp5kHIZLkKik28g1KGepzcsL3l41tOazM1i0EVCv
7aamuZ9UhLGlIoyXe8af9+AXEaj+4Wk9GUNja1nUq7TRYFpBXyTra36k5YXLY1OmKt/h7am3vb/b
Z2mpn3aiLbbKJySgHz69fn1afbnlKy37eP2k5e7b91zeWMDjYCF4zLRMhQj4xus9ze7NowV5xVov
d5enlxsYUV99m6i0t03LvULtYLnnNNp0KKv09RVv29/e4HRGcawgJWhGRTiyzy/fRSpp+PX+svnt
xlPHyuvzy8b/+vjdrpa7SYPUGw/149tblnuv+/m4i3ef+x930+AHsgdAQ29f9uOecndyVzia0R8u
/5mPz//Nl3/3hnd3lx38zZd8e365t9y8e/u7u8tTqPEwgOfWznOyam0uDip1/L8d43+57fW8+Ph0
klMa+7ARz8MfZxSdMyzTbztf7tWUhPStNs/8me12JDyCIe3tPW+v/rDb5Ql3vouT2rnylQQPEmt1
XO4ZSnT49vDDtmpJ5HbVW/7j7vLS5anl3nKz7GjZ5dtDR5OMgMvjYtndcpcVPIbmv//05YXLzfIx
jh0/MlvPIVXyfcysceXn5a5MadhB552NvT54e4uknSNQ3xq4WQD3KRU5udpq43LjY+Sc169PLa9a
tsKHcOa1NzcwYZoUYEOvpfK0PDXrAJIflrs60R7V7bvdmG6kr8aaSnORRSjEX/elWRiiTm1LKSZL
wJ1OuXETaG2CF2P8nrT2l3Cm1FVQKSzRqq/HVnzPcEeuWzA1W5n/mKh64wqMt4WGCXiqS3M9+MmJ
nMR6i6c8oS2O9uJoedGLNUu5K7kErYbMgEHSEmr17lu+/jcmm9y2KWnjrVDpkJDYuVFD/PLwL7d1
S5TknzfLO5b3vr5D7eDDw4BIFq6iv+/6/2M38DjFHqnfYdlzsFxsl12/3l22Lrvxl8jKv/8mhZ4c
6eRV+/ffpiMhheXvfb1cyXTHKY5BMRbH5V6vvvDbto+veXv67TVv22pqpRkS+d928WG3pmy5fi4b
33bxv/uY5du+fcrbbpZtQZp9KTK/PE50YI6junSBafhDN7BsWx5yBb8YqT7tllcs26FQsIp/d3d5
Kl2uq8t7PuxxeVgsV8jl6ddXLm+a1ccu916ff3v8us/Y1jaT5uQb5NYECFTa2UGOfjL0r1RFC5Zh
2JUHXTK7mMj8FQipOp0Fj8WMFM9Ut6n8TEd4ZAl4Gy5uyrj+TmUTVf0UkL3R1/3Wjb2RemIGP7Qo
rjslEAUitg8wJUO09L9adkSYMyut7qur+VdGVhdXg98QIhGaMeS5+6nEURwhP1lpXfOSzhjxJTMM
CvZn343ocWJL6OrRP8LYwdaTNI+6p9n7uOo+54n2AnYl2U+GCLZKpxbhnFmnJpUI51MXlAQuJ3gI
nQETZRbvbUEcZ45zVub4l91+2nZN/IJ0EsHA4FK7o3TshMM2hoRQ1CwI5ZgPuxLVV501l1BLfmUl
TTZWHJBBXPeaJUK8gkbiLsLVCUf8yiEs8ZQwI9/4cBNyU/8EE2Y8F0mNcaAjHrrpN5PrPcihSq9g
0gRxayGOajA6BtqIeG4icXNI7l1j1uC9QBP6JssKr6SoYv6SOvwKFPvXyTATh0LZuJ+trTF80bsH
EdWXxnbWUXPApl5QQVbjnBPv5xbGSD1RVADblG0cP4R1Qy1o5c3j2rsjwubQwCKh5t+aawtc21r4
1ddqUCpWYDcMi6GFwMq6M60fuQyUhiaWT7nnwZBAMlj07jVmwi+OA/tTAEgT010E1ik161Naj7/q
wgAlBqQJBSpYNmeoEdv1yJfgcs/oeuLkqp94NqNzTcfyCA0Gea5ulTu7g6gjAprVhSmooAYvKQHk
K7Mz/evJKmg5NmAMgiq5ij3zi4wJgmxB4KrGYWO3/qZWtlQycu3I8bYgDUmP2qROUu9Ewn/LpTpD
i/JLiUT/VkJGuhOf/Qc0k3LvJdOAmVj7qQE0bcp6p1S/FcjIPdY8kAwxxKfZulg5Ic7lLnJwWI4B
/rDeGe21AR1QQpSkpNWCUvWpVJZkl8Rl3l3h9UcKhvlv0/itt4kbcA8JsIQwjGBuFg1GlP5LlIlf
NTFWG6uhNVpkt1T6iu00dc4t0AAYUjILQnAkvXvykWNNAX7Msf6huZCxhiBH60Efoal0AVsJaVJX
/yob++IIAPpktO7nbdzSqbfnBGlGdmlSAssdqh1rFxH2yiHdCRZnHWxQSiUK5UgJI2dlY7ukv/oR
rBGyYFVpC+KNQbXXDhMBSuZLP493bu+iFk7gVAmT1oJ6B8kK8SbWJ2pK3aUMo/qL7+TgfedT73m7
gvOjywrIFzYVvDS9E8z2V3WX+yeXHs4mhACb6aK4BKZ9bKrJOJlpGq75/0RbOzJeRgfuFnSmfO1E
U30ZS/dqGoPp0OaBvql9az3i0LyrOavWIqFf1PZVrBTFxYX0a8rEiN3XxeQ/zYPkGt7qxIcKLEnw
kox949iPphhBbaX9Q2vF/mGej8WcQOyY2npaG5XDgowpdAN78kb3j0UcAwC08suIJ4g/ksIOVs4T
yTzlrkXvJlEFXY1gl6Sglw7JttvWfo8sTX6z2wppF3q5VceJv0bnWu1IKi96E6aOFu6FE407M0PN
xYH6pInOWznUy6/DRqbrYML1SLvf6krG05o+nF8xurXsIJGts43IvOrsBjnZKeNovHJaMGWO3EwO
Q4LT1iQSifxTpU9ra8BgXvPNNpbd3cAntFeupPMFizNazZCzVroxfgbLV6yddDjU/HFXpox/zjL8
WVbxTSLng5uOD2HZEE5dO3u/D1DeNN6uNgj66jVkB2PVP1Ym4tc4pA+ia3m87y0KdJYBJg91ZJn4
hIRpI86qlHRZK9EoozHoxjEK8L5wAExXdrxGbbDrQxP5ZzHvI7L4mmY8hwgfCXhGLZ5VsMkCHIrV
/GUzleZ949XPnH0paD3AOUOgl5ucR31A626wWY9mCca9OQJE0BDW3qEEnPCSo2V5ov0s98L6ZlQk
lMJfadZGo1x/yfwwhgCsPRn7axhAV0QsKbaoe51FxqNBK1iVcq9152uQQwGrzfgQ9LbKic9hD7XF
gxUW84o4pGitlYCSAM7t3aB3HvJ6LaVvnsQtaBZw3ZxgnGlk66UJANHAWzdTLVZdEZzMSZorB8oz
3vM7yG3o1mvOyQEH9apsNPNqdC6+6M/NmLWbBgE6U1bhgyzPrrL+U8ssivwJ4jMZ7vo++8oCgVxR
2QGLDIJdFdJXddyaMOSMNOa+TZMtM+mrVk83wpy6S+YnSOjt9C5DPMFolyJ4JGkhqfD+c+JtRORh
11LRUaovYc2AqfpgDQZ4XAuMrJMMn2d3qtb2GDxPpj4TdQjyPYfY3E/ht1Y4J4lBazNkoEnKzP1J
S07beOMEG7AEQhGyElD61IdyTAyCmMGJ5t7JdGOdWHZwLuBXjF2PdmCLibtZgTn50vhIkYMWMZzn
s6mtdf8weVrNEr76QkUNXrdkRiTcRJEXn0Y57VyjeCJx2V716LbyiL+w1+U0FoKZ7jBaz8zpHkuY
ZSthzeY6sOJz5sPSkpOTrRojwTvrlyplPoI6l96293pvjmeiCnZeOvbHinPDy8KBjDoK2L38JkWy
JTdj3CRueLG8nKJ+ZDoc0PjSyfgmuco8DlkykZ1nZ3vyw57DAoDMnGpnT9jfbTnuYmPGmOBjoXY8
JZTV2908ueeq1fK9ncxYnicQ0fzStSHPVemxWKoZ+Qba5nU/bEu/9fFDJD9qI8FobDNR6Mjlxo9p
E2tZ1e3K1wJtbUpIzmn56FMgEozHRyD0u7gzhpsyBQ8SOqbY0nA7i1h3t5EFS3DSq4eOmUPTuO0G
gcQlsKjxQ6SHlG3Wt45rPhMYewJRMboC4b2VMWNN624j9BXm5Qcia655EX826250cE/MRXSdmPJ7
jfuT9BV/V+rwqRBlHlsZNlDK4nt7zCXHKB3VNP6BIMcl73Yyx1/5oE04hzUTwpFx1anYeMuGOJPC
ntgWbgd67RfgMlggDUQd07Of/CBG6qPH51D6GhluQACV83hVlniYBR7fdZKV4VXDFFpvq+u6Blnt
AmI8VHKde75ih1hXIiYfVJBOyyeuZ9GSgIKWAV+OpV813ribK9s6MMZtCyMIb9wyvfdt+YI5mAMA
c2zi88PFebJLhYaROxCnJnbphTfuqUHak0/JVWDp0ODgbg3GqQ/mkvl8s85p5tcmPdKgqq09ywc0
d1+HqrFuO0MNnVhP9u44bgohX0qoGriy1vziBPRG/iMrtppl3b7q6v0UobLgZ7kf4QRstLK+iSz9
3hwK2Dx6+eAI8SPqEDbr9Iho2tNyIUHUH2PzWrMx+iemOMQwVedmZGiO0/ike845oww9ztoKyuPn
NokDfPCNu02z+prrINMtF1SJX2Meq9AYJ0wUajuu17bV2fuG1p7hQI3pGigMkf4VDMxXzZG7yMKt
a1iQhAMfzj4ocEIAo4PI52mjm5gW9HDGVQvbY6tL8zZ12wsRlUDvLe1KZF56A4jo7CQ/0NOd28F0
P1kwjvPkiJcHBFlGrXtOf04zsq5ewj4nZjLeIsjkGCUkUvNsKiY58vXehSPoA2uKK0PQnzI4+YAy
aknGzOTOMKHOp6F51hQ/veqR10Rh5a5SzOwIbcItCAkqDUNar4SeIeoTYJbaGZ3mdBO2sb4rI2Tl
Yo72ZUtLVCgvEPWKpx4mggmxg9OL2QF5DZt8oNwx4obuspj2dvKoR7A+ynD4RQDMtRdI48qY5C83
eqIcT5ZiN/0aCtCpTtyAcddqNbEE/jTAllmlMEZv3E2KUusQ2eFJ66LrupfzFtl6tPe1myIYvgdT
h81CDLvEIW7BGLsb8uChd8/RVURV+ECN/ptTdcTX9mBbpH7lxuG89wLxs/brCazcNtYT1HwZAgfb
pWgTJCA4CbGL8/5HW4TBriHJ3p+cVULq3wZgaULaQfDiasWmIhBGawM0Vt3eBhPo009G9xrd+W32
XJnhATnmE628YCVZJGPqmR7bELhRJp6MaGRnIQHznp6dpd5dM0on6wafs9+m29ysnivb/BZXwzXR
0aupkvkaPS8YRwhxMM66VdYb8HFN29y3AX8yzbhr+0y76KkTXuq5yaFrn6Bzetpq2TSM8qodlRVp
2WZ4EYm71VBcvb0rglNNGuZIGKTa0/KEnK1v/Yx9vOkl8TjzQweAPreHy4BmqPdajGjlgDhpzuRq
cNOULxI9abWMtFXILDZthLeVsoc0lZwc1AwJJYKzNMborlc3Ux7egbD2S4CawICcy3JDOXJGcjIz
E628P7YhOG9AhMSc8n9uEzPWJ5M8zH2zMLCc8BbEUHgrOBhrrwGQr5kM+X27GwvTvMzqhtLsAi6Z
oOHxsINrc0lbL7kd8Dwsm962d679KWH6e1w20Qc3L3k9zhvSyKrt22stM4TJFzmgG9RL3j1hrXyL
6cvbFhJxi1UyEWW3fPDyRBgPK2ZjMHuY7W+WTcuTSYZu23Gnh2WTU9TJ2fO0zRDF6R21woo88kuP
i+duaMZfY9KEOACsG31K8+txdOzLcgNcCSpS7zq7t235JMt92IEKyYBbaKuassu1pYlj5mTOBY6O
8/pekbi0c0JIAHHfrcvSh1Ua5rCvZ6eG1bc8bkGC71pcGOt6eRzXjsnMaLyknX8741YBndHgyWuE
fQmCTIP/d4rUA8DWf9ywtPoi0ng+TnbOJ+T42jcws7k4/Pm6MSOwhQjt5nVHHjhOOO7JpagLca4r
ImmWI2quE8KEYfMGedHdgoKK7qCjQb1Jq4c6jMbT8rLlxm0qc4Vhpj4sD5fXGj5cWacZ9O3yrmWb
OZk5Tr3sJhfjuA70KCAa2gou5LDPR8sSX6OwDS7LdtMr5K07pBAbfUgly8tCwrdqz4xvllewCrzo
CfFUICmnVTUl/UGLoKA2deVd6jJutkYMNII1lndZnjD6FHxQDR1vebg8EWU62oEc3Gma9QSEBMjt
usKy1jKBF5pJ5/rttXHTeKsg67x9bjbpzp/SaIPwO76robGSozNlW8sLy2jt9U24s1AjAGBpkjuh
buy+6wG4ZUiZRjgyS2/8/1QE/6AiQLSDCvGvVQRryL2/qrZMfhMSvL7r30IC1AKEaKK/DVwUhI6N
POjfQgLT/petO0gCAtewTdZjfwoJCNnUDR/QPoYE8p1QH/7p3bfMfzkqS8RDZOBbqLqN/42S4ENu
maPztQy4AlQdLSSO6JB+1xFQJ0QYJcR4Jish2BoY7FHT2tdSr7Hvkj72VNljeSXshOyHhMNQazG8
Gj1FoiQUDyAlCpyh+QvNmGs5BvEutMpz4lLIiqmp4UUo9EA7hjYYflA0e4B68mrESEOWydPg+8j5
sMXfBr3v/oPvyPmgQFf/MaAIpueh31CmK2WLeicXtcupzoJYyHNkWsV+CNK12dsvs91ieOmj8rqC
E7kxCpEySyJ5RojOv26H0TiT4fKzj2cYQaO8rZDM3phGXh4soSFANAFutlm91YdWXMD+2Gv8VdmB
AU1isghz5V/4QWEiORAFdQ8Aynj0CuTjhtnJbZjW8kQdo9+7evmLmtNwal2fVEdw7FrZDFeRLNMT
6EzYRH2Hl8NjLACtFG3d0QhxBQ0UmzX4UKG0nsQYYMPz7PgUb51Si67Kydce3BlrQgkPbE3iWPIP
v6n7Qcq2/Kau5ypDmePpSE8+/KaJF/surulzNE/9TgpAQoG0BfZFL3qUEa78ep6O2sz0jwJNsi/r
9GtfDT98O+r2CTCdE9mYO3Tg+q2UTPd6kg22pUuxoknx6bbOQ+rm2T1CEepHrvkUBJTO2xBpe95L
GvouVcZalidYltvI9oGWDukMM1AfHrOKuXLsKvZajHMegh3z+7g2Vp5ZVGd7NGIqdyE6U7xy0Af9
/FY6gO6FohU3zK9Wk4mjygIyVAbzxY/d4nmifCGRt2x6p45voNBCAxdHr2aWDt66xyjk3Gfo4g5p
3BfPJuUUB9SPZeUP4OyG49uNDJIRXUWavEJV/lIRbXyQRPP38BAUehzlLucwIuTf/x7eBKlYq/Pu
XDrfWXxUJz9rceTKFLhTjKSYRURykrbj3ozShjZF29FV8U9mfOpZBNCYcoAh2UjTKCFYsbYPUFg2
jf78blD8LxZEpUV6J6DWPcPzaOYREcEYw406rN6divjsIrvuohJVotYd08y5AdLmbJ14SFSlNPiH
j1tSRD9+Hgpx3YN9Qlas/+HUrzn+oY7H1XnTaUZ8qxk/mz6bVppmOluDYJbz1GdEF1hz8NBwQqEA
Bv8ekGQYgHyIhK3fe/es8qPn3tKLKxpfDGfed2bH5Igk2jM8IQoZbVjvq1AHuBVM3g0CxpauJuug
Tg/df4jtXMaq3/9DnGskINqW7brqavL7D+h5FoCxskjOjm19JTohPnkxB//oGy3DFRzZyM30rec5
ctvJWruGG5Wf2lmYO7Ct90li4sTXY9aNvMmaGA272gBUwA3I459G2XtXVsIpOBlzthl0yp0j1H7w
Rch3BVULafC/I5502A2CfnrYEHXn01Ohdg54VrMMaNONvetaLz+Dc8NEMqfeJ/x0rHDj42SE8dlI
hWeseri1m6JfR8HcMQSAG4jqwacqlI032gCktA9ILsFuhom+Rq3TiV99R3FFa0mACLECbUSSGLCz
Q4PWVTbjnMs7OE+IZqnml+e/P26dDwYjDlxfWYuw6NFI4EKizr93B67uCqekf6XdTNDww9GkiusM
d77Tfh5ijYFXpsgBWn/YmPH0IzP89KeFhokJ7PCtyTxjDSHOvY21VL/KyF7Z96YX3qeThrxbvVbi
u7W06YcQ2ZlS6hXusPRrWvkTMQFTfEsTbbo0cKBWrZMzEpWu/c02QqaI9b3d+KzeSQTbTnL21mYz
XdK6GPDzzUqLTupBVBoPg5mBIjWhmsSzDwC1wSqlOToMUXtUXlZ3q2nlcBgVrtF2S2j/KK5l2H6R
2VjfsvRqn23vrjW78ZPfOf2Nbmz//gfG/6sO3d8ObSTRjAiusnVQDvFUYu27n9ht/URv4966oRbD
itrIjRM2e+OkdyMLCJKO9/ns+oflieVm9MMQtLN6TQt5GVrun+8xQu2lnuv23aZ3L3G81CBATL3x
bW+ygyMrvQmP4rLf5ekwT/mId6+cXQ2+QAIOiCPFon7Lt8QnXlxpZr5798blidePXL5gTKjwDnAS
yBz1Ta3lG7x9+BTgTtuFntCvuphEhv/2f3p79R/7NX4Ukc/aYfkOf/5n3n1Z9cTrd1pe8/qhoi5u
UwiLrRTwcXzKqeplywtCeqKE0qrHyzPLzbT8/Mtdm1M2a84x1/i9IWE0hlR2NCs8ARIODg7YHQo/
UpWApCoGpaos1EtBhDXz2Gd4e7/mvM92U/80acMvWdkGpTTrOrXnX/rYuxtJ3amn/pSrQlScjd9r
hRpJBS2swfNVRewkAr1+CoV3TjuTTkDnRnSvy08myM0dncgbJJO0IIxoL8rixAWfwpgqkaWltmW5
bwGlpnxWL4U0eFX0BMwzGSH0NMa7QRXdInoUSW6u+sEVG+D1yXruwTmg+15F4Ax3ZthW8O3Gh6Fk
GBWqtEduSEVO8U9mZ9jEVPmvSIgs8tYgnNxPmMTObvKDJupZqrJhQv2QPxttASqKaOtuBdGs2ywd
vJXel/W6QHSw8YS2L5aSpCpOmlQpY1WujFyCj3351UaqWLTVxgHxTwcPUOVS6lRFz5Tqp1zKoKog
WlAZBbnerjJVK1VF006VTwPqqPNSULWAWXnnCHLiSev1AkffRJUyEIdW9WlLkqgIQUKQWWWfs1Bf
xap0a+Tjj9SpH0y7FZvKNe/TqL0BD+pvUHbdz6oAXFMJblRJOJdHrQwfw6AO8ZUl64racUkN2aOW
3KqiMgXMfkuMh3Vr2V+Ri6wh9Vn7fqqpoCuSoKqzQ0rcwwEzTpXOyAj/WJWx2/qgUdVuVXmbK/Yp
UwVvqueUvqmBO6oYLqmKz+n4kjT5feGV2g0a7i0pStYB7xzeNk2/mrym22gjBxhNjWEd9teFgIlb
YqgeYyptiNKSNuoPRupweY9p9TrT3qUvdSUazAltVlIa6+eJtFXImmYXs04XKbObgqE4854M1RyY
zQgcDO3GHIoplECx9WZqg7DUxnUrzatWdRkK1W+YaTzgqzrm47PtpD/cSsFrWrl17PS+jKr2Gin4
sVI9jIquGXRisU1pb1hefJ1ToMPedN9znV9JGiElDRGMU77qjyQ25GxjILPJznELUvjPnecxjZtb
cE7rOkbtXHfy0i59F1Z6YLcfYtWREYTbbqO2JoCTbg3RaopMRgfHo5UjVU8noLkjafJYNHt0P4nQ
A9D/EaoT1Kue0DSWzqoHRwixKP8x29JfYdIctqTZzqqnVKvuUkObSRTIj+xBv44sWJSqE6XTknJU
bwp1PTmCMfzYzI+OgzHtytT7LrXolgEL8HuXPSuyMiu7GoGuaR2ncCJchIYYhnI6Y6pHlrjUlMgn
4NRKt3H4rXA1LGtMNnbR6O9YrfewpuodeqLpLB+9NL+1IMHrDIgIf8qQTF0U150vhq1DmozobEK+
VE8vpbnXSNaDxmxca141YPTlVB4pUM3MLykQVk9MtnZpGjwNbpTuyryChN2RI282XziGGiIYff9g
ZQXSoKKOVthLgEA1zhfN5/cbacFva3IJlaoHEDnipNWYXfsu7hYvRz5BbPyDyQwV+UVZHiRun7Wp
NdomDfyfQ9fQPnC6Eg2Jd2I59B3l87pSv3TiuHRTfe1ZI+UAWDAQGxquLMUI4FU9WHvek/hxM6re
rFRd2ol2bar6trrq4JJFklLxczaz6u7mtHml6vd2NH5TGsD0rRKV/tnuXdUdrlWfOFQd45nW8ah6
yFgCv2YSrQg/ZKe6zHn/CcvbFTV2gshUH7pVHemA1vTkXEj4pFOtetbp0r1WfezYvetn099aqsPd
0+puVc87oPk96YQBj1DU97YhVp7qkMvbQfXLi3rtqf55QiM9Yjxcx6q3bqsuu0m7vVR991B14FkX
HULVkzecr4IWval69VlpPTooi7yQv/BMO5/MZ/r6qsOPpOXBVD1/oOIEOigdgLS+cYLJfS6Sp4yB
cz0pzQCc+T2Ws9Os1AT1gK6AXhEIfWQHSnEwKe1Bq1QIrZIjZPo9Yob5S0mfEYlzQpcD7YKGiKFF
zECnAwjXTCgaKgcPuUOjdA9CKSAgvNGkUaoIwjsJnUcngUl4ulRKO6EjohiUmkIgqzCUviJRSgvC
KhGQIb4Aw60xs0GPUShlBq1+XJpoNShMXOh2PKSIOCrEHDqiDlFmPw3RwaqTmNXnuVgbCEBweJQg
n9GEJMqHmYBUA9EsbhqlHIFCU7G2mhFDlZ9cpS6Zlc5EIjhxEZ50sdNcxUoo2O4YYJLasl+GJDhM
U2h8NhEubwN8micZBdq57CriVtQrlpvlYTaX0a3uxuMpJMQWVRRvU+83+GFeADgQNDjP2n1PwtUB
FaG3j7IofUx6/deyD8ygN+Rti09NY8c7u9DpptOMuSU4oaQhyz5K/04SVKNQY8mmcoz4PPZVd50L
IPxW0GpfJMavZV/eTP6xVwb+namN1RVLsWIv0Nyf0rgkOMgDiUdj74dZGCcXcNhnzSZ6jlSd6pqy
y3Cj6THAccRNX1FuwS3kpfz0Oe3hiPJILKFXdUN2FQM1uGttDt3XvcmbdOpyDLza/7B3Js2NQmua
/i+1p4J5WNRG82jZ8pT2hrAz8zJzGA5w4Nf3A75dt+JG96L3vSEkWZYlLOB87zisyUTQbzr1widI
gJ7Q8s56DavglzO/mN5h5Q8hYcdOx5SrR/Fl6KRzjTIuGZWNamiKcig9t/6jvJomla4mla5vzoqp
mYglsP2+N4wnvaMbZXmabr9bdmV/U26sr62kbG5jpIwTcQw1+fRN8uaZ/tvyTGeyH9IiNt+7yFfb
xFP2GV119BBvMo3uRiPotU/IJVpunOaPHyUIgVwrfSasXtub42gePEiiJ7s2jdXyWeyYQ0Yv228l
UGw1kx/fOk8EJ5fCsF2vN5IJ3n9ZdpCR149crur3nDaQLcfBcK6zunlwvCHdCLjfLyGQPc57iLLO
DquwcO5VFuYHV9i0znVJfc8taiGXpwSsdv3Yp8LHSYK1b2jE2Vhudta0XNvWvnDewiB+Xp5KqdV9
oBXqTdS6v20qR5wLvnd0hBVoKN3O/pJ0a/zsSF+j1JZor7sRTu3Bj+LqYAxSv4eiJwpnfm8DGquq
I/yhi3gNp6XbsTNGwv712n6QoxqRCxXi92C/a1NufvVhrG/qvtEvIhfywQQd/HlCqZ0by86/SU7r
NprWhJde0+KHkfe4Dker/B3QF9kMxnfhUpVg04OOp3uwrj3GTnR7/AnCiXq+cLprUPfly+kaul57
HTq32GBI9b59xDDLW2noYu+kF1x90nOvRtVhJxc+12Q4rUvYH5ZnseRz1rhcqwehNIu6Zp6gB6n/
NWr35f24IZnZ5ZjoD+jz5SVoieIeyOz/6in5+HlDFKlSKYIGcqyM9KLXXrAppeN/evyzlmeAQ1B0
7hf1jZOnc45HkzImMcpPwhh/PrUTDMWaodO45YzTKCU8WnY4430QN/vzsduGREN2UPwY+eRVFfOp
aR7uP9xE8FR2zEQj2coMQoRQkeWfppyO+5ks+yCubLd8lhCR/cokGiZJtYTZoJ5OfVIGW75M469U
IWKeX0dqzqwlcbMnZ2zqU8Q1d+e6Wvqrj8rj8jpotRXZ4416ak0tOo3Qhzsn5fBieXBanpFFSEXJ
og+eprqyj2ahq10qqCoyPShrI1o7alJfiY9T2KGog7RDYd6dWv9NWZ/64uChTjJ0w5sfs9rXYyAN
b/4F3aQPGY3Ga25a4QE/JBkSsTl8Gu15+UXToY9Zgmtgqs7yLfKYduf65evyw0r4MQBq5T4Mji8f
VEWz4vKqaTbdh0HvXtKmdRFB5/ZWIGn6Iinc5Fz4JVVT7Do9FseA0PFXE4Bvefu6K4c1sJZFF32o
bkaeoGGe32bfq0/peNlz11rWKRF+ul0eLwnSz1s5fJB8x+qkTOVhUI75NqHoXt4icdkR1O1oXFJK
Jh5JbSXWY35FF20ba73cfyLQzTz35EuiPJt/EAYbM+/iX75C5V5qzbTXAzf7pSf0Zcz7slfxuPGn
BOBAb8InudiDXYY0zW8D6ESDxOK2Jkm2TazLJAdtvXx2VcVHYJ7pTZAicmgM5e1SFUwflc7Sfs7I
heboiEKC91VVY57gaYvnztc+ft4VcRYriimGm5449tXX4AWWH7Tx9JBFXvnaT251lEHGjKu67Evq
q+XddhOdA3WbUEOc0+eLOgKM2BT3n73TduW6ISuUc3noPThxS5fovBMao3sdAEafPWPIT0heh59/
ICFrJhf6Tx+OeGdZJV8ZJdxXv0kYT/kHawYJ+8tXrKM39rZ87Uaf0dBM97oZ/1Y9l+7IyNSJquWG
ZAfjlwx9byUqZFOyy6tjk7qfmpFWh8Jy6quIKUMzSqvf0x3jXasMQt33xokzYc9Vtbtj1RfHlNTk
FXHI5ETaxn7QMeI3WMTXrPz8Wyqn+ygb+yrQmeu0TMGgUxXSTN/uiNrCTOxpaw2UuPTtYG8C5Y70
2Wufnl9Bz1B1y2Tni1fhB8ckHRSBVrV1Ur1/aEpmwMST3tWzmKoju0McmEC8TWb/rOX2JzDGIU99
560zY+o1zX5ugZTmLvY4RlunUtu4J55/kllNXrFHkc+8iQozpbSMZlb+aXhy/QSTy3JTzf6arjfP
DWUZe58ekNO/Hv/35y1PXjbWbNn9uUtCwT4iTX/5teUFlsenxUiz3PzXg5zGAzKXHZt6qxQXb4vi
lswb2oQIa1n3Wgtc4LfjldcSa+Vq9Cll5RtOCvAX+tnWsSaRg/ryLYl/FTBcLIgLmmdna23b2dUJ
jUF1yjpKOpOqZ81fZsPJCNsBd0DCztU1bAwIh3x20S53sUHo43Hx1ooGsc9ko8Sgv6LjIqDSrd/f
PLtzf57Qj5k8LV7cYjbo/lhzzzrg1MFS5nOWD2unjduT1P8KTeMDYeHDIThvRpIMyMLEqBKRkB0M
RJ50xYgnu/+VtBS4kX6ZmSGuUK8dSAarb4VnXTx03vtl93CUtVszQ4ogMvwOrsbAkNb96/LhQEer
E91jhV7NkKOYTtL+zuZaOI1JBQ9K8mr02IDbVr7oaazWbcYvyKFhXxm6jjAHIVdiCG23PLb8tGxZ
ortWtYm7kcAJBUjvNbgRSlLImcQraa2XNxZbabAR9LOuSLjhEyMmRbDhEsfdvLQZD2OMeYyLsN8K
s3+w0wShIKOlF2A9mR1Pvo8tuBqtlmhfLryixPoTknRzCjNS2EGvUJDO34+fV3cQ4Z+W+0ViBOtU
kZoUUzdohOmBGsbsMJGvSyMNDkZq/lB5wlpvXEp6N2mSE1tHytnapSpo3cvmqbPLbq/HEKlYDtXe
bL2Lq40Nap7MQzPe5BAiVaDtpmZ4S+xk54majNEoCE4Mi7YkDS/WUzzHs4Wr6RUgZE8ng+MrMt1n
bq+qiOMyUnNEA2K5J02Fv4e2/ZN6YbH2uyaDXrMe7L6s9o1wb/mEIcVUw9villv8YouFbrnVLDa4
RhtKRMl2v5WZOx2I8HpD9e5ew/zi+h0CE1HHZzzjrA/Tyj92/Oq1HbBo5G1g75paY05PHXtL1Gq6
SYyk24dec2g7GhXJgafktc/GvWP0FPL2RkfK+5Qeo6l/kw6hVzK18nPZ2tV9Gutsk4yRS/SYsHap
RaL32MXOGhLS22GIsk59Z1inUCHbGRVrCxUyGnNpwG6gWXvUBOXN75xdWQMQ4/AS+lzvpY8vkT2E
j5kI0q2V52LrkMJ+10pQRv5ORQYOmG0Wp8nJGGE4UofK9HwwjENV5OYptoPrKCtvt5hPMwJ2GYdq
ke9bKzunjMinZYMy8TFodUT7wrz48wksTjnd/WuTaUa5HkTQ8HG031GWvBKzINcswMKTJro3N9a2
baYgGwBEPL1uT9jPWjz1n9i3iKJW5mNsmfXJawniKvz0EFsMOoRbuhnHdZ8Q3ZOxg0yDsj9LXAo5
mqd/bYSLRmBqaCXVCvEdxgWKVjGWtPn4P+9/mHtTVJ9bq67qY8xxNLAsGyAncoy9t0D0CulaRWq5
TG9JmTs7WpQkdnIeKv/7Vk80I6yC8zbhCAFVpK6S2AAOQ8RM7Ym8Zm2re+pXlMGJg9Y8FkaicyRG
tDjj/wIObjH7/HzPkTY3nA21ORPC0SzcKZOOTY88ZqdQlywVVM+aIYsjj8tonQfdz2a5O2dkkJow
/wTlM/9nbOfD/EmWTUGQ8yakcB2wi/jkad6QVZFvi7LDjazH1rqcqKrv9Rfi/4dTHPIWlo1PKuTP
rfC/b/FiFs4GuPwslQNZDMZwWm7ZimDlf91dbukkJhQpoYdR7YrTsrHmEImsLl4j20xRyuOeXDZF
zXksZMX2c3d5zM8I46Rz1V5rS6SGRYBBjN1wFfteteJ08NpFLg62Cf+iP/9qZnIqiSk/XWPlUkQQ
eAo/AZOkUVVnIj6ohcRPUmxg3YBGfc7tpj4AQ0OBkk49iDe7nwBqbP0plKXFWqIS58HApyRHzhfR
zMFqUiJ3INBbm/fVssGACU6o06e47IiuyNBE53Ox/fytWD5JhhRwHzKu69qhtPxup5LsS++c9Oz0
0aYejeHHBfzjIubo3AgwQ4iQ8BF4DTXtRGVYFA/q5Ni2IglEIA0PSNMSU6BTKlZExwyvHiMSJ+3C
41AzSx2P0HI/oI45Crv8aA5pudFB1dY2AQ1FHdCI2pTb3Aol3imTL3tHNQfFbVFJo1P3sjjbx/lY
WU4Hy61/eyxy+SIGsoZx5XvRSRFsK9QG13QqUOvG5C1nIisvcIUUtBuI8LXYx4yhRySvFbqE3WUY
M4X9kqE535Fm4t+Ua+46xtwvOJhiUxA/AzBN10dBsuFxqDVcH5S8dSrpgIAjHreig+tN2cVCxTOH
r+wSFdefQWFihwqbFyJUESr3Vr7JnmMnUPeynYKHEo2BsLT+lCIURMELt2RDiRN6YrT7MYnG21Dj
MXOlVmKCc00AQtyO29YcoGnyPgaLNZ2L4Yh9kbnxIwUXBf1cZiE3cREBKafzuIK2HsXL8GSC8G6V
X+ubPh+GJyKsGKMMPSQQeNyZk1Y+FjgVR9e1HkM6jddmAHWDEn/lAb78Ik4H43w9n61TZeKj7bOL
gU5sZdBzvXPNHDtDFU2wM7656YsoeMn79E+jh9V1uQcWzxJQcFLBDZCt28Cx31Vpr0fNMz47mxBV
yzZQX5hF8q5wCSyPe1UPi2DGxtG1suatKeiPEqlzDwbx0YwRJYaZBaZUS2JXCVknitN5qXSneZ8j
RI8VrgrcR2X7LozJ2aiohBSaf4qbeV07OUn0VVCiz4xGe5UbsXbU0e3S2To2754bnljOB981IcKs
nqiqI1pvr+syBsqhT21Qd/mQuWl7WzZWWyWIJ1Qwxz6ilKiE8SW1BvFA4bxEXdgxGLDwaJ18fOyg
25k93mqp+W9IkJNDOVAqkGOL1URsPkbzrTGZim2cKHFo7JJDxyHPscVM+BTnDbYbpMckKYxig/ZL
squpiVN5SldFqiNzQzR88ibOQHk3Nkc9dsxDW+Y4pzodk0pVvZEtBreRtIBtNg5j00J05vt2v2Pd
QBQo18rvPiJRrD9EFf2Lyk9OxA/F1AJH9YtnqvxYqr5Zo+ACT9YfSPNxeBN0AaaGixLXbidkf0pe
CcVRWzcjbjxPic/CUdY+USDanZUhwr9WhqO1bZESbY22Ow5NXb01EBwdgQ43e0oRfSnrwQ3KO8yU
+ZLElnzBOJF7Kc2Go6RTSHXtreRTuB5lp5JanMtypCeuj46Xlu8Rp8zI7/Bf41JX3nOyvK6W2VyX
e4aHaE/Ta5gbD2eYFcVrK5zi20FTuf3uqXzfTKL4xvQwrsM+jWizUx+1qsYLtCjYt2N5R893zCdn
3kz9dHFScPRCtzMmFo/zX82XLEhz+Yj2ad0hrcDx1wybJHTHJypHqmMfzy4pK9uEArFISe322QxZ
e4Z9SdwxYCX6Xn3t0WD57VNuqYXNCl67+0B35W5U2zoEOEXiJQiALdza/4xmKAGosrpAEOGWLgJ3
V5FDBPUxjr/93N36Uzx9UJmEIiqPacT2STmrdNHuNHuUz7KgIqSrp+S3ipKNT/HwX+L7VLbTenof
WZ75ZN/ILSey+AMBZLQr/Lg4DZ0ePHUjzj9HvRtBZL3Wjp5AIHIhMGPdfHXC+p93l5/CcEKSOiwV
KbCon13FyVmN9i/cPNO+DiMkK/PdulG/+sZAcWcO/2gdfXroY7x+fZDfRsQAZz/F1W/ZIMCOi0Ea
1LJYu00EV5qM4CbAu7r7Oyig75F4xC92CBEASzIeIt337uRYzjSMqDEAT8NLuXecyP6HLvtv7PkE
ZZUj5lhNFbc8YpWUBKW2KpoEHmfMUsiGZoc2MX21E/WhZyJdcXz4X2brP9W+Wf8dXAE1E4Zzg8EB
8CdMCAfArlvR3YdgBojUyWaze0QCk+e6L+FsDUxZEew1j9zQyNMIXFL9cEty4yNPouloT6282uT6
Gm5avVWc2SmZeO1dd3guOOZLy5Y3/B3EX46+ceRLZPPf8MW20bNi07WdRMLvOueql8+izqkgsuQ2
taZP3CwxVgiTuaaVyb3VWmPTdPSwRlPVv/M7v7LGVitZc2A0UMX45aj0xOgKBBJUjGikh7xPQvkr
eoCz1nJ/WTD8RXlUtW7crJoW6wiTEiW9HYBpfLCAkg7ATMnacUnXLPtSn6+vYqvJjOJLE1zGCvP2
BivMwNibam1nodyK0vSemzlzsxWle8ozC07PEd5JZkR7gx5NxM841zTT4484wsI+5dp3bFB13qeK
2TUaicDgjPy7VX9sNcDBDlZ1tTQbU2nTGw9t2r0pzaRVXBTOJe3az6Yxmuc8qioaksA3Xb9xvvwP
Japo30rHeBkMMz8HsjDuJRfPFWfTnJVvab1Ok/eVVsZGi6kZc13qtCc6aY+GSTYp7vZ0304Ac76o
5bF3LJ/G7YDpTPr5HlqEi5gejRekMuAKifD2sF9kAnfBtHJs7Zoi0t7CF1f3isxZKjsFJpqf/6DE
DGFF5otbtGrjYyz4oi2UmGDIFGeI86Mv5r2iW891llhHPcurcxXC4xoEfFi9Q9zxpGiBkf1+uee4
PaGPeYpnC+eFIAMyXkFubRwvsf5kk/jTOAYNa/z3iVpLqERrva8BSey0yliKrT0cEw9SQmTU9fTa
KoQXhp/YH0H/WpIRQ9ysT3572GpXS7eLM7kGs5SI8O1i+t+bRuw9rfsLk4EJPERYqFksLUjVOGti
vOSxkb4m2uidNeRzqxgD5m3MuuDGUTki/qYIZIVm669yKANKY3s6QFOlzzmmqqb1Tw3xGyfyRp5b
K+JbSD8QV3MT+xZxuKXDKNYqWn4pW4p3GX7BnRnX5moZptuik+cwN4/D0AbPuaEhgEmSx46qKkIy
g/aBU5RHA1o+MFZV8ydE/6Rd65AFVj1s0+G10Ee8c33qP7TSK5greuetiSmCDYjCIGqtOkIa4zaq
cTIlJb8rnTo48XKvmT68JwxVb6aKLDJHyq0K6+pjZh6/krguN3Y6uNuxHVmhFRAIfBryi6uhX0nw
hROtb3LvVOVvEN6bzBPzacgif5cBj22qljLvzsco5eAVW0m3PVFH3L65Olh6RJFsMR8mfVtihE1q
9ZSNzjedze48wg9PSOyLs83Sfh3GRkIPUrvHEjl/8vA1shTqInSsv8N5Rampg4sZghAUey38J8vC
BtP0ff/tzzkyXRBvwYty5EFG8khFN/x9qOHWnLpXLUwpsxEJl7oQRGkS0Zpa8oFQjSy9OK31bHuw
LG6iTTdTS6gfR4R9iAIV7nK4Dyj89qsYIIG6pvgHGA2smuEVl4Eoq5PpJvfar5INaVDi4Pj9sC7p
KVpNrpOfKY8fMXZH3lHTc3FofYNO7gHzOkUNw7RKTGUd7NjeVB4FP05JnZ4Ery8lTYCAucG3zsVC
j6PiufLwfnutvrF7N7glpiXp1I572o6S6FwYkbs3BHyq2cFluf1HIeoI8rbIz8oz9m0guYYl0S8n
8gbecIjqW9sIo2qvSWptcwIs/VVt9eWjmTqkfugZ/JPBKMTH5k1Zr5GkqDAro6cqzYwtbz3fAmAZ
96JO9TsHcKPwLcKM2jaDn91cFql4UcbNVkvabONOvcF5JQ73Mak+e64fyKI6szlbtWzOVcJVnta2
Y4QAf8+Kg1aQwMy3ekmTbsZPzo2vmjOz8oPmoskK5fCqCNcmQ9I6sjYpN6VN+siUxtaZZRZXt/Yj
lnX6qDqnPuuZdqUNPHvwM9JWSGGOryBfpILkenyhV3FvF7I947On5LWgUSyaDCLuOZRz0LD3JoOj
LLs3Ge2SPCkeJCGaD5S3GUfpxJgOeajIDOS0ROWYVT4+4JJ+iRLdeyFzxUBeGrzTiUV/VP3eq70C
OrmnxBuQJUBfcK9oHKrsbOvPvVWeQWz4XIdbTZveasp9pLHUKRw6v9Pq03JhfFPhfDpuV98JLaaJ
pSjcb72mZ09E0XM2enP4DjaaKPlMaYXf1Y5LEnkk1btEl5SWKlgXhZ1TP223z5nDFxb64+AHUeuu
hBMB/RVWjdqlfGZvAEo1MqbgEURo/JbdPO5anyoyIpQaIRbYKVCnJMkuY886RzQ+KRA4KzCV0nyn
ZyUSO888d7GaMH6wJ1Ly4d8xnmD/RU8BweSpd9YsCCnD5t7Z1sasouyJGYK4hrIJtq5wm4MDgDFj
B9F12STK4nVLo98ENF42tvRelg3dTJvRbFZDUqj3oUAMVadRuk+sGG+LG2DB0egjJ6Pk2oZcjm1M
cgjyZHbIZayfCE8wN0XRVp8gVY/SCn9pjnZgFu9ZWnEqSDvGV7/z84fy0xw53aVdlCCn8qnShc5B
kJJryLb6fD8SHcJ/dsxe5ARREzAJ9LW24iplPISVVoDYUz5pJcWLFmTirIPWphHSbclAg4dyPCVd
i2m2aqqzqeHPSyIdDflgW0eJaK+UhnEdW8ZMkXs1axMtpcMUy7b0mdvUkD91hCBf0z64RC5mX7MT
iMwKCGcNUYvnoc2WVU16GsB30HKgZb11srOE1bUPRwWIGdz9Vq6DPKL/zgveOuERM8hyBI2oIGlD
OeXujSG/xN2SlzcEJtveM4dLvDd0ERGRXmevTpxg2tSHa23ObGDRGrcmsr0jhd+/jCY2buhYzqVM
6qPVueWrVxqnUtUphAyV8MmoKsCKNPlW40mm+8E3w5d6GIcXE3c6/eN/oLDkVXOi9okJuIDfCwgK
CekjKApBfalK66s3QLzq7WChzeqgIHTqscuWdvRMEHbPyYMmVRk0LDDYuNjZV9JSZ5xBxYWq0vTA
GghVtFLAZ8KBHh505yWW8haVdvEVmEQC1SaClCZ6rqwpX/ddJj7IzoXA8Zy/FjS7Wwak2lgOq3gn
2Neln54KRxhXYCr9WkC1EKcfydPQaBdZUhoFLPXh9Qhra3KlzyIK3yWY8AEGD7iP8R3Mmb5VbEy1
VbyE0uyeLM1fOUUJS886tCB16KvTcEznGpxxZ+iI22BNj+QVAxnVhfWm+xY97qMG/J85ZGS4yAUU
aZXPQ2EA1fvtH+J9X70KmQ7pIRPja1vtILXtHbheY5jhpTV6/7nwqmucFVtAK+ekBCDZ2BAj4nCm
WwF6sHrTIzrGQXVuqtcjZoL23W2FfVseimMazkvRVwenEmCGXDXzhDxVLqvZmmxsUE1klpfRdH7b
QFpr0WnvRT2pU9jVw2NiR+rRcKpoF2ABhLmh5KqFTU4dH92/0vM3Jr4HrEr1pkm67AAf460kwssD
7LsF8hG5F4J5bh4SCOmb0XXArnWX4Bk4GrVXj3DbqXXsHda0lG4jy7u6XXJG4FzdXYeDqdTExtQI
RzODHFJkBJwsAVUPvhHTLxAKc6Pl4tWkGOASTcVjjTNla9sB51jfeHWTpKZYNWPBYAi0DGN1gBVD
jEjYJKn4U3TN7eCfmyRoglNWTkXBear6Kqi+Oy8bDfP4OsEXCOQS4F2WOjCCqJ8R+xtPXieyg56Q
I1xFuVtQdJTUCCAoFZ6Ubz+NKdxBI5/SeVMXq5rO1LPm1e5GwqpuDELBBj37MEqkjeNo9Ft3nIyT
ZLUC1G2lqDi1FM1NF62sIqWEyu6MLVl1zrpRlXlLGiznuP3kodeADceBLoF2VN62AUnFwFP6J7IE
/B0ZOs+d6/lnIG3/HOB337TpVNOChHl+ylpxSbRyem7TF6LF8k1kJP6+L4bmBWkIg3wrzbUm2z+F
i8zEHuNpUw2KSOUcsYbrtwWREPEpqGYVTPnVhkV0Hfs5yogOxduQcGCG+qvVd/IaZkivstrUjpoR
3cdJ8x4UiT0vo+R4TzCK/czVPelyaxhpMGo0cLL5pJ1z+lAuM6gTWuluuYtA5OKKCY04EAFp+WV8
ot7JvlUWsQa2Mdnr0ql+Wa20HofhzzAY3ePURlgZBGqgDgj2yixJUKJHce1A294pD+oNQeMHglPD
99RW/S4bdP1oJt0jBxpMvqnTG9KhF3Wb0Nsb81c1FhUt0UR6D31N12w/E9hJaJ/VslEPoD71SUKt
ilWMnOeA3vbkZqb+UAyE3zdD+VaYA8bz0rc+XHodi8lyn2oX44AQRyEs948dReiKu1TdB6++sDoI
DkOiI7cVWfoKHRg8JLOc3Leak9OwtvbtwL6XRChVDZheZsWnAjiqScOVF6ZoIa2KNrhRwfGb5Z+k
jhh5kvYhTwcyOqK4PxoAKidK71eWbQZ3dNPp2shiylHmu4i9+o2HNfdx8o2Lqko0az0hiJnPsWJp
Ou2sntiClLrrfsz1q9B7/ZoPJmf0lEuiYUXts+o+Cs1M7qbXts+CJbIWmR+lq+uvicuuiLTyn7eW
x7TebwiRsPae1JBPYroiWja4AqP0H9MIxEU4IsImo1mXqiHMMRKcMgjo2mFG7aAQo/ETYPTZGhr1
nNTtAIyeYQBwESx3Q9HcnNZMVmk+Weup7Z1X20esOVJI8IuPBDGWpOKrk/5rE0VPCYf6PnYm8EVd
PnYT9hNoFsZ2GVKf4cTK/55dsmbqodCOo/yY62iedJq7jqBx4Yvdop02Y/fkxbl6sHTMZnHSzs4B
kR8x2ZLiqBvhKdvllj1c0rwvN77swi/ppGjjK/dXnzreTkj3z+CB/BpdjvLFRIBV57p2B0ImGWcq
sw+Ei+8R5OS5nHiJgWn86ErkCSLQoifOn8jtM2x8OXIjMEqogrxW8fOy0cjRWEVT4J3IBao3kxdM
m6HyksuySToIjjq2vhYEN0ZnaWhRtKm67q/JKfJYR4+Ss9ch01R3SMFf4dN7fxu60MyWpm0FTBvy
agMXZFKnqNmNYo8Sq6bZs4DU7clDqRHuMOAREehLT+71VAN/sjVn78J9HRxgX5pGofHqOGAEgpk8
+N940IInCcC1bnO/2EMH0AbRCmstHABlsiGcGR6u7cH8/4kLf1kAgq2P1d//+o+vP0VSblgVNslv
+T9LGEwKMOlT+L9HLtCl3IquSf4Pv/TPxAWf5oa5DsxjxeOa5Bn8M24hcP6TKjozmOsW/xW0oP+n
axiGq/8zZmH+47y+jP/rPyyXMgdi0GCGDNZSAfVy/w+VDaa5uOP/p9Ux8DzTIPDBmXMbLOffi2Aa
cNqaenSuJRIFks3YjfN2n80B4IyywLFZ7uxBgfGtc2/ZuLEBXqunB33M4AaMP84sOFo2vhhbTg3z
fb3xOT4lgBVsb2iTMZrI3D2kxLVKnZSpICqby8x4xVbxl7UbCtcSOScB20kfDDsGHCxJOn6xpEgv
oYowbYGruZ1xC4uaEFE4nosO2lc2Q7UuIW63WHozpqfpuR+NbF9NFKcRB75yMzc4Qpc7q5p46I0h
NjX2qTm80tk0AegX6ofslmVbd/BONRV877o6lRSHIrrL0QLyy2X43VauC2AUXiawXSvpdqzng5U7
1WQ4JZm1Nn3GSR/0dGV1CuCDgNlVGFb9FuUwOFUUUM54hCYIV0MNc+LXww70h0QnHeN+S45nHmTV
qofsZRF8U1H8ZSSZWHUNYJWq9L+W+RK0+I1SAiK3rUbsSuvGzQoqWVtN/iyHshlr8rQ4AIi/VjpQ
GH1WDRr+cYeJvKL4cc+k+g839e4sSMyjzKJN0oMISMt7zOPo0a/GozRYVeludYoy/DoAa2fDJGPW
n7YtjMwtyklVRKfBGrQYxbkuk2rjjkN4HUK3XVPvF27T2nv0YEuZIWUBG93eGhqVUf9UKV4w3rE3
sT+yMHtB4opUxxh6cAjmFnFPjW76as2dqoe/KgAlKUJdrAyyBoexyTct2NE2F/mzMwSbCoYY8VZr
kyrVxfOVXAfRFcS1eSg/fC7/u0I2WMS0QR1jjdBB9UT4VXzIK5YseChfYFyoHpHaESPYtWgq7ciu
OWMuMM6RY/3tp2IgeVgam8Hg38uc/phQIFU42ElGY6+IuV01ed4fPHTBu6Dz+lWU9ekhtL1yE1VM
vlNUjseBiJ5t1hhP02R4a5Ga8Qt4BJNY2cK7YSvkWsZIKaV20012ZpZFR0fvP8CTxo2FiHmd+2pV
Gm65Hbi8DLRK+bbFNYsZYN9zHTuVLcua/GmMEewT7DPepoGldaw5r5gvefemc9JTBOTC0tGXKYk9
mEBXy2rueMAQ3ptAl5LjzG8G9rjjjPfKlevOt//koVF8xu2xrZ1zR7+rPfqEe8Kos9g0V57/Ek0l
C/nO2GBOxc6dhNOuFfeooplbECYYWFhLaq0bj6Zrr8z/xd55bLetbGn4idALOUwJZmXZliVPsJwO
cgYK4en7q6KPqfY9t8O8J1AVEiki1K69/2AthyxJy70DHulQetuAdAOKLETLgw6yKEhQttYWc28k
441IowXyK8B7gjmmWsycIXIcYMeK7oCI3KM1u3vKy3vXhr1TCsoxQwX6AbKUfhjK7NhQ/kWqetmT
BWTi6+ZgrLp430A6EyNUSiY2J6dI8jvTSB/Mual3dpim1oQ566eh1whoGqQENP9ollr8AbJ4cJf5
sCl1nwm0f+qnsd0amndbl6hkldzIZRmIm8Yk2xxoW0S3m4Pbc41vgYQinEh74yO6g6Dcp3Tqpa5i
l+zjsn+K0NobpBsZkJUdcJyBAEpUlMShHUZlzr3hPEKnXx9E379qIiFQpyTX20ziVzh1py7y9zXn
gMLxDcAxICW32K+FvzORQ9nF2F/ioa1/jTHf1dowKkFV2RFVvH7AvQ4U1Bg0P6J8ie5NEsybScBt
RL0L1PHsuWGzrMnW1MkBRJTYwrYbbApbzNwrkne2lm2Hxu9QjJzuBi2Fc5V5exvG9rq6D1YaIUXh
Ns0uH/tvdqnVe7jAP9PWfoWv2p3MikAsRUqTOTyivvPabhNTbw4Erhhp2Nm24tW2XVL3lCAguV+W
5etiS3PmZj1GwuuPsBEE/LHkzoqtm0nEFiPRfFuT6w3bakIVJy8xEhXANFPzsTN3HaSAzNPrA5rB
aDAu8Z404HKPVeawvkD6QcqhR0vAX/0fE4WvGu3O3ojG22RqH1sPofKsLn60Iv2ekWa5iUQCKEar
xD5ZPntDDolm8bMtYEwaxMm2s37t0o7npZNsTcMNDo2Gdj05Wwc13mI6UiT5a5nrGp86+44azbIn
jt2iftmGglLdjvC+PTG0POn2hxbezw9venHT4nXw8vwDLDKgPg6jpj3FMaHt9HMISvFUZeI5clyf
DPiM3KcV3PSrqYWgQ8BwU0PI77IqOuv1vIUoxjUugcJExtlwY/Ii5ICKKA62nmHp6DnwK1EY+146
n1FIjz/oSXWs+563Snm/BKZ10NcF495Af7H6J/x4ip0LjpsK9Njs5pgSUfDNIAVrBIsXxv4kQApZ
H/S6zO/NJOHF3ObYo8Ec8Axw2HPc8/i1Bg587RdtWcCxFwBEg2CK9rpo4GRGtbVL3PmTm6yvqd00
IZmOrTE5HTC38UtNZXhX68Pb4Pp+uLoozA2giTAqzPa9gX6tNVc8/G6/cRCcxXIVFuJCJIjiZPpq
eSbgMlf7AfMj31EU6HcdNeet7XuojSM9c09CK9tMcZTeoVm+cyZx8kum2bWB+GEMghhmJwTlyu23
2DJSg2hM4CQ96EQJD8H9COvwxnHhVoJjRF8NTWM9OjDWPjhtciYJO+AmXidnGCwnbbQmQEBBc9tI
/HPq9EfUAaqQ8p4LIlh/GXXxaqUIkiw9/ElLkXATsuq59T0BC+B2zr3WNza18hypI5RnTZf3OeTm
E1T+Z9cXjxO3EbjxG70Dj2OnvfYdHSqmYNrHQM8eYkvEd2s/3OvDtqAWcw7SdKHIi1h+v6yvecPD
a5sQ7uIYJE9T9WA2dbC1yOIjVyHzcw6mBZ2OSOoghT4tA8Kc7scPNansHl5IhKAsaMDZIYdBSnbA
tUDXsHcUzBsxtvsSrVTdu8VLz9Ruf6YIhLbRWh0zDS0Yx4v3rVUb4dL7+gm3lXXnlMgokPOtQ882
jEdDh5YIAf3TbJTNfvVy2EGmHiGMWq27IfARqpMAuBwiwLYkVgiTV82wXvmWC3CvVYrcavFL73TL
zgtQ4/eswwiW0sXbHdFOhBby0sGJHgvhDQpPQN3q9aQX0LIdRustdRLeYL51ayMcguVAyijYxBqC
7jkRKelHZBfNs0PCPdBdXCtIiparEROHuu6hGnZjbzjHHn3xI1OS+yxIzRt9ppw9OfaPzseuwu2H
LRxV/250PnJ/Up+c9GyzuHgl2LX0uCz9sJxG48TgTRrFGratGQ87P4BsmyHZj+IOjoEr2P2R5Fyn
mT/j3OqR8HW/2IPdblETRzkxn5jbztsY8QHk8u0FcA4VCBtXh1mLnZ0FsJSS74qCAVmFWL46C4jx
2AQ/WA0uvib3CvXfG0QYMoxvnC+VDz948ShzDMizb2W54KC6ragM0GA8jUOrM4IEwWM2EpwujkPV
C7m2MYPWkxX1Bx2A2b700vV20uX7uwjQk7Ab/A/A0vAWrJ9bC3q/CWkoF6J9KcGszG6DoFPLvJ1w
JLvBlPsuGwjYHdhB4dJu2/ZJ0ycQxpWX7J18tSArw/p12+zGrbxHgzlGGOHLs7O45CUSURsUNCNu
wvpFtKV7t0bpg1WunxuqXAzCmn1jTFvwfq3fYyQ6mTiiuo4Wehni19FINFxH2e1q5t/mDHAKPvYY
x81ko4vAvLENrCkIRB6CRPQUdOBQImoWWiPqvOnY3rm45z307W08A60EwHIg7cX8w4NJS3Ln81rM
RNXUYPE6IShANKGerUgSAfC9nKobgAbu7ZSvM1jy7mB7nNyhzuGbz7M5vvXQsM3Ee1vgUlNbA+Y8
1mBUazMOUQOZwhnuQxxkFmCiZLui+8Q3veuwNr0ngUOECtfaiVdusx630vhL0izLuRuQC2YGw8Th
tfNt8CQIwIN4gP+U99/TrrSfCqO86WQhi3jphFdyGXYNqBnbAQV9TnqPGm4svlMw9u8MBnaK9tkm
W+zoA95LP4qgb/ezQ1Yx1Z5F3A0vieOWhzT50Wt44I0k6W/XNUPSHzXR5bzalPfz8S1wkNhkKqOv
AdWodgprQbWT2LXadB1pyHZ9FVy1r0uGpM6cV3/FOz0Td1xzEK66gZVguz40A7wOMKQtsmamuS8Q
KwJjvKf0ya3knDx9qilUg6bp3PTY+COgqVWa+sb+d9MFqD1ppr2JXN6Mreg/QVrLqFSQheYhTahI
bs2F+2gNnr1kvK1ijYRdC/W29fwTQjXLwfZ7AIFIFwSoFn4tMwc5DDAYmVb9MNFzc4XBo920LRFu
FXJxeJKZA+/iKb+fl/k2jtOHDhzOx8Elaz86/P+NoXVnkFzSFz06FZrl7DqJiiYOB2LL071d9SYF
rWRQzMOfBnuYhwZM15gmDJEpYCNdF7dRDsSgLxlW4e4/zNP6ZjXl46yb462whblPzYF4trfDoq5k
YIUHRATD2mFM3sXY9yHqsjyZwgLVQJWl9Dp77zK5n23T3XfOMuwqD6FG0bj71Hbmw1jG0w7g0ufB
SnOUNKbppBXmhMHp994Hp+R45V8ZUGmSwVB8hXgwmWwTZcqMW2b2JxGJj0FuoNxiK5EfxvjZ8rYx
ccFtBXh5W5RtEVpWRGhZx3dN0/9sXCDAdTLsnML7kI782JKNsst9Q0eYngxAUDXtXZsl4TyBBPbi
dBfwHtjPtmvtDV0Yd2R3uwFPbox+0eOuNACxnr0LbB01k/QzWjdoEGgwzzTd/JAMOEf1wgNT5E0k
Jz1iHUq7qaf1m5jvJkXxf/apAXAptk/IBYJau9EjOyWYYwpDHW/TI6RQCF4mTTA6h9HMn200M0wb
4acp7csdOYghdCOgSQa2AiAYYJYsI/a6uc7kvDbaUKNOHjYDGvdO9cms05+ryelKCxsGZAbCYi6+
Efl+NaHXknEYbqGb2XBIeNr0ElVDu2ugocecnvjbBUW4AdkLOm/kcfD4F2DHYuPR6p9B84ikiQnu
lyZ02u5B8z+mE2C7DLvGENOkx8o1zXOr4xDMewoUr+qvY22dVUstGtQlxmo8+24vNov21HZ1tg20
BG8ZuWid1jjXcqG6vLxxzTZJDleS0nPh9RSTzXAEbcF13ewA0s8hagseAfNEJ/VpvfwKatEAHDxD
+bt+CX2AxuYUOHvOXgSDWi5U65+6/YRtcKX1J09+N7109DPwtBrJipPqqNWzielbLrqfemdUgHd0
pt6yZKa+sWpZIoXNZWr7cY6s8rIVLlXIbR+fCvmjlfFoXn4kKwPNjrhcHtpj5p/dYRTEIshxncfk
cRiQkfEGBO0wbxqOkvAALA6mnFyoViD5R6rVcZnUHgi92+bO7KJ0C1LSpAwDN4ecyXC2+njcCL2e
ttooYpRksmk8W/K4ee6ZgHKZ7CjQjx28jrpqxXmVVq9qMSvr1+tKwYjCXWLUG+a6j4pKong2qqWo
ONd1FdH6scIuz/1Ns1EMm0ITHSCy9OPsynSbZzzHkmpD9q8+iwS5+2YUKRl8WIrXhVHAXCTIhrkY
DNPW12Pweujinwz4lcGg5c1xYXg+YwQCBYsYnRsacyW701quUFUh2IbHvepqOSywYMRU1JYZQkXZ
y3kST4b7NsbxdNaNuKLckN7OVj2dhVyo9UB2YkBEqdA2NURStLgrGQEvozgrIpOiOGFPO+zytXwz
sjvFZcqBFPZHRdXSPB/ZsmmiYBBDyrouFFErd5cZbafqSa3n87NzANVRXyc9VAwtxdii9JWQxcNv
jaotFtxgWtEsQuULyaaw7F1oMb8XlSSJ9fYAQUatfEQZvD8bLVAExfZq5bcYqZcRQ0v2V6ctY1gV
QJCQNPtYO9x3mY3OjIbAPSDFcPCmlEQp06Sq0tHIjzHrS4aXYEJXLA1y3umG/UXM7QDgZyIvsrrf
zZbsrJdZpwlMViT6ExZWQKGiZab8O1QodWB3jasEABUnekM27Qk26EHowtmPmfGhtYLPeLZOuwgz
2TTDUAKMVwr+iKl0C2FgwBOX4vCPTPtgByZ6/GUShLhFvixOfGtlqLMhh1FvgmQK9uVC3QGUvs9z
XAqydJlZ3BcU+PdZvNGPUyXguzJpOGZ2ZG7h3WkmhKDaKl7QI6k2IIKgl5b7YQxwCC+h66E09aFu
fGsbl8NfhHTjaXSISrX8Jc1tuIsZ70v9IIoFoxuHW9CV6XIqA4C8I7EPfG98yGpO6+O9RJayvrNm
rYLjNOX7rJMytQAx9cGlCGv9GKwJfdGA+YQbYIVsam+2zn0B5QpMM0hhK5qjrZiA47uB+1UrXvrS
W7dO52qboGDCZfrI3rm5tq8n79QHmXP2sw4DnKJz77yqO+WZeAkqcSe6GvnAmumZzX8GTLcdH/sx
CXsNlH6JyNhIsIww2efaqnD5rNeDP8hZZiWoS0fOxoafsCKMVr+JoBw2Fn5dxbmsOsT3CwiLaD+B
WTFPnmG8jTAjAZGYWKlXs3mKpxfYed1HMlkb15wOebCOAJOQxmmj4mmOMc7qq2zveIxvbWDMO88Y
X4XjE+61JKAG9ysFm4JK6PhWeYicG17ybVi9FE18LUCxi4uhxSOkiKn6xg/+2SwgeRdSy8jEucGq
D7Ewf4hSfEhhxWo4csRx9LhG3rKdR/KegeEcBqhIBWkJgLtzeuggC+el7fMGHxmDoTvioeQ+oJkZ
6bO7dQQuchYUoUMA0jXs4g7tuzmGxuI6G4uAnNqCzK4J1De09WgAiYG1zMwOBiIoj+IWF512a/XB
J2YIM6ppTDEHYoS0/0Ku4Ms0Z/Y2dnDxnsgwUgphKAEB/rhQaCPL0etHC9ySuSSfRFeZ0Ms7ElXk
V8O+SgCPPnbPq8k/jrnXHSH422oh0+E2C9oEoyAR2m5dCfexrDzbOSYV7e6OR4u7y0GkZylHKEbO
m12mJeI3z3UJpXG25hfdKO19LIYvkTaCV4HHy9ye26zPEjIXGYEPXPMkqd5iLgzzcGcLQsHeZ4NO
2oYZY+/D0qkgemC7jd5rK4tQZfRxXfimEfSEveFl2cZwkjsero0sZRTAeHY2ZtyhKNGptQoUpFPq
tB7a3c/2Y1OCKsF/FR05fm7JWzjrrf819mv9Ft2cium589CYQA6dLBJwbtrT4mrxTZt9wYwVbfLG
gWq5bNB1AYmTFMYT3oCvyDx9IbFdbaIYGMsEANs34hverYCdhgNBHG55A/qpM1O7xAXbnzTzZmTs
RV0TBylwix8TCitMTX5oGn+jBDaomDVnw+i17XXLxQlG++7YiJB5Qv+rm/pwQuDspcbCcZ+YqIsR
G310J+w63FyQKYhyFARt2DtlBAEIEAz5Pl7DxNMRWIKp37hJ2TzMGlYGy7lJ3E8T2N1H/dhDD6y5
86KmdYB99DHGLe5XRLM+VYi75d4wACezyn3st8fWsSsstdDkShdYVysvdhOyy66KUVyLGU7TiTf4
mAh4BnCeLOeeFxZqBSBGKTqMfDapSSaXiJS9OAIMgNu1L+aaQa+2xL4FIEd+Nl1fJuGjFBiZZNZW
59SZuFAtFilac99YgM8KI7210+Alb9IOp0RMUwwEWMiHlKihp3cCHzUmXSWyhs3OS5ZvsQZLKItg
dRTC/Ujg+Rn6sEYaCzpnwPhfg1gWwyA2yBjcpSkGe3rweYzATzkD3qHs8pJEDdlk74zYM5ORJjAO
3uJ9QKltty44RUKa3mTUY5jwOajYx/XXuhCfWyoHCJ7lm8kTX1FZMZnXGs892slkRyAHtRFI3zqe
UNMfH/qy+Eky0BZuCAQJv14lkBGRx+3rKD1hoAJf/fcilV6/kKuqcxYXL+Q1YSVjAHNWi7YlOB15
6fplQlpsqeJj6tr309Jv9KB7BvU6HWJgXMg0F6IbD6Buh7NaRDr8a9UCMhnpIdD8aN9HxhZdEb8F
vt2YlFZGDQR6ZMcHn8KEb6ynMdXBcZKTpExnR1vKn0g8U/KLbQQpPLufjwg03JUFA08QNA8JIpMH
NOt8I6wAx5ybwj7lur4Q4SOEPgcTpG8StyCViV8ZJHsiFIJYF7q4mfX1Sa3Hmt08gBNjUg+FivT9
bh0pT6b58xQN7l63yuBsuQGBNXZ8UrGhgW1JFLQyK6WUBQ+PQMjtsagsBgf9UQ34ianrzW7Ri/LG
Wv3iZjVGOAoxvHRmnmG8pAhpTODzN21cO2HgUptxzT7DUpKw05UL1VKLKSuYUqlmBT3xXO9FghlT
lUpwfm6BpMuMn42UK1l8nu3CJoCDwICLWNz/iKW4xABa/IzZUQfrhC5TvWaDPuWxWybyH/KSeVH6
62p5Yp0OdtbdtmiySQ17LVy7LAdT5i0k7JGwDZj8han8KPwayJ0jPrryc2Tx9KSXqAFatlses8jZ
lQth4HVhVYSKAJVI5aqm2rK4yBKbzBfyPMENGNY/hZL0HljcWy7vyUWfW1B0aXeHfrS3f7cOlgha
wCtS4gszP3cFYT+bgoIqd7chD1UtKbl0GquXKXOtM29OvGNFzJOQbzSJZwBh2VwWhpwirKsNbTCJ
0Ka3SnIzchYBIrA+q5ZawMdCnHuqm20/9SlqQ9ohq8hTp1mHazH5vLPWH6qoR1kQJCb03RmgVtP6
ZJulPoE9RPHG9DruMRnqq4WXjsEeivR9Kad1yMv8rBeypAzrJ4/S/CjRbz0hXJVy7+C9izNA3HtM
W2bSBhLTQcEOd/hZEtXHxvNCw13cjSlN3q+LwNeLo4HtKtwiYJ78ruVuTbW/bMGNo6EkeVkg6PCr
ZbWBE1oe96gzAL6Ebn4Po+ZvtMjY7oocYYMtOErUOydgL8fBtUMh54gg/3naHIv5TEweV12IWIpn
YH4GmgPxdnfrU74m8zFMFPEJyRsQb1SrK+emtZCPpQREgrKctcMqVYXibCWfGkDe8wYqb3FT44cJ
enaUEkRlEz1HAWxq9TlTKQVkJkdpAvWRjU0IFCF/pZzjjcTqUU3i1x74sgL0La6+k5zGNBoGvSKv
X3vBE2YpqEvqELcivxdmvlWd5QB/buVW1cVscjjglXsa5CQP4CIseUtH02q1eVFaci4YJG3KyDEy
A+lXKkMJhSdfkBS2xm+uuTxna9bvTTkL9aRvPT4SeMmrPhYf5Dw7RNIsUY83XtGm0LK6jYLgzMjo
FJdmLe/Prre6I9WDrfrqSfu6uEV3Ut+0LkgOh5Y53Hk9lxDidUYZRd3PxZbibLDHuQPV48U6Je5R
nX1B9f7X2VVfB9+vPptSVYseEgsTW/WCrOvffSEsXKDs9Ukb8y9JbB1cwLqHHugk/468u7hDsJRN
Vu0YzfLlItd1NowEjyoEWmb8ArY3VgVFJn6HTOtfV9vwt9k8b3S5McHdGbUTrxhdMMV9WE+5dXk2
1VcUC1IGuIBRp5PT8q70v0VL/amQ6ZG+XeKDK1Mpshct6Q/YJgJ95Kg+R5QPQ1CyfWh4gkdFfi31
vKiuWqxywzQmUFICcu7qm8+Lhr66ZUphwPvYLkCXcHUzT0rFOEsSNtY+T5kEimk8ibLMzwAHYwJh
6uHN8soIpm0ytywOTd49aXglt80Ha/StY5CP90ZlMH2Io03FnGY7k2vBx6m7E6n+SARBMpI3l1kM
6FQJNMTBvS4byyV93aKFyo18RumP7HUjvjfkNYFKls9+Y75mg/vmFv592xiI72m5fYA8a/NrO7dF
tq6HJssYzvXhDLD+pveaN2eE7QiNGu673SOnASpnSaRyS/klDrA2H4VZ7gqEVasE3/KUzKKw/PzQ
pvancbmBb3BXQ3ysTQe6uTneZ1PxpYahSnHjDrhqtfHy+jvp+P5ZkKuEcUXNOlmei0g/DsRjftyi
lLNUJ69FQxlzomjbFS6WAOOjn0XWxnsyvGiWvCeICm76MBdExmmDr4i/2DvLZGJMkEqgMkynpkMl
UcLU4HgIyIMR8tCAXZlDmOgz9sAfqBZUN0vruJByq9OCLMa3Wn90vMj+nkTdQmlClnhqYlS0JLb+
pL/EtvaAyWWHqWuen9xp+MvAY9JoE/E0tz2KVrUW7NXDSNIZCGmWUXzr9MPk+gf1Fgk6M1sRIueF
AoPJPLXLCRgC77VlMB6MYtX2QVIF57n09JMCMP6/u9b/gPX0XAunmH8P9QzRJO2+/qjfQz0vx/zt
raWb/6HbFqobDg+UZfqYS/wCexo6KFCA3R5SmqBXKPFeIZ8G3lrQQDlSD3SMVd55a7n/gQ2FGfgu
j5nlcZL/C+STr/GHuYVPvcwLUJ9m1unwIEl/kXfmFiADGz3SVu0GaR5ELmUEOfW8oZ3frcu6Rr67
s0v8qdpqr3/ZNkcUT6BGtpt32+X5VFctagN9KtOPp308BY9Q4eGA9ZDIEuEN0NkIwPI+kaN9388h
jgS8LeRK/Ix+Lcj+svmyU1chyclDzza1V/Ffd313uus+1zOp1ozW1aYbpzfMoig+/v6YPz51UpOh
62bV+mOfyzfrNQ/b34B05XWfyug/UzlEs6cYMPDrBDXgqjvjV9OdddtF3AXlhQHdOLlWLTyK++/7
OZnQy5YVdKMBF+2kjlY7FxT5zsZH1b7ueD3Zdc/L7vJj333AP23+Y11c1f6+z927hJLG6OrN6Xom
1bIC7w5BMnefyCBotnLCb9VUi0yuvHZNKODoBslZiVo5ApfYrEHvXS7l9Sr+cVFVt1LX34/NdUvi
EVyS2wCZ62xiAPSl23Nm+8mmngmBkcDirlU3aV02SdgZjX7ZUa1Th1yOU7e0iX7Y3hiMe3WfLmqd
2lxCVGqtBCK4/JCCFzIYDnKi745VTXOyH93Rm/aqd3k45DdS3ctJZddKNrOh3avEPGajLmEn/Piz
WqSTIU5j8VVlzYmCzV9Z81zm05WAmkqi21KqCnEB5g8yZw6JO+mOqjkghlPHLdoNSVltsf6GIS3j
ULUYewTxyOV3WMWO6dHzcfiQG9Pfe+iAu0056qhKSCRjPrSPCP+ufasDfVW41du1MEKy+1edRFVH
VJ1EbSVw/7wujY95B3v4MbyHoLKPswqzgWEjwOlTNUaw0TsCSy/PSsgrVtH6u6aV4puNRhzsrnab
qzFPaeaVqqmE9DAtFSenfMTM24GBrN+pf6xaKYVcfgDfGQnwi7Kkyh9EGGuYnlk+aB4YoCwDim4v
GDtdv75nZN7WbKlKuPLebWTIPMgwXnXVwpYbVAuThDtfhsqOnBcOXiNDWDUn1OX0EPYzNL+lR1qJ
XwG9x/asWurT9FFbjrPthZlBIgLExnzOkIpHHWKhlDB5ai7AtCBO5bTAQVRp2+SYVxS56Z39tfXC
Jm20zZL1w0pilq8EIpdYnDkSQDD8jkCt8aXUNbG1Lhyj3gRbwyp1ha7XKtoDFq/ORbSSZKDI8NL0
VYwVnuyqitaS1VrYRTWwT+qOZRphiSzvPinkF8xtvJ/sFS0p5liqSHQtF9mQEk27kBYfenfWyABd
FOtIBYOmUhp1QH8BuljjDzL5XbFh0sNzkmskMDrZVP1qzT4Yft7sHRlya8Ii9FfNSE4+VQs6XsrN
FN8quTVDTmWRIp35YWTkDqgVNT1UPDfYqnJsEL8q+cRFaiiq1rXrr0Gzs9fkL7VqHOM3X8zuLqlH
bgkw7YiHFiUep/F6N8q5q1qVxIN5SN36iLDO58YueN///md9SI78s7/7s8Q4mLPWbK//4eXftJKe
u65f2nMzGCbV31vcYdvz9b9UXfX/Anoi5SMEFk9ddEB4Zwl1W6Sh+s/Vv+spKTtHLdWKugUu6U3m
MZMpgHEGKTCaWb57d7+qu6PO+wAzqUWKqMrB//IEyxs4kC5AiWUcrqtsu7yHleTsTVnrzAim3y3i
tUhDz6EIra5KLekOrS4elSTmJLMPmASQRlQymUAfSVrJvgMRCg6kyHY49jDijzLhqBa6jxan1raC
NHsvIS4WHABzaLaevOdVpbdkrhBmJZoYoIjms1oXVcsXrx4yGOoICKoFXo7rZqipxU5JiXfW6gwQ
sBgdZ1xtzqrl+Wg+4uzezafO+4BZDX4Gle+Gqg7elOXM7SAL4aoaLmakBQKZI4l1g/FbCSuqG/zS
t9shgp+CJFQSG0BDO54tdfk7eSHVYl18VsI4YcohUylUKZgFm3JGacn7edD0stig3hQMdcqIx893
VRm8dofONQDB4sTjG+kFBuBJpEAcG59JfOO1JucR1Ep+LTypu3xdp7r1WlHnU021o9p87ap1VhYn
B3Nxb1TPZoSG+ytPfWmqte/Oc2n6xhSiELiAARHaHuTprSnleDE1J8vYz85J759q0xXbcfTsrQ3n
YoutTgynDaXBqSrzrdlwnxUylBxUyGRUvDVsubJXTbWdlwr8oDUjHdCRBpNJn0kOMl2s8S1VU61U
i0ZuVi0NqS0GDXm7XY9RXfFkjeRxr0eqtaq7uDLDlJskjJrebQhNZF8lya9nSiJ8dczUwQyQAAUX
EvkZtYpnVFNl11XrmmzPy0kWW2Vc+u83qzz8ZU+1EwKpPDHXc6rDr93L5j9Ol12PcYKsPgwjKRQV
Dv/xLS87Xs7htQhCx5Fv4jlFyqWeZSIUKAuZGtmPTFts42joL+vUhlFuVS21WH2GIrWzal2PVd1x
BRRdOLCa2AsALgOraur4BIFgkKfSbDncquZl7fU8149iRATAUBToI/3+vOvHq9Z153dnvJ7rj6/4
xyHX/eaUN4WfHv8pJfRHhkh1sQUIQvJ+DsXiv9NJ17SxatkOzi2Rs/xQPV2l2v5IL//RVTv+23UA
OyFhjTmEHBnWWCpeUM3rcZdP+cftIyiJsHVb+9c3lm+l63dXLXxWeEmp5mWLSiqrBB544V9bVObs
uo9jxM5JtGCkJ+s4pdgVqYPk4pJPQ3l9DRHuB4WRux8a0OYbUVAoRsuVIK8U4g7BIu+SQlEZPk+F
fCqlcl1cVnYV5DvQ/CYDk4wLr9tVEvdySnUS1VebLysvSd4FkUijWjeT72nI6mJp00w6NN4JFYWh
WOqNrjnDru1SXPm6LEZ8uUOQs5VZdhsp4I1Qw95sr9MHY+63HmnIo7CxqRqNDsCdym3KGG1UseSq
cEgJjjqh33UpnDO93kVjYJ+DVcdIQ7aStkRZUbbsVHjU+/1jYlK16WX8BFyJ92MGGzsM0JIMlwKt
oFCD0Mf7v1QhHon69pxUsmaUyvE7lgu1Er13LRRmb28grD+bCQZIBUK0OBwl/hnVt+UgEOE6z3Ix
ImB/SuG8dBLWk8lZi2qVoG6yjJgBlIZ+RkNCP08SDtd3FKKoZX2zR32k4sg86LpQ61wihK1lUJye
/D5FlQdBsrq3SFr2axIWGg4HRpu9rp3v70o1HPtyOFaLnvw2FeXPaDHxb6lfwpFxlfphVEst1IYC
bedwEEBc06s3slkkx37195F6Nw7yRZipWoSqGVyaaq1O8QmsRLBfJGwNR/OAoDnl/42pFv+5syoz
qcPUFtWiktdYXIxa1kCuC1USuXZVS62DH4NEUTA7W3jgAklNxKfdjOJ4gAl3qNZdN6jWLH8qQMLB
JQevru81G69aQt4D6ppfu6RWiUeu/UtrHZ8SilD7/DJb+J3UVwer06QUpqjsGHtViVEVF2LDCh1t
RmDV1dQQeSnN9HL0bZXQ/HXXJCXdHOlLEL7bqbDSQ5qiNCiYqgagmPrjLEtiqM7ww0OiJjgygDrk
gFS2TDASPDq9GpGXBuCxXCDrEnrD6B89fcaxJ5ZS2moxUpUmiLD9LdXw5vICb1U54voOQ0eHFDJq
NYjS+su5sNrtJLF5qnKDKDs+D7+7o6rpXPuqpfZRe6tuE1Fe+/9k7f+GmE992Pxvs7Wfhq/J+0zt
rwN+p2rJx0J5930dsrdp2ViV/52qNWyZqsVS3tBtCp429uAVjxoUfJv8LpwK13d1+VAbNgnev9n5
Hux8Xbd0x/CgJRim839J1ZrIM/yZq7UDC3tyG0cx5EZUavp9rrZu6zSpF3+5cw0N3QpV93tXAlRN
VxXE1AN4af65g10cJCx43E89AFGcUNbHNEGXrA9ADVUe8E13Cl5E7Uwwxe3beGlTFFNw0WDgPXaj
f9t12gRUFw1NzVj/Qh47xeFn7UID4MsBRVkUHCF5oyG/gk2YY6nPb0L29eJ7gA9kuZLsLdHWV6Qw
PRiGE5QIW6ZopvlgQkPalx4+aYGN1kbRQhUvZZTSp5PDyK9SSGVQ1Q+qqRkAYD+oJhilQtz4wE+2
QgabCcXKXwek8tV0+SnenUYd9e5XUnuplbCsD2m/GocRJzu0OmTKwMgRpXm9FP8QEdjbdvLRkRvU
KrVQGgm6jFX+aZ09DeQb1JbCjv5u2mpSro5Um9Th165ad/2YSh2o+v/S/O8/XZ3oet44bZzTIqNU
goLmjDvqLzsWIbtq3XVDL6P4a1e1YhTCSNHIva+HXE+jDlFdAAMwiGTk/U87GyqE//OMl7XqcEQj
+RzVTL2NkDMB1fnjO10/T53rj49SXZAZ/QaaDcXu3/9Pc5mqyH4i5y9Vg3jsJYN/yTCr7P27tL/K
Srsl084YmddLbl9N3a5VALXL5Rz/Nof9bvOlhjEqByIVYKiD/jid6l72/KfNf37LWAJFEnhfgIwK
vCtgSpL8/V3VaNXUN5hk2mkwULpV/VqOvmontbvqrlqSnadntVatuJ5pVQO36hcqJPq9UDtWasZ6
PcbX4HeM0v+pY0JuyUn6oCbpzrU5yll8Kefzavss5/iNmu3Leb+jMgAyFzBpmtjm9hPaBM5JefhA
COnPVdrfejKXgFDSclxT6RYrcxe+zGpcmoZMdTgqP6HL/MSlqdYmg3djyzyG6qmFOlDtd+2+O6Va
qTarHa/HqXWRmcMZz6pk38aguDYCNxXQBrDlIniQkqOCxCgevA7A4KgYvlzzaJdUGxB/Em4qqW4g
RoEaFvw5xROYZHrY9iL3WK36Nl/a+9VuAckX4CGU21VQzuXZdW67sl8gy/Pfq+y4al0Xal3lYrBU
y4QFvqLEZZ1VoZ7QZrzYO+szuF8Iyv/J3nk1OaqsUfYXcQNvXjESsuXtC1HVXY33nl8/C3rurZ6e
c2Nm3idOHBpJCFESJJlf7r22Iel+1NTKHiABRLyQRaZL9S5epEegl0hxTOzLx2AIHhGj3bVx0Dub
56MDzoYWs47d7WGOe1nt+CtQ8SZk9qbLMZHHDh2SKZXAzpL+d+l6K7Njdbb2odXv0KmOB6l/1pTh
QzF77LFtWAPJ76uT1TYoyiyK4eBBg90kLQ9BZjp61Yv+tzlFW+u0W2GuNRvVN5DtbDU0M24iT9MZ
TmwFs60s2VarGGpb/X4yHsQbApeX3bReQdsiWsuU3w+3tWYWpJ2Sq7CGuZC2BXSTdg9m8oArAylA
xEzwkWToWuyEvd5QIBJQ5qCngvro6CHqFIAAbtH0t7I1jL9PxC3h7Pv029a25+oMgYExqJmbGSJk
aTJSzPUq2JKstMaiF/v9eFurN+Uh5bXZByTrCsYwHdPKWH9hWDB2Ad/ai7fHEWXu41QH/CqjPKDP
MTrVw7Bau7PIeLc3R5LwRAyUx9+rHQP2vpXXtNddMDYq9XWckGHFhB7kQSJIUSSkpWT+XtT9QR0Z
gOmr36hbodatsqhubBaYnzqFgfi0KAyHQ4b4bjTBk3foykP5HWJfmu/aZDc/wB9UokP7ML2b0Z4E
DcJRyCxenjNf+FUSBKe4dY6PC+uXk/6MMcLCatkDyuzJJSXdXfTn/tX7oVTXGvdE68uRi5F7ICAE
c37sYdYiTNGZDb8wnXi5huKtBCJT/QmLbCA4NHeSxlEIqiH/BfjZ8xi5DWlF0UeunBkVFOR+TycG
F1kI45m0a1cvX6P5kC9fsuwlGu7K6BiPO6ZvkdmKAvA4e0ydwRyYPXnSVV/VkHqSIvxifGGBn7Un
zfLK3iNzr0kupf4cKfuaUNIIlo+dzyc1PRfRpREPleiTL99CnR8QJ+2XxV7FqJWyb/k6kfq2NDiU
BDLMjzUso4NgOsriCL8mBD+rinzsX5vJxXvJHgMEspjCCbOhRtCfZ/O+yPZj/5JjNezD26r7qQ/7
5miewBvUFVl2ZHIfIZgbk1tkAHY00ut8tT92KPDSe4MoLNUJxGvICNXEEuoEpq98jBgGinLPqL9K
D3J6zvFg1k4pXjHPYNeL1nydx5iQMWZAb1FjERLfWvDN7O4X0GXxtXlGGj/hMPi1gk7or91Il7wF
h+kjIdUjj1Ty0tpn6EKfk9OELeKGdAjpqbvErgL/vXPSYFcq4KMR2x8mZU+MJXgZrfmC27pkJ5ww
ZupIsV8GhHqdTfkzWehH0kz2drucCY8oIVnre7MhN/vYGLdpfyIcbFi4LpQVQo/96FcZPqvtJeQ8
OuED4/tOFny/CD+ZP7WFX8zykTJPG4aryJ4i0qWcUPFQC6tMoVUn7RdzC6r2M1o8QjxrGSDeUfpV
NndFeqjQ54nrF8b3BAuBdPAjZ6ds+LV5SAQKIQ5IZX2w2Vn3jhZQm5wYY1exm2FRk+huOUVyQetb
WM6oOrAxsfhJ0J7O1b0meJL6aEFJEkGEu+0h7/ygIbkD4sQJGw+zx013NqCIt41b4RBqbfW8IKry
pvfpCahT4oPwzrS7Tj6MkWAPw1nrdnOym/b8mSHxTFrm991hXDDW29JX8q6vuXgTkpG9LMIouh/z
s4F++lEWXFV4w6gfGzfxq0b4zYIo7yjp9MCd/M1Sji2XAvEW0m3VUOWP7xekrWQo2ly1TXIQ48oJ
YRSrO5W8dWTIuTuOJxnyEZmjCPTTI+tMmUGSgYraCeek+exyeGcqUvrH3rxZFXOJn1v2gt75J3p+
64l5d5gHVz3CMGEb3JstdOb0INGV7ca3dESuuweF0UMYyfcMi8pXmEYkIfQVkjtXRBePnB7tL8yz
zOU7v3IyGxfrqpzy/cpUIVNix+wDcCU4YejN4PA6SIE5khiic4lL4ImBkxLa1al/1ZTXuveNzOv8
/l7+GSjQpXwOzVig+BMQZF6bas8xBe3ezHFDICu2Me8/VS+tBuwDIeopAwftBeKulImZh8DuWDTF
gMWH8ayLu+izj6+LxTzMQfhgzt+uyV+dhX0bXwcwsrhPMd09FS/5haLajfooeKSSRjGoDSav3hXl
JgrcvkRmWdCH8yhvDjWZFxfYPIJ6acjfq6EoPM3lrjY9QzhZ2d2AOCJ18jvmuiXVF0RsFPYMOvnW
eoHiaP0on41ThoLAV73mAeIbmcHh3XJKAdtL3vRitQ4hDSTWj6lHuEHOtSy4ySuBAPoCpUK2YZW0
Gfc6J4gdi1TvBZuVjdo/OlfCI3yGfoECe5xnYgbQGH1Y4rlruDE4aIPwwaNgZ3MtQQDr4DVQy4fH
PnqcF5Ik4U0gP8Q6C6IefEf/AF9tnN+AqmHmhncXveRgN4fuIoc3AzGYIg/EnTI4YrbPzHuROMHa
T4OzPoGzBSN3rEQ3rj/G6iwJpxaVpAla1G7g5WNygQJm2uSrtavvlBkRsqDs4af5wVHeRCBxTuw9
PTGgiRCXD9TC7OgRZNN+vAfSIckueAYSmsimLRhnu0rt1YC3PiXDhvHZ7NPefRTxDjr6EfStnewM
h0v9B5636qWaXf029cC+3CnpjhgiFxnkrU7m7XvgdwlTdI7hcaYZZE474s+K5uA5fMQbLz4Y1zHx
Vn6Zw8UQvUyWC8+deLPwSb01f4J5uISXr+YFk452TTob4ntDagvpMJyxPBA8wels7Z6qnhP4ucN3
akeOZEPruP9hf1Ve/4MMZ/eAPEq+Va6FL9/ONAp0AJ7Ucb1iipfkRVTslYfwot0PASp1m0nfqfKC
R5wN/BuRPDFi6WUOAWqom+6V0g1uAyTe8lMW78xk3xEWB94FIYZhh5MDqYwuFE6hATWbdwCfmkf+
CpF+b/fVTeytchtxH7b3zOCVdhGA9mp2BK8eVZdgTH4JPDDAn4vrclQMJ5fcT6wdzpoe5PXAz14O
au+O7wGhEWf4Xb4BQeMq/BCfqf0S5th+hFwG+bG80/z8TnwKj+kFek9EsgtxTMl1QAr0VO5xqSEL
vzPfhFVVYksvOSG8mD0/4YWEXsqhFTaR1UAXQycy6bY5PAdmwo3v2hQVPy5wW3sRucIoE6W2+CQ9
wgIZHuTn9koGwm641c6o8Ifb9KQ7isvJvutxPfOlOdpZObfX4bY5BPt3obSX83Kur8rOBHXrwyo8
E51x4fLGY5a2PJwGu3lk9mAY7N1CB2EuHtiCQrfNSOes7aK37qAN/OGzZx6D43v7MZ3z6+RqTLPs
6X2ccbafoZbBnuN7TB3By1zLzu3eTi6Bk9ts4paXbIdvwkluuwNKruoxvVaPwmt8P7n9R/KIJffR
sMVf9TPugoNmrxw+u3sLX7AXaq71CLBQJxUpcVliLkVKteOu8UJLxqnDNwyuAQwTHcQQc+Xaho+3
y31zJlG8OqRXwddc46w9olVwUQLsrVvmG3bGG9gNRMtYChtneesd2cEj6tBCibBUbP1NUPzSIa9e
f8v5q/bhnk7JITtxOjwnj915/EXMxH441x/ElpVUvl7FX6/5Nb6fveBX9Fb8zH2Rb4I2RjuB77us
5hwQJw/FQ38pZGfXv0MdvtNL3MH88AjbWT6KXxAsBEecnPkJ9+RkP1qf/TswbNVLT/Vd7psf6lPz
Nl9pCGkg1Y/mLfmhOuM1Cd3pIT2lJ/kJEvJtfac+pR6JYLa4ly8sHbDVfMAnJC9anx0mAJdaoXY2
fFQVx+h1Pel8gai9tXkDZkkLV7/jZe4vsU2GGUeS30l+ccMt8Vh/ca4i2i/sw3IC7/W0nELamO6l
TL3ywt0p/drO++4luYmI3OHuwlXkTqec3wtkHUAc/Yg9hrDnSrSZ/OF6jr8QsXYvvMbFFBPhK51M
xih8NarN23K+Jsz33DM+l8/kQQicBO/iCAwRqIetEmIr2p3JZSJ8gn+WaEa13XQA9MLVcqsfQ386
TPwg83X62bxhxGxtUDqDXTyOdMl/ACvD4Pws3Cw7aRf6KK6woPst2KznUXklzu8QHuID2U6FPdQ7
0GhH4oguSEE84z7/QnirtW5k/UxnB19ZTvyiNd2mL0SRQ5iK7uZ7cW/cLOd+vksvzYkuhQZFGhX/
G/wYb/CD26/4DvMb6bI58cHwj+kqH0lyvVtepq0B3FqJgN4tNyKEYE/lF/Y1GhXR1j573ljDXoQ/
Bq/RMz7Hi05D8NwdCnciJtk2P7obJiM/88wTBGe8x8psfrDWvEWv2nm4IYiPo17O6AQR+QOebMCO
2sOD8SI+NTf409Jln9+t/YN36bN+5xCTyo01t/4a5vPywg1x+Fz4GSGm4Kolpqqw6SKMl5ZmafYE
ohzs+Th7n4NPD4+x5r1yNV2yj2griOzwmhvaUm6T70t+Ged9+5Td0ORlN+OF7xXOvQMznjgYW7qR
j0BdbLpAjvQuHjLM4mfLMw9c+GrFk5VXu4U/0dwQBHEj7sVr6eNiJVbxpdmhDaFeZYO9a59D/5MY
XU/bE3Ed+NOdfh7skhtecsNxT7Un0UiKzrRjNPZC5lD4afxc3uBqaz+lN+3G5N4ND/5avFQn/dCd
AFlZ94QFjYYHAZdbGqxDny4fp27+NPkKzXNzQBHlMvH7YO7rPT1U9ry/NV3tnj7F+IWuqX4Pj8Op
3C9+/zXQTvi53zq1I/nJLnmI76Dcn7BM3e8a2ZFeoLtwtU7EMT6BDmnvuGaDZ2qL/IDqlxK7BYDY
Z2CNH9Vt85jek2NzLmgFjR/WTfSImuqmIT/nEBzB4V3NO9Ej5OTtM3GF++k0cDkr/vqfDgtotDHa
6s/yR3YrQIGp7DHzMWZ3gyO8MoOmYDenC+VAR3o1owt3GvG5Dc7YyekXH/Vj6iELpLx7YLxwl+wI
hWICBbflE1CabEc7XY6H6TE8qgeY3xj8ZdNbjC9xjh0zvIOJwa+44Cl57IgtdMOjznnUcMWW99YL
B/EZ7ungJ8mw2+RpKaoEbJmGwtiI8dFWdhPWQmQ5ItPeFr+fawNbMWWdWgFKvE2ct61t4r1t7Xc1
ypT6XTkmd4xCKEJt2rhtsVWivh9ua+GmGxsVHHVrKWo7Hhx8AF2sChq69JDi4T5E4Qh2HM+4UpFx
1rXGQRrpCw7xqRXeB4o50jLADR28epBjfyZl5WhyVa+HHwujLyGu80UxvJGpye+bLGQAvC4Yuuii
oB++USrbWrs5zSAZboLTNlmr+pvslALQqgVZxQ5pJ0LNWsEreoa/tgBiKMcmFUzzKTQbLIeQCHdj
UdyXCzGowCwZ8G4ImVmpbxtyIXb4i/ujlDDFNK1T8FFERlw3p59Sp1N9AXiRYHXARRwyQTVNa6c8
dyaixuZKpxu0wl+oaiFeEhMRyWwKjbkLqng/EfEsKwoNbi3cUKj1YShkNJwcE6xRvHXlyzSg6ujT
Ge7ZKtn4Lf/dVnv4bDgvVcIFt5LuVujd6rrbmrFN1o11fcoDnOPfssmNIvOXlLISUGw3UbiDJIwg
cdMmdjWmgGFdbA+3hVhRuBpGRmBbHXRbVIJAeMy2qgfBXUfw226ry/6u1cqLjF65jlmOkS74TPhX
AJkQhk9rZXj+zxpSGWqf63Pb4q+H23bb21KhQn6Wo7ckuphCd/uViu2XOJmoUw0agBROL7A97hVS
eZI63Ktk4mTdqgbeNIBIsRvUAMq0T8rlmgeHsQ8TV+4xDNarBL9aZ22mVUu/raWmdSLrL3WTZbot
Rb2QvKCmypjXvTHAwO9v+rqRdsNqZ14w1R5rqurUSPVnQzb7w+9H2wu4cQw3DqnZ//Hk9r7fj7fV
YfKswqhwaFNz1WjwZSTFxw5PJBoTcILMjW3r29PbomCu8piti++H36/WbUDFlRynbbPv53/vRemb
ZnG+X9LH4s7s8cqUtaE4gxhLzjCL2iW2VlKD3M4pVQYAKJO6Yk+RdwUl57agDrIHsOStzDQSiS31
8P3athauUn9zWZXj2xsUvW5Fb3tpWxBbwo+mthnUpWqQCX9l++1NVK9RnpOUyKm/ft6E4RKd0rar
72d/P97esL112xQ+KrfhbfV7f7+33J78fvv3e37v/u/NJ43s7aYZEIj/+zi+NxmNpnFGlOuY5zjq
v3b995H98fgfj+x7v7VG6J9sJcw8r9/b9tF/HP0ff93v1e2dwfd3/Mcn/V7dNvj9B0JoCxw9o2r7
fcx/Hfj3C9snG+1qwd2e/OOTv7+Pv/6YbcP/7Qi+P2J5Xzr1CVnt26bNKdbGf9PubIu/nvvr4T9t
whwAda2/diNtk1bfm29r39tsuy1rnRHY9zbfL//Tc39/zLaLv3b7extDWe47pO27TXCEfYMmC4pt
ua/bBJU106b9er/dXv3rIRlOTC5ucqbtFXObRd02/726PVtSa5Kxnez/aRfbFtviezfbwz+O5r++
768D+6+72bb7/qRtf9/PoVSNvP+vPfq/0R7Jkib+H0NByAWJq+rvXJD1ff/OBTH/hcBIkoj+ZWLV
sHTrPxIkS/qXrqqgD1AR/Vt7pGirwAh6la7x6eSGIEv6t/ZI/JdkWIZkWTLIMbyi5v+T9kiWVh/o
H8kgqqWB212PTFcU+JMaB/2n9ig2Yhq7qk0P2VDGvjV2772qX6FrMb4rpoBZZpLthYHhGdYXP4mL
QzjNKfSaSPQbmXqgilucGvxt2ijdybKWGyvoyoMuVB/ZVKao8PqvKSe4qQyX8pjmKUijcPw1lHJx
bufqhgB1mM5hSmGnSERbYRI5nMEGNyTkCMNVocRLFTmV5dJdptZ0xcZgyipSubsov3DRMYOrhSd1
hH2i3fYhTHGxat/zmo7w1NcG0xO94gJmifofYUR+I0yfB53AeKeJ1dQlZp248yXbjWLAgGjo9lNP
hAa9FJyGZiz4ulRaN0kKEo5c5WKX4KW1hCC7poKW3k5aC/VvGdp9PMUV3FRxPkp5+ENoJOtICqjy
2HVK7Hd18BYpSXy1yiG6GgHTVZ1Er9iYgvmcGMvoNcOAszTOD2quqLFXtKDFm4RsodaqKOwbITiU
qe3dJl6BXwSbeJoS+WZADSWeMyrPaU4G4FrCTAcSHbPGL9NqD5x6JPNjecBzzBA5gShvip/TUJL0
XgxfTZKQDhW8jahxndxaJkfAPLifk1py69Gt43jZjWVrUJQ2c5dA4ucioFwiS/OjVBWMnNqGHVEu
qQk+doDOBW6iIdYax+l2MfhBKyUiVnmCWrLUs6MtQna2pNouG3asmILixXiwlYiC5bo1Kd5XMNsW
IWP3eZCdzEAFPFKRSiCywyQnHM4UVzZVgPxzxsdgIyix/JnJnsCSm72p8EeKCllrmR6dMPdgW+vi
H0OEJahbF2I0/s9FG8XpHw+3V7fttk3+6eH2QqCSSjxp6nl7JOiobnMSV50m6cnD/Osztv1V2yvb
6pKrBKiG+v1fh6Em5GYzpftSKy0uyf/1QLd90hmfmQasFaaz+Qv+6+Ft791eVVcIkElqgr294/uF
7WGYhPDnttU/ju/3lsLyrOmMn5nhn7ln/mfDP1a3DbePWdrKg8oHulemdBaZUM+2RSvJQOUXJtT0
cRbPI4kpkDJyyx1W1JIGcA533fRY5GfwYukfC7J007MhZzwnUMcOM7VxrfW5CRrWTgn2Rj2+be/Z
nu3NBdyFKS/eEKpHbWxfGiKRvVqWw8ZVEoT383COhPoSTyXIZYtTSRJz4Rx0o3De1pQopx4AmQpo
1tSdMmM6jta4HBo0LF5Xi7jDQLCJkq+TYHe2CFc6C+vC0mL5TBJfKKO0aXuClg1R2W+vyx3jfqMF
k2wI86kQKGCLuhzuBmK0YTLr6nlb64DJ43qd7y1qTS0a+AC0BtTwRDuHhTAwq853+P0ciGhP6Rk7
TesWQPh/NFZkuiTP+/E46qcqL3QiFxn7wAQrd0gxxPMyRcxyJJXZnJksKqxkFyR4eqoWySXRIeJ5
22pbkCYi/X6omFECOi99lXWlpPHMPsaghnaf0y1Cio6ayOjp+1jaqZX5fxZrP4/W4R5BnVCef6QB
nS2lTvJdIUpkiRrpc1F1+h4gWL5ra4tYnTKXPbEnPYAclIn5YGM6zwmAGCsvHxlZku6xLqZEbiEf
E9yrrVvIze04LMyl0tJj04quZCWPqu4KZPfYIqrWwwQRPZqL6Ex2UnQepoRJ5BSV4sT8ZKYIrtkq
RN4a7HCIG5Ds5C5dlOJdV8TsDK9FHDElNiQCUIwQlrMwS2gBgmY5t0meHpYqgFrDU9vzyxjWtqia
yW57SNiV+PuFz1o9kuZVnufsMApmtIvDmnaq5icorLEnkoh0y0IVh0PVMZMjmg0ZlgjZh6GhfmVx
JOEiJD5xe4XWPeCXsJHyqud5Ih56zkdfJSavcjUrVbyiGjn54fTvK0V73k6shrDYnR6tWVdmQJo1
UQFEPAxYtNS52W0PVaFtd7DVG6Yo5/wCS6akeMQ8rtC0jt6iMIRUc5eF+W3TA/MvDTNwS0j7dspY
0FGSKjtQD2mdSWgtuy9DCcVuvi8hI74QtUm5LkhuZJLDfHk1ev52g3/rqrZC1hwkZHg2I3WosRK9
ehMHfTtGt7XfT+IPwaS+qrK2Nyabg3R7/Nfm20OZn2dnURLYPtqQO8OuYjK4/nrDH7v+vQph+akN
5IgIwlWmtG2+fd728ctGjyI0CcGBjnXpj4P4Y/umQOwlhwUyD3F1h27G0G1BNiDG6BrS2rbYbKN/
Pbe90BNutEd+jBJ0LwsSrrtA1HcFVgsFspawupKIFeCC0z/rIvxEC1q7Yl5/6ovxLk3NcKFKybzm
EGf7ZHnVVNGb+GsO2QQRXlPT3KEjKLtTogIUlAa/CVKDkpnOO2TK0p2aedDtq12bZUiaKulFsJqD
LpPd05KQskhYViNi6zWjuh/IAMfCft9JI9lnRPKQbRndCJUn9anqphrF4Qp8M7PToH1DHXZ7mEuO
apYxrcSSHPJMO2tx0Pmrt88ISlcC050QYbmMZg2UPnYxOpOx0bH7EpipbtTU0UP5dSyS0kW7aiAl
9/ImFy8GPlqn7tpHSSVLPniJhp7ZNV3vfL1UZiiWNUztxbwmJUjoFPdMlAvveZUPdh8jlAkn06+j
VHZbTSLfrQXvbyIdP/c5t1oaQmZ4dWQkpTTwsx+EBulGMbTWoWTpwAGLHa0MDikwNLooWkxpigJs
rISODMsTxIDORHSYyHQkwWlpw2yrIh4TqW6ZZFqwLZGNTTIYBnvSCseXTKIHFmToeVLFAAQ1H5qY
xIDAYEqBIiNlTo2K/BhFfAlj9lHhu0pnbd+HEYoA5WesldEuFx90iUDxUK0uQCSYlsvbV8o4gasH
6kAcNtKH2bKOQZY3oJDSVXsiWCgf0sdKNiZnWpJq1y36e7gM4SkSm3Y3cnrSF9NvZ63Pz7il34vn
lYDtLlm1H4WydXKxf23hprvWxMSQAQeJgAs37RoYrFT4FYt5Y3MsqBKPAp2KKdwbYlrz11fvspgw
0U5c+HhbkRa9Ot+ygzTLzjKm/jAyL5QlmuqY3cuyBF9RbzHF19auESioz3udmr7i840pl6YIJ1s8
Ud3OCKmKbrrYQnA0WgwaoOIy9iCpQcNnWorNU9TuIitnBrf8ZagNs7lBL57miM2Lj7IAcN6Kpd9o
KEPmvDtbiX4Wqz66EFYAgIBvUGEyqyNrDPTpgPuosU5KPBCWwzQylc33aUFjoistmui0ucQj55Kp
B75hMbWvdZygZiWSljc85GD7hhgGKDc4p1zIONLW9HFdXdtkuLwRIaG1OmlOQsqtGSgZGAC0Kgob
itBqmX7IBbeg0XHTcDqnowEnVLeIcuVfi3BkGXFFbTyDbuSSCkJ/aETF7+EDRL0eQxYRHK0wLiGE
K9cSAaR3mVdKWDBmjlEb/LZggloyVXWXh0nvE1jkS6lHGAC97AwrlSL6QxLMz5bWPelK/DHpAkVe
zCsu1EJlT6h1jU+HyW+aFQ1cG8KWKHR1PRPceQauJwrW09Qqz0mKDXCoQCqETU18DpoWINDWUjQO
vbC9VigKgWaMAdswVE9JeqNLqF7qKELFiXCVzCPSFdShZHCUcFmGr0GfiYexnV7Huqw9c+yuUWyY
536q3syuuMEpRPkz65CPjZ3MHJQlfExRk+2KuIMunayhhxx3UkHu0uo89nJrdPIkEpF2ps9aZgie
HJFdJFeRQHg3308/z96sJMLeypp4J5JYi+41hDAbtJe1i5OFmOK1jDKwQSph2bX6MdYjpwzDzJnE
mXCuSrgQkRkHq9laYLa5Q4LYjeF9AGT0VPaDV2WrUklA1TDMmsjENYIRyLi3K0m6mIzUmT7MsCiA
eJqWr9GGCIkc05GySHwQ6coXMrX1oLEOpvhLDozAj428cecQVKea1vztfXIjDR1z9ijBIlnaFy0w
8tmoClfg10DeilIlrn6G2jnpPk0FFbs64eIp4umdEeuETkCCvLLQVplRKa1du4CISit21ADhUKIM
l4Y5ezlZhZyqzl7hEF9goEIS1odDh9sVtex4DxnwrRgazYlVE3HL2uJtDt0OIyjOgs7LAnS49J+W
sE7pf6uRJ6hdTsOeOYFlKp7WmAbzAerPsF8n3oKHli/dDm9zvQhOwRwSgxyqvyJKGLbcxb2vIFBn
agR2OJNLtvWmNM2hySKG6YL6LgtNcpwljwEys7hZ/dYU3JTUrvtVxSGGKr5om3ZVZl6e4Wgkj5dI
iAaanPixgXTj0Xm4VYYR+JSY/wgItyGDAcQT6dl2rRFfCBTeKXG3Gol2F1rCQQGHoGZjs5+H3iXW
ES/i3MBsb5GeSIV45Sw4K2Z+I8YId8f0Eor34dhfRHfK6sIWgE/AQDmB2Edtq76FcvY8avwMugRT
AmpVkoXP2jKgYdMJahuK+4qRZ60RYUWkeOlWceuEqblLJAmxB7Ha3lyQF5X3qJ4oeCYSgYZW9ENO
ytLtMT45Vh2fAqMuULyRSz+UTk2E5tjrty1h4r0ADalJ0CeoJAnsbisTuJBZ6w+FKd6lBZefEEWj
mxbtzwyI8Bhn6r6btB86FKx7Vfgy8wGaZ2jdT7VGJA2jIX3S9kot+ZU2vDYJHQtzvoVOTs8/Dz+K
ntNLSJkfyaOQLvJCfgLzN2g3+drJCJGb3F2q+Gus1TfiMJBApDTjCbNZ3kKgH2fKKSupazExy48o
GL5lIuzgxli4+kCzS/DiR5ebk1PqgBvLJHozYu1DKRAjK8wkHmWA9Sh2cYQ/VfmCsrciY07FR9vr
5usCpdsvI3CXpDuVJb8rkBDi8kqc1tr03uGJsXNzTvwW1Uo03cfwDkmJ+KEXMNeSvVlX7FVgurZ4
72r081on0CYO5RHG7HUwk/jQRsNCBpfK3KA6L9chaGLCXcr3ghpNIab381i8C1qVwEBEpTDMzb6b
QbaTKvhkJoD3ty6XnJrgSRtu0BL5gfgQGfsuJOPtYlDHRh3ugXDuilG7KNYg4uIj7NHSYGvrer2z
wnhnIbxuC7FxrDKNvaZdXspiIe1WZwg0EZXKPKB1g80RybqGEt5I/RhcPaleTOCvibz7aQgst22C
Wyubbubxl6Z0zW7KiS0Yu1TdwURKEEBHLz1hJK7aqA9FjwghapS9iTq5S/qLlJXKKVSOxLSNh/c0
XQHlesPX3KjoYs2TPAF3nGRkfrNav1oGN9VcM76EDrWLTLMZ6DIR8xFTb1FbJl6UyyWgpCvTauPN
nFPqECwmb0qV0WdkxgfVPKgVkngzTOlGmIjA6fB25+YuaXHxxHEiuZlZLqSqq9euBpRu1ObsltWi
n+oqevIVsXyvdA+OjnIQxuQ2VkPEtGsmct6sQ3ZDY0ZvRpzUZ0hk2i6gfx34sqGGN6OiuGk1OG3e
6GQUqb/knITCKQ41GraZ/IsCFIyViNinOGlT6TOi09QDKveg1BFKURsIYBiU7hA/TaCOQoKwuPqP
sdpSd+BPn5MJa4DxkgYWvWs5h9mytPSnlbOUYc4xNe1YLs3kYQqLD6akXEQhfCpKMiK0hZAFMpcj
19DzN0GbHzo0C9xpa9HTrOaNYrh+IEk46XZqKv9AwSC4mrzEh06RnzGRnJpltlypUUwiqG4yrLlw
EQruuv3JSnpuikJ4Id0TT86ANUHAMqNqJaDPCtqMqfl9QtZQiLZ5npCkE83bk3WKsGSobwc5uheZ
TgU2LHO7mrpHMTzrUgGGuSUPAny6l8sS376M1cGwepHwDYvBy2TynVjoaNT+pQ3gWXXj+lMwwiGG
82q0VALHKrnRc9GgCtw6aajdAmU8aXl3kSIOh07Vhe8JxmpwI0eqvMNo9zJPreZOZftcWdjxKvW5
Vnp6vJ2FX0hI7zNpVdNWM3HIngT93o7eMwQQTowf3k2Tel/qVkBpYz9P431MfpJfCdFFNGsDK1qi
u3al5smxNfdzKu9EpS0OvUFIlSIxjtEb7VBLQ3Lt++KatWSWrK1FVc2rUSEg3osqf7QbB/nVCsm0
D8Y88ipFvk6FiDoqAr6rloD5LUH+WemCcWIQROAsxf+qoZe8aKWTrzGP7M6IqpOQMnWQw5wj1wEL
MrXrFz3qmOhXTNix3H4orf9Usoe+TolDDkNzD2LnntjY2JsbA/oDNwe3Cr/yqh/PdUgeBljfPsH0
Ixq55pkYvLygIbV6RGHDr1jkGCJif4IsK+hJTK9oLWF1vkmd3GPUozspfWI1X6OEdYs8xqn0AUHg
zKPpCGpY+wTkInwMbkJDvaQJHh7OZO0QTOOjnCB6NVvTCUgLdTJLeDSssHV1sWQw3R7KEGHe0v8P
9s5kuW1t27K/kpF9nEC5N5CRmQ0SrERRhSXLRQdhWzbqutz4+hyAzr2ylX4+7/Vfh0FSFAmS4C7W
mnNMVkf4IJaY7kidXaLENoNNyEximNdzhr5Ua23SrlrCKwKim1nmL3Gh7gzdQ84nuwt/BPqQHeMC
LWkTk4pTYLTUJcsNe/au6n5uNrZgDB6YC3den6Ku8zqUSmX3mLQtlOOITU+emMY5H5oTvQbaFDpB
vqHUrE3X72uVPBrCQhRZd+8AKoa7cBjHTdsLanEkam441kG6hd8GTO+9vBr6ttjLWLEILlx0gZxQ
hlXhu8OICpePFM3YzndqrJgCq6TeKnrcgzeTu8FsWWfI51zD+U6qVXyuxvBTnBzdjoSHLrIJF+id
z11WMn6Qs23AnSD6TH5RYZVt3YzY5FGORFCpG4968zZsE5vcuYQZK/PQIki2Nsix1Dweobg9NkGh
+UYvs21F6sfeYeiv9PxTGE4sVQr3KQzIJPBw77FyJyjZ6tk864UJx7qqUXNH9xWRA6zfaB7pOnpt
rA6UrI32qclQ59t9W15gpCu+oo+pitjNNtrXhiIF8Aj00ESK7NiRyCrcu3kt32kLiJjq+1VXTLhE
ahVQhrC/e3P4hBMx9/MIxSO/oXhjWuOXsmpzjFnJ01zfhEkXXpqoKO/ijGy7mbX5rmieCrKWmE8o
5EhI0Z1d751MZ/6YyNdM88T165nI2WHMH60w6HdTx7LU1IsP6LSuo3kyd3M6P7MVnB2TaFmaRpWC
z8o3Ro07YZ6/s0aW0B3K4HRC+N174t6ukx/pZN8O+fAIIEDigaDlYXTV7POrTNhwDTvrSxtM+UGr
kc+KmA3pbCF3tlX8mLEzOxm2966fEXBLjEKuiaktSA70/+BGotpP4ieKRvme5uQTVdElFrp71y0/
UuqR0LYyDU6sfTV2YXwe5Sb9Og9ItNRox7hZSLQrrcDbx1m2TXot3vaRfZgIvHEtczH+SEUCD2cm
nFzjoAPwHBP7aRQkVCinZVcWzT/mkWTUTgO2U7sIQb8F4XCAtPLgDsTuhNOzM/fTIVLaFfbHj8EU
Yq0q8XxFlkf9KvB+5L2c9lXtfJ6tzDgybSKXzFq1pXlyy2nRkXoA7AQOZ0XaDAZEqDPEsANe0GnM
Qir6mrXhdeNWj6S2xvs4QAXdV3iY2vRe1+3HMSNC12jRtM2Z/FCbKU1Iu1Cb3NhJPVycjF8Nu8Qh
UzfnqEH1ODtsFcOGjLZAx45mi+RaRbikjImdzljeVpwi/K7BR2YjzujKyj42loVFojKsLZPtYiOB
20CNRSNi2/OOeY+AWs+Dq1Cqk9XAvy91PwntZ0y4j03W3xK55KAMnr4UboVgWLn1ThDhnXTthfKk
r4UtDs78YWi/JnU0Aly1PufAuauJ3iuxFBGhX61+EtMza8zkQQq6jU4/nGe3PPUDFlE+bjbl427A
y5o6Dpu2uGf5TBVs02Xk09AV/T4PaNWF7dyY5CaR19dSeSmw3NJ4jmxN+RHJwMB1Mbq4g3vjES58
dBZjeKZbz2mIqctosucupQUe1X3gSzzEvuoDGlcsL+EALqmR5NttMgY0X+sAPYmw8Ju5zPfpHF50
oZpTiaNbM0b3ULnhgR/QZhUtehnAfC0qCHi142OaxZwatXqvujbYmqaR7VXjnrq4TsA9EmKYY8Ad
ISkeop4jLp0ZpFSxhNJolxYdKsvr/NZO2muSmDANodc84BeOrqyB6ktrfSiD0SHRwaH/IJqbmOWr
k9Ee7zV722njnRYb8sgvhqpBl957RFvuxrFpdv3YLbFj2r5OiJC3yTE4lIZ312X6J+HoA1HahIwM
pXdtCfwyntpk7bI9SlxcP3rvMz4dcr34ws7qMusnc9bc27H2yCGtAsqC2ucOuP1loFJwUG5uba2s
vWgiCgkWT+qdchBqlpFubJziZiieY0UIqTOezJZ5s8WSKwfi3gfP/haLPvej8sHK7sZegfwNNNaz
AdHHlSblToOfsa0JpdlqVBk07R0U/bG12YcagDedNPcpAlE31+9cqqWo8ryCE2pkUZ9Zl9gWj1I2
B8ft+kOjMiyQwyy3NZSLY4+9wJuuRUC5c+id0rcq4x5M0NlJMhILJzmc4my6mG5NdqNN6dHBdkDg
C9XogSX6RLZwXNzPqfmF3hTeupNZksaXNxgajTSmCj0ifY31r03khe8Ym3/ICBsjldNolyTmQsO0
cGYZp9iV2V2cl9ewtjfwT4trAmCAR2v5yZhxCJrWcEfnn1yrpMg3SWKwaggEhZyMQvVQ40cNC++i
T8OHiJi+3dylfMBp72I+nBCId9ETKxHLNzmpTdJLozqLT3NLSVVpnwn0hpZlg0tR4oCnfbyLW5tQ
IXCPe4TEajsNYUy0n+wPpYtzdtRCyghD2B+YxSl/ttMXyZlAQ+LY6dHA+dGid7CzcCvMa8dCIBwS
0vAqYlo1Tc6qx3qVT70RRL3qnv4Waq3S6Dfirn/fF9PF3s5ODLVkEYEV5gC5FIpkttdc82F95Zen
eXnV3z6lm1nFhlxc03950HoEzIY0od8ejEwIZEbezSptMYdjiRtSlzib9YXWB6+H8fI8RWdgPda9
/U9P2zT9mT1T/CIz++n41n9+eeD6FK3rfInGYNitj4koPQFV/fen8PpSqyBtvQlCOtrKIlDb9eb6
h/WpYB4VB/Bm57jR3geDQ7HBo1YZJ9XnDN2yH+mi9BHXNBTvkNoPmcbOZWDGJHqQnWTKpGuSVJEP
bIpZM9/fQDvSfXcyvVNiJQeh24YfYmphxda/zxjhks6EAxp+Y8uPia0Eo8kUO+4SoRjmEZGPHu17
syPUsSc2QUF2EEXx3uvro7LQszjJu2z4OmQFfqo5x8Lbk1YNsw0LPaJEEnULQBbXRqHOQ518W1oY
IB2WtUJ1qaz5S9qCGu5r55o424OHlmTDEkM6e63Qbqwc01o2G8xPRBmRpoIJkgLFZsyDO91iQE3I
wcA7GnPWE+rnzhVuyogFoHcLq5qaK7l2c0l+TeJdNXWU72KLDPVYHHp68fAEossUz8NWCALlqtw8
Q834Ojd8vCUtLquSkGZxXXhW+74r8LeEKe0ayUm7sbLpxMR21CqXNPkIo6RQXyxqeWrUPqLTwVZp
TtdIc7YWNdvNgE2A9ObmUKXtuIsia++06hOyHHYO3T5w2xCBV7K3pzbYxWNDy9yunvJMPJejNeHr
Vc+jzDs2iDYDt1UOBDsxBxp9l+8GcE+h+VhmLG8rRjJ/GKrULz/0IC/maeFEGTvT1ONto8XOcUz7
YFcYiQc5kQZ6Es/I5z33UOsVz5eegyA2yBigMmBDgN72HaPpkLHd6Ak/gWlkY9fW+o/1iOZf2unj
GLCuEGs6qP6JyC4MStiCc735qvywJ7CYSW2nIfHYk8C8MWIxXsvG9EmVfqgpcdZTE+5NSVc+n4sb
hrGdNyFecDp8S0m+BHDVHtaB4L5qA4ce2VzuplZg1iq3k1sIlNtZve8UGWZMCLPXzBuvL2+72Xtq
5+rKSbsv+RTfzcC1fTvqP+lTL3aOseh+O3IrV82TqGS7+Smn4u5Fufc/ij6/K+Oia//P/zQXwd6v
gj5B6oRlu7bFUgld36+CviiwVRb3FKeUoumSD5p3JVM6C7GR3WU66o7YDh6dqrZ2Wo5tWuuiYA8J
GaNOT96sZp3axjzQQ8HMG4b92cg1796eSFaJZH6bciKUsn1gKAj/4cAN/TcHDovNpLW6ZGp4bw58
jotGKGq0JxrB6QmmIXINynmbSdI565OO0mDi0tPPolsniSAkW2Sv/vnDM37z4VH/EJaxSCFdVnm/
fniQ2BMxRXl8QqyhbqvMPKVGEp1Y+Rlbb5bakQQloJHsDrSaJUOvXwli5ovq05+Pw3qT3kEzXiAV
JbbDMHXXgEL363GkoIPtJpXhqa8CtY9g3Jz6jva8ziA4tsnHgUDXQ5mJR4NwHHgWxnSMKbYMmOar
oNUug9fV1yzosVUSwRkimGG+AtcVGdG4s0OGaRShxiWQ4TmwnSvY7O2l0lpzW0n64Y1GT7rISMYq
Y+OLcIfhOJU1mamlvF4v4uVal80f//y2f3PuStOzbENKw8WQIZev56fQkl7v3KgbovAkDDPfjm1V
7hIvVTsjlPvKMbeRPTfXA5hHWw3z0TGrUz4V9PezmWX7dF2Qm3vM9dE+Gk4+nAI7ijdDGHmgBoIB
YkhkHntzfOiD0tqvR/7fOTr/kKPD+AIX8T/O0fG/IxD70nz/mc748j9/K6MlUueFfsg57uhLVg5f
+d9wRv4kWSM4roC+yB9+0kd7fzGumY7kXFmUdcvP+F/6aPcvG6G1o/N8Jpt8Enb+7//+Nv2v8Hv5
9+DZvrn982BqS5TWv46mkKUNuty64Xouh7cMWj+dkQQXR4kxezVrNwp8Lhxn9jr13iXAmR9VcBXT
o9yFlDo2KKEXk5g2iB2M4+JoDOPkUwXqNmELxwWJSbglyow8B8qOCGRKX6WyZgdBeMBelxF7mLYL
z0MR7XSXWbZCmuOPpdmdKfFvszS6pvqk7bXwsysqHHBOJ7atEP2ZXjPNWa3TfSKnvkCzJGtNipvR
UfmJUE1WHLZzToVfRDj9qc0Tp6nK7zR35oPdQrxweYvblAiboWg/oje4KSve1jJ29NlnG9mLH9j9
YSJ4m8Y9HWgvkk/KIpUzjYIb1wKShG+M7YmpS6qwUbVFUIkfxDkENEgfygQQCXKvjdY7HeunCDgM
0J9itg8V2vNLYzjBTrmsCXLo2r0+Q2/t6r3dpndmGH4WQWY8uDH62tS9DpIcltys4FSpx74M2F5J
rMEdIDN0oHO9tRMMe1RCks0csiTQ241blN52Np2HcTSrHWTA9CEI5Sc0CU12scB1ncaORVtjG9/n
Qo6s6aobIzMZ7YHTgp9t2QwpWCVt/Lkvd3GowXpKWSaWOW0CFXfdjkZk7jE2gyjWN6Lbcw79SMeS
xVdFvbZJuocqRMQN2rPleza7p9wMsxctuzMjshFY6d2QYkoawZHIadhH5n0zmPdO2qNn8FKUKT2e
4phW//4WudJNk46jr4fpD7jEgMKu5kEHgmGg9uvh8OTsY4MAlzFtiRq8B5vUCsE1G+1no3ScjVMr
iZobYLST5HcRL0QkpU7NtcNsTvemN837gtldWfI6GGipBYg2o6l4GOKOILVAd7eQjLcTDQ9ahAW9
1RAlkhvem5BoSpVfO+xjq/yuqtOriX0WEHmarEnCl5Kq8LMnghPOzJsKB3KJ68Cy7lOVfq6dARdB
WT70lOipPGdPKRwP2lh5BynMiiI/SPWGvGft2OuKJghksIr6fF/fThbCIZmITRrwzocevokDzKCF
/FMR8LPPkbhttJpOZK/TtQdKYYXI1XLAYE1fVtuhQx2U8xvfVMN0LMfR3otaHvuq8SjOjtNp0FP6
QCVIkskqDixNqy10/GJT6eqEXPJRGEsZpOvqTaTnPxL3nddF5xY1244e/m1ga1gIUc30jRQX5T70
TTveiia/znVxkHP1IDTVvcNUsPcGljxGEz1ZFXq8Mf6B9yLIcxzvo3MM3NnduE5X37ZsoRP1oBSF
y2wySKhOXWg1F5lBa8lSIkEntFddxrZT95ZM7jyhdJGyobBSZGQUajj+GoAZ4O82ZahJmyE+VV+b
zAnunBsriwjrtLQbyaCzr5axTYtnNGsBVs3A+KBGrFWhPrzLY4k/HEvlIBNIHMp0N+S5FhbxiU3j
B4JIVFsb290o6vtaZdO1NU+UursF+9CpcBdZRbMr4so+kFS8FA4ZnYbsHWHA9jFnl45whZJDSjY9
i/R5b0f6rTfM3n7Zg9U9nr84eiijet5lUfHQdsiQky7/kSWBcehmXIMqMr7J+ErLSccYHwLEdANZ
yjrVWEOja2HcydqAIqLGm0HdmxbS+sIAQWdFYlvlge8G+rckHmI/N52n2Swe0HywnjBJ9HH6QJyF
XchzMg3GqRAKJlGOg7ea+g22l/5MQSDfjxyAVXfgGHqzOZsjYSydNj8P6eRHLOssNT0lhuMyNqCx
GRz3YIVdB8UuvpdTOx1QjMHAD1zmDdmIs2nClqv60Jf5U7MM/HQqe9I5wNuUGcj8nMTG41zGZ5u4
GCBoiYdLp06vUR6hJlAR3IThUKYjmkF3nBh0GEdJJZp9r0RrVQTsLHOr/WHKNgcyRXIcQHXtHGet
s4TX32mFAyBgALCUsjveRllNPG+GdQSnJ/sGIZNjMc43XWIUR61BWz0p/QyP0vH5KPyRfuImqj30
/YX1weuJ6WUB7J3VUFdHyxOXMtEdsA6KznODrjvu0GCtR9Esh7Jeq+cfkUwkQibuydGH4ldvXo4S
j/B0TvsOUDGNr7kyr8By0uV/uVrH4uR2T45HZHQorMdSJ85S66OjMoRJppd5Py2E9mx8aW0K2Vo4
MWhyFqZBp1OD5NElyK7IrPmRO+QhEcdL3AfL8Ix7AwHniZ7ctjGxDOvKvgsLO90pb75knTLh7RfF
yaDO1dMpQDI5X+qJvsd/L0D/U/48BzHhn1agd9+LolXZQLDal59XoebLP/5rGWr/JbDTwQC3DUt3
He+VEe7qfznwvw3+bIolo5jF5isjnLuEq+smO0aUl9j6/rUO9f6SwMYFGxmD05fd+H9lHcqu7+1C
1JW2bS25kIwvhiF4vl8Wohk/zTlnxjlOWfUwJuO8C/LkwVaKcRACEXPCPtSM2yLT572pi3Hjmna7
z2lpUeJyjl4ts3cVZMmW/tRMLeXgzfDPBIqTXU6++EZOOqW1bMB+Idv70QOXmWuIhaZoanw3srfR
dT4IF3IXtLYc4V5Oo54ZZXo3LfOBZ3wo1vlhnSmWOYMEpmjvMo0QtdBd2Tf1MruUX5NlrmmWWcdh
+plHLzrGUSh2Nq6tbVqwomnrlImDqjQuQGIP2jT84NFa22Sa018hEIYVNIrk3LcA8yKED5DwlDcc
oi4ZjqEpP0UBCcuwL+ivhz/GVhxaywjQs9TbTFXeNc0yViLmpG20LCOAOkJDIsb4kA/sj2uEu3vq
9dAci4DWNmA5JMg25JneUGAskCvp2pSepNl8tVT8A8B07ZeW9l7IoUZJhgSnVxAmKFud8iECLiQg
IwXAm7zETU6Iay6pdRknzAmpTdBjRKSXhQoH4dEMpYr0v9OUmpRmKXCeYFtgDfRSAigiFSDq9YDY
DJc4tLuzIb62UZteW4N9sTRLXggTB3uRtBBFKxyMDUnPW13Upj8gD91brbmzRTBspUJbpqoFZNUN
1DNxsWzswtEO+BM/2KZDu2yCJFmGFGLjKmoZ88jVm2X7KABXDs04E+NCAAmLBpfmtq51i7DxSzMh
0ptmcdt7VIkc22SJJFhnanoPp7LtLnOWaaesDG+dspRHGUfmjWdS2yntT9LIu9sgrK6nykMrAu1y
6dZCCIRnO85MiqWmHoM+qgBEJSCZRmYNmpzoRZtTFrpyG/TB+8kbc4RZNIHo99AezqzNvugKfcOy
etygzSZqO6xbFr42JQLXnI59xhrdlUyHdfTcZIt+OKg2ed4OB0Pm6By073Vqo+WZZnND1MkmD0Pr
Xefuo1GTp2Qe/MZM+uuiDVtEHFPFwh8TFf9Sb6EXg2nL+OCkRl9N2OFdP4QANiezx0o0NH4yyM9d
FIEemiqaaZUId23d0Z3o9I8T20hSWUwX3VF90WX9PBZgOpOpffBECdaoDT7n2sjysXiYI4Mzrogv
thvaVKYljrVU7HS6N74xWB+9JntAisYuBmes36MGpGXGW82q9lAqZt0v8SzUhnQzjFnmg0KoegyL
8R6vHAqP+tgLE3uEysNDFgeP4YguM2Y7kE4jOy5HnYzExJSXPigR1bu8Q+RXGcWPnA3S3MqOiG+0
RB5RGIhX9q4RNtd016jIN7Sai5ZxSxXtmYNlDzDNX+NkvEK3Y2wLBqRdZsqvtaTKlXv1reV5j43R
XLeNbcFnWyBtWJTPXfreS5vrMdAPdgUYpRNzfp9iiBme0xGJ7zyByl32rIRVa5ux6uod4/e0SXqk
evM8Jx+D2iCJzXG3GBgRK+77grX8YAaA9uxz4LLnYgNiQK5MR1/V9ldLZPMV++w9FmKoi3Lg9CPf
de+Y3mMhdPx36EL3RWrIvW7H426idJmyWCDVRff7RTUMfWevl859Y4XDDT3w/IjwkPK0LQ/jHB/b
OqIRdiBB0CveZ+ZiN8nrQ+WxuqEnTDdc0xkfHO9gu6aJAxsZBtviXY44wXHH1h9JLjmULAdrnW5w
hpKgY0G57wcVHUdrpr5tOM2xn9InsuICiokoWEWR0F1vT6ou2D53Tvs02wx0Y/fYOYJ29eiGR6wV
2IXziD6KgQTSym+Vad/LwcQjPKote1wYk4l6X2Ws19lMuu8+omp02ZT18252T2roELlKZzuxm5JT
GgNn1aGE6VdWkunY4zaObV2NY5rczApQIBrP8kLUi/A75xtpVRrVdYvFOvh4L5ffNM8hxyUPDhr7
8w3WBnPXdjY6Uhan2E6vNBH4s3Se7dx4pzsSflkAPbeRZPMJXKMkbnydO1p5fVx86HZdTCE8kQW7
aiMhk6jxu0C4J1wbvf5VH+J611nRQZvRRlZIecPStTdeADqVRHCIgdjL0SdDDfpRiwI1CwOGWqQY
VhNvZ4NcQsOlnds71CMiL7sEc/qOBjCnQmd6dEytB8uMLw4CsQ3ryv6o0cbYsBA5DLqwQWCHftVa
iT/3au8g1VUWZqUadXOVpxDklbVLuhvyje5JbNvbuYmsyeMkqgTaUeNTHWUNfQsV7cOoB59morbX
R0VSEhtHR5BynrkPeml021ya857uB3SzRWDvuubShWIqztCqsR3i+pbcHlLhBCiNlIWHCML7BsFU
YUY7O6rup2w+lQmnnCr6bBsF8edBd5xLqMH/why2iZ2+2DYZgvwanG/oWTeEfhw18kq2lkHBafYk
X3PnknAwjt9cOnbbBjtcEnwJlXxPRcZF2tHsQiefaMxQEqrVt1RzQ7+zwpivB7y6Z/tdmH4bPXnq
BRbL2vkQK/ebE4Hg7Jun1tUOY9rdGfb4IRxm5eMSvtWSawaFgG2rd+5EchtwgF2RaFu7v2g2JkxN
WBfEsYImP5OsXLRYjAWoaak9tZ3adQGwbFYbh6wKTniBnKb2NqE2CnQ+7VccPzlWbKLNIihB7rVR
1SxH7HBPOmd4DSXgthyGJyhT1Hgm9xJCKIBtYF3KIIIoPRX2Vk/MU0jaVdPT02wY3baylIfYaN97
Ho5eS6XP5lS7+0mzbqtieD8nTQnoOKWK5XT+OEnzHHbAcxEX48EBuVkhxSRAciYKwCfy410RR++L
un6meLlP82LyvUAsoP4G0vAjzQr8A7k8ENgEfxs7g4V4E99Is8f4UbG2qnBNYNbAf9ILsD9BMlzp
bgHfSyfwjZk93K2EsfVi7NiW9VlewieFw7UZNSIkgjo7rRkEa6bn68V63xrxud7HCcCSUwwYUpbw
lzW7dr1YoVsNCS8nLdyvkP/VxhnLhdm03ubHmZ2Gjr5wTR7lGleLEyLb9RXSjiAu1SmpHnIyy7e4
gzX8MhOljLD6+2INaV5vrn9wqlH46xvROpNee7AkUAB3IMhxCWZQXXFql6Cb9f41kmG9tl6sj2j7
GuguS+zXu9Zr63O8POfr0xlVwCxZqbQ6JfXXORHWVTk8EPPmnYQ0cUxp6U0UFo61BfhgA0/jAXJW
Olq74CSRIacvORDuGpzx8hLLsdJQ77cTcxaoeohgzZKB3OSSFuh6db3z9eLNfWuyxJv7FjBDjtTw
+Ob+15tuQNkuSeaWcYuBPCIvCJUy3K5muVjTbysxojBbb9vED2eVgvDeYgR+/VrXfNvs1Q2cTQtI
a/27mManPM1oM6/36TIsj62NFHx5hvWcWK+9ecImpVEkZIRMZwn6eb3QJQV/c7lY74tbJ/fhjyha
4ID91qdK13NsfcKXq2EgPpg0C3ZrgMTK6VuvpWu8XNbly2TSP68UPzTyBr7XkV+rKOCYK4cINVFm
xC+3iQODG/zhy9cWhjVfzMv19bNPSFpAHoYlQC+mhUy2fH2/C7Meu0ta5Ysoa4XgTYT7vFxd0Xi0
1w/O4inBsPRh/Rn9DbCDS4J0ll8UTnTluzGbGqMitXZeCG7WEuqqSJ24Wm+u10hzaxYJW61v19ve
kKTsRLtdUEhxtKryk+a5/Rk3Dvxc7lFp29xx97bVqubRMa6KhqEE78Lntg4OqZqnd0Z7jXM9fefG
zsFpgo8NIu8rqY3xrmYpvU+7GujmYlSKu6uxsKvHorScPS6W+8ICuQ85LDkQrMV02VvpMl6ymROx
2pXzsvJYVI42xbFN1LNAq90M/80sviFfoVDYC99KYdUYs8RNkug3NR1x34stl5K6l5wMbJ5IMrST
26JwbkWbnscex5MxBPkNsBpmSDGzdiErflNZAkaJpIXuhNWt7gAPdXTz3E/Dp8Es4r1dZRCCw6bd
JZlJyEWo0itgcD/4hT/aTPSnxmNfpmlxRO1bz/Z53ys/G/0IgcBd1+oMYEKEJwU+4+K5AT0Dr8Fh
NMTwDVkRGkuwJB63Mj+mJkXqGZgeKwogkvmC/noJuR2QEr4E577e+eYx6wO9BXe5XlsfV7biU4N4
ddtY3mX9G+FeqzWWh82DC99yMu9WItkapLpCy9abLxdsS7ZeljLP9zYB6mxnyJKeawHr+yAqYI5M
Qp5PSNfSWPPuJn3BVy4guHbkPF6vrfGtaQP8UsCd+fffAqIR/UGDkb/eVy9bfJ004/Uf++W/X5/i
9WbROmpjqjj329hkKkuDKDvS4NilC8+gyvJwSVDn6utF5ibtYRTjKclgPdj4Vf0VdcjJzm9kSWpi
C2q83Pf6h/XaeiHWWBcMzBXCIPkSlbz+AQTLF7NNcPIvv6z1omrh1BtLMm+1fF7r55LQRjskgX2u
Yp3v0Bb2NUBCF7U+X8H6lQgXbNBm/b5oY3hqu14114Roy/lgWISxNLpmXq0XaokxMiPEmUMz4zf1
JKT/nLfWYMK/GpPKPMJdQeFIIP2aIrteWyNp39wHacDdmqNJHkJpB3645DEWy/TrAVkhHjttzrUU
cbIL5vsyX1SyMzXfmEXkqC7mMhKbA+9yvTbkuTpkIErXdEtbVNCYBxPN/wTdl5/Ghk0OkLz1COZ1
QCxNkIXrATYjYuiy0CN/ffVJKGdfVtYNrUvSzDOtPbnDZ7UARhGVHqpKR/+yTJCmiJs9PtR7VFTl
1epDbZI07PB7c3uizk9QceAlu2QKKZNvHYwTMpwVuIolKTj9virq1gvUK3Z+XDV5EGia9rzy6AB+
XK1BoetF26UEaUk+7jcxooSaM1Rl6/zxkkzapw2S5pxza3329d/XJ399xfXm+of/8L4XMt7rM6zX
Xp/md8+6PuT18F6fOqn5sQYhNbNWJk8/paquD37B6v2Uqrr+Y5S50XE2TJoiyDHXi5eHaKiyGCPh
dPeVNVwRRzpcVUMoQJum4D1AhJZKxrueqZctPj9lUgGxYDpeVB7XJvx6ZzlP78eui/Z2kogjzJbt
mpcHCwDvD+m0m5ck5N+FKU+SgI0gpjcAEEHfjfdoF4nFwXh1FbtM/0BYkXwVOeLBokQaTjM+8KsX
/u1yPOtB6EArR1Mg/HZB/MdWfsQp1V7JopK+65IW4uZGfMVbWLNfrbyOT5HdJHKrjQGYjGUFGivj
zsAQhtt8ZlNg4EVZn0Ofmhlp5Ox0h8bIGJei4RDT+2qWJth/Nxb+M40Fw6AJ9KfGwj4rm/j5l57C
3//zL+if/hfSFFfoFiWVVb7yt7DFlX8JyxTYOwzT0D1L/qRsMSD/WUhNBDV63bEXUODfHQXT/ovw
Ugz/ri7k2or4r3QUzKVf8ItMUFgUVGzDcWhPWESd/tpPCEfmUrcq+yOo0470qyZmH1xCmKnq246m
pi9wwR/iXEuv6fkjBjQhcpVIyJPqjlpbdDb7/kbrCHdwq4ZCp9MUpAGZmL1CtPJ90Z5IIby0Tg1Y
WS/qgxcNrv/T5/23WudndQ6fxc9vgTUSNS7aK0jkUOpREP31LdRk8NEPnroD1K+Gfn+8T7WcQg7i
RTZwGPjm2sTDJJ9hXWT/8NrGG7Xiy4t7rqPrNGb4St68eGMlA7ltyw+QYiB1QsK7rHnTqIjCJRaK
PghvK1Fp1CiKbYBhZfvn9/7b1+dr86ylxSTstzLP2ZjSSmGVOuRue2fZI1aa0Rhp9giqbCHk/fRU
x8hE4rzduQ6C6H94/Tfnz/r+Ld69zeltWo775v1PAyZ60CvdwQEFSXTa8C5sEJ1YyjE2ug0Sx7I6
WtVu/K0Z3Gw7ImhEmnKAvVHQytpYVaP9w0fy+yOia7z8uAwUlL+eDt2ExN6quu6glfSOjWRCi23Y
9fU/vPE30kzeOAYMw5Sua9N6RKD268u0oWu1Qw0oESgXGi4Xm3gzieSpCsZtKrrwSg+L4GZuaS6Y
gwFwBduNbJppm8navK4sOE9QmQSZYrZ7+POxLZ/5T7/p9dAMxge6kSanpL18Qj+J1Ryg7lZkYF9p
62cwk4iOtOgbZp4NaaaPMfQhKnYYof/8ov//x+6YJpBSx3ZxYjNq/fqiQZRSH7bK/kAD30FG4OG9
1L1y9+dX+d2nbtqm57kSg7azCmZ/emu625oUtFLeGtQmf3Z5G00p2k1mkXr355f63af480u9+YKF
rYd16GT4VpZOXo/ZOuyT5ypJsXBK7HHKivw4Upc/v6r1psG7fnmudIVjIXjkBH4zICt6i6Az+UGb
Uu8JOu6Ko5fr5w5Syx5Bg735f4Sd13LbStdtnwhVCA00cMtMMSgH6wZlyxbQyLERnv4flE+d/Vl2
2Tc0RdtiAhq91ppzTE20QoKPvKqGh04K8By13rE0ACwwyOtDi+CsByg09B1tfGbsIyOihrTHuuv3
mBkJ5zzW7mgudB/odWio9yYid80I7VM40VMsmui9tbyZyhyHM4aeKKXxB41JHUEFRN2t1RuvAhrH
7h/v/PKBfjpsHfDwpoXWUzKE/3TYYkDw7LLjxM3sLt1Yo7p1usKhguVdwVO57eAz1oM21lIHD8Qd
AmkToD8KLVfjiAHaK+6zlsIWohBddmktKp+8aGdK2hXbLnwYHCz2hbDaNmgEM7c8+3LeMXpZ1DVj
stl2jq4tktPYvqkcaUvkD+YufMGIkCDy6I+GnTz//S2jHvjTe+badVms0Hp/XJ7/53hOgsxLZzfD
ZlfLfN3382Gokx9jOZH8M9DAhZw79z5RKjBmdsXEx2G471PQns1Obao5MY5R+b1I+dM0v9gK10hT
WYy+ZwubCXQiEs83Hk61pdN5G3qf8iHoyeQyvyVgCR/zsdM4XbhOGjXWOpvVrNNgQERoMqrr8kMe
gCLpDf5OJOSyaP82KKvHrj9a1CjYT8F3MXO2OxPxE2CN8ZDMETmIscQENNTUUfo2qoZHXx/SMSAr
L8cxUop703QffTe7bxIXSQKM4KVX9OtO07Qo0d+kmJIaYVzMEZVDgi2W9F6oJ+wjvkUaZTdS+0eP
TKpveqmvEW8uMoVs0J+Gt6li5GyApUUrTpQnDvxMkgLo30jmf7mx01X/gOS/Ww5Gdx0N6pC2It+M
1WOtyNSbBPPiUmdXwqy7RYIvbjG5jb3ItHFnlRJ4cfAWN+5bKRu4Dg9e2bo0kt1X2/IIlRMvEujM
AkDEPkfnvAgvASEdBncaqf2jF/l6lbgo8socHSjrFcCDprvO4ukfR9XvC5fvIqJGByZE4P2mnh/b
yO1dKp5tLzpCCsetr1ODpMvxIRxR8UaxyVCaJv3fj+U/PqvLVddljna5EPy6/gcNR0cwp1x2zafW
GW77MnvvG+88zsZjI9LnNPBe/v6Mf9j7+Gi/fSjYcLA9YX+65EAF0phvevZegiQ0fOysbcl9Y3Tt
uvmK/XleBya5lzhiK3e++fuT/37i0gBFCmR6QWA6jvdpsYp6hKqDLnm7snypGnuTTLaxF3NqbKrO
vkKCJ43v+OTzf3zMFqqmT6skTyw8prq+g9ToszciN3F5dsyutqKXZ2Ci2O7znKy5aBr3KeInqGsE
UmmKZpDP55bFE2xE9tUjJdXtrX+9mt+v+rwaH2U8KnxLsiX69VtPlTFbXhW06MLZBZmXZSMCeQQK
gxGLP3FmDq11biWCmEiU12BhV6AtwffEw0Pp2cUWcMHq79+M/aevhv0wikmL6SiegV9fU12XYlZa
EjbqIJ5AcLKuPLjBzLmfqmh61y0DubYuwwWqv4jrXvacO+XdJEPz2GbWl3SEBci0oLuKfWNapD1U
SYm9bMH3uurM6MFK7FNHk+3MVkRvR9I3u5B8zDl+j0U4rgGVhv/4mD/7gNgUoEWT8lIROgG12qe9
SISJ2Qhjh8BpMQfbgtlmf7ZkmK8xF3JRttJyqROwpFir8ftmY7qbW1Ev4E5w4udUa63pfbVnti4e
6n4QQquhqkBpBW0AncxZySHLNqZbEDkehc6+F/6DaZcohSEjrEaBhKIJjnAdu51b8oYjMjkdLqtj
lu0iPqNSwUP/+7co8I/8dpxfiPSI3XB3UEH/+i2GVhPkE0qGrU7bJRqZXcw4VsaX9PfaOuqOgEE3
FntUOFgEiwI8QPyeKAhCMRt+3Qtjx/Z8ogqEbkoBiKbTEYg9NFTJISlf8rEmM/BSzHaxt+myb4Y/
PDa0oq6ywmoxwl/2P56zyqvGWdgus0bXrhxibNMrPxoi3ObgLGM1fZ3b3EUAL/BmhC2eabO9H0rv
+98/jY9d3697Iw6A//k0Pp1nQ5cNIiqndhv1Vop2fWpoBVlkatNSW1WMOtasC9VyYDjkwfNZotuz
l1K6jzrprv/+WogW+NM3g9rRZRWy5Oelz580sGi3byE1S70dBP53YafPfRiQoWRNR+WihqkUyd1N
BK/UzKzrnAiAaxlU+0Bku5kXfgxLzCFuFXSUqtNBBjk+k5kxIJQMWCBFDcsx/eba/BJVg1yzer0P
InS1Ye3Bux7EA7/2ARQregh0dctYlyjH/bRAAaPes6KblqG0yfd1Q6zU3ktegcv0gw5W8hyO2/Qy
DyZfObZZonxYeitwkMFmDBA0KvPZEeFX0IqPzNa4tlfBWnb1c4+U0KljdVS1sxRN9N23kuzqH5/t
7x8tOfEW1iXP9UDnfPqasTLh0UxYTn2Rfo0IUFgZM3MdqKDOPwqpPyySmCyZ+lIo81vNy5f8PxvP
Nku9oikZTldR8Z5UNbKPasfSeeMPMWn2FSaUXMRkP4iHv7/FP2x56YWBBr8wMT1pfi6c6zDqGda5
LM+Fu+51QuS4Pwr4ue2b7UisHrCmpY0d1ysAfLqRqUCnUMmH7OuXKQK9Svrfhdur7Qy5eAn3LcGf
uAk9HNp/f6l/ONAxoiPexUZr04X79BlBmqntMDHbbRFHF6/BoWyTr9rMbkawYAwq3luJDu/vz/mx
afl0ptPxswPfAq3u4l779YsJtIHuVHF2Wbo/m46Jd8JYSUl4miePkR92S9trq40RkJvXRXd26API
KDSo2BQJSCluRqdhjIh/ctOEbDRnNT0oazjgOPjHFuj3eo0v0uXSKfleBPK8X1+p6jvtxpo1afDL
bmVWkji8VOKXNlF1uXHy/vdP5o9HLCWSH1i0237z5HoBM5e8H1ucNyeIrScBBX1lF96ZxdlZZBy/
WHPHbGX864D9vSL3PYsuKYcrX8hFwv3LqZK0VlRaAqVkPnfPwyRuLUl1GMbgVhFFX1Ou4Kug/kxH
SLBehGgtuWR0apItBmLfln7eEptrIvfz06t5xnH19w/G+r0pwguUFI8mJzOm6U+HzDD17owImDPK
EF9ZVfBiCdRmAEBO1I0/YsXuWAt/49nUa3K6r0SEl2+u1tjgZzpk2TvSof/nRPjFQ/m/XVnxp++L
HTLfFNWtLz4fyF2kQ2iYJhRTst02Zo7zBO/IPmsBbeKok+e2C4JloiJzE2kzQnNX7SubJmKf+PnN
RFq67ap7Zxx/9Akcpt6KbuOwbc9RcQgMZz7UfnyeWWmOdVAzJgpdgBVsNM8F14UgsU6dj4tHBXFw
misuE4VmC6cY/a5jL9DPbX0qALus1UiHZ992HTE17suMGnhvOIl8suvo+1yrdaqteDsU8UjSK5c1
p5mrI4amtmYP8Pev8Q+flx94eLxZE9lLW5/2eLHhq8ktvHqrwVI5M/PQnkyZ9VD0MIJ790HF/a1n
NO/J8M8m9h/2WgFXHRmYGAt8TKu/HuHwKWn3N7LeemMmd4nZi50ywnBrhw4CidKz9kPTXGmdD1dZ
SH/TcWr3Kp6cfywof/gEqKVcTL6XacRvV4aqqOau8gUOczVdNwIhXJ2aJjCKgmig2PoKbsE6T2Vx
TIT9L17Cn4pJnpxuLkWMpJf/6Sy3Z2wLZc+Td3JyIX7FW9vHplBFaPMiwhUVlKBlNM/7REebKq7j
f5zFf1hlCB/0AuFZniWgqfz6HbBTKrogdmuI2XO+rII9ocWJ314YPjlWfPOf7/gineR3frrWsKc0
0dEHEgf351rST0XZR7PFcxLL8q20YecijvZuRpo2G9U191mhs5U11sGD4WIhKfvwuyNjYnXGEE7e
GAY3ifGVvKZ43ecTkE2lMG8MDjp3u7tw8MQiKntS3dFU4VDFH+GHSMMvyFn2yenRSEf51NJias2w
urfj7LkFSruUbZN87cYAZ1yb3UKgJiPEKV2ugCZlbzGqx6KrhrWq8mjHfNR5ToX4pr3YXQ/2SGA5
NdEpsi6/SFjh11Qa2wR0FVr4O7o5xoNAbhgi+H9SQZrsaX+Fp1Bl0OFLYdxAuWpuZzsEBzM4tww2
6sfu3Sn9HlGm9p5956mfreSHpq/fDBgCevUgqSBuy8E1TkQQajyDBTW3H4fBXSLhv0TRdIh7CCAY
lp9aGF4xW8/gBR8iJlJZ0iKyhbguguyJnUxP5kw0n0fbxK7bW1ddF7xSBKWnCp7/0SdaasEVsnga
ITeaTdTDQ8MJGVjd9CVm35ZP3fhVlC6CRrbkq25GEZGa2YAUqy/vEyXf7Lia38z0gq3KvnS5MjaF
LdRpkr069WP3vZrg4cEcy4D152W/zjENU+9dJt7lBaEN7aFZKXQHCEvz0VsrIrFk5rRXc1mxq++z
585I+q11+enjIRmjHplDYKuOKdWZK7s6d2XZIY+0rz4esvwKNKJvb7NCDcfkcgO3Wv+89/FYiFOy
1U1IvhZc6tRxj7QevePHvf9uBrAP62qgJ+e7FbAr1OdI+Et1CodJnSIx0uuMpnodhWl5iEeTEOEA
4i/ik+Z19Eqqlzlk1g5K++rjHtjubJ1lUGZSXBvXRtnM1xCj7TKsrz8eYfI3XQPjFyhh0l3ZeMeu
CN2b/25q+KSKvcpZ5i3kjTYdt2TapLt2Qlsr7Uo8jikBXp3MtzBq5gU4WXTVKSXVFR7gJxhp5SaW
MlpnuOPvyc7YWFNBKEdclocW7KRjsE02q8q46yqLTOWyvtWZ7DBRFsaN1dA7DlS3DdEDr9zIxbgR
p/VV3LYXTRw/5mzxT9OcYQgZ9402cgNFXjrcsE1ohikzcDuq/qZFp28mByhsSMuzwF20xoiGFvUy
EiSv3CSml9yKUie3NJg0KiWspPPk0X73dHxwTKUP4Qydp3Nk8JQRJbStSqhGwIzCJy9pwTqKLmdv
Ba7AG+enSVi0MBBlnwojnJ9AtZJtagW38Hyap/w1uzwogLTuxx5bD8r0bU358hiRSnTvYSpB218/
1lNTr3CMFfTIHZKyywtmgZL42muVg2OBe2xdL5qwhfRbtbGGjj1SMsHHlPUsN3hZXp3Md6+kT3x8
Hmcex7dYiC4szxrOOACVDkScFa9y3svjpUe5sFNfLmI30pukcKx7My8Q3OobrOXtOoAutg2gRj0S
ueatCMqVWyflibXqs9VoDdXJmOz5MFbYzuyD1QyApOnU33Za96/RKF50PxBrURTX3mA757LlOClt
f1wZDWzhFuUoWqj4e+zhgrBFBOegNOtNiUQeQwdG3qTo8vs5728nf/S+gAgt1q2uSK0nwefFHZ9c
Fzexoy70ZIPGcZFosA21/6WPr2p78l6Z/44b1CbdrjWi9MWF69leHvcwna2zinxYPbKsOn7ZPno4
ZZd2Y0/w8tSiQjvzVEzqlYUkeyXXmX+e3id22dz4wNefYlLAI5U/jf3Q3zq+OsXTUyVq68FvgvIa
GsRj1Dfho6vm9Jx0xtvHT5lQ6kQ2QbHIwxI8RmHwbdB7veUig/bKC++Dy83UCRAN8SwOGSNQlDl2
s4Oh261mmku7yramRxTuuPNU5TBvK6fHTLjpOpPE4w1jvqzLpL3vx9g6BULdNWQo3XeXG+uitB1L
314SkHbB4ru0nbHvoT6F0FVffkz6jjT1olp5g/ka5I3e1v4od4MXvIxOkVKveZyLdsoxIuTOilL1
rf3BFw2/1hh6Lj6+uAk9ST3uYtNq3TNjuZyMh9SHA98xphganFbwmo6u4ROM06l4BfV7uo78err+
uKdjNjJlCvSLMKnNNDrM80Z4GmNexdde9hTUZOPlGk2pdiL7YGpwb5VNx0bWcl55hkewusW1N6gD
3H5TLhG8GcDGCUWYZHmIrLQ6CCTF67ZNgu0wJcs+dZE5tXZ7ayvsPc4o5KG2/eqAi4qjVM4kslwu
dqXgb+MEeDZN15koRG5c5gZWGphbs22iowiI7Igsey/C8OusugOg6Hyd1D9KQ795ocU1hz4bb+AQ
YFjqs7jZUFEHq1KOayXgp1hmFK1cKGMos/Ire5p3DWXEwiVWEQXpFtLpd5Wmd2kagrrIpk00qx8G
PPwGWKNrDGJdtIJXwb5Pj+2aAKzdfNFe6TA5Yrh87kC5hHbzPdFHwXWcAgbDlPiilXdnktJEiEJ/
y3Z+VYxIUmApcc3XbrQi+Gxp5OLo992zPXU383CZKl/SL8kGAYD8VoYCJQm2H5k++3a4E7P7ZttE
QrUkldtXoYZ+lRrv+O/PcBa+z90IcgISmRGFbFoJ0MFXY+Gt6qolo1AoC1Gp1xJQ9NIgL5tiKLmy
yvmpn7wbVKMzEsNqj2h27wAA1oSA9JRMACP2I3DZRTKStlfM21YZ60nb2zTyVm7GyFFOP6g4byuH
+SoRnQLKN3BdSjzyyFq2rC5vqyrYK5vpQXd6OHrVY0oow9JL3LtEmMAPW8y0F5H0ynHp14a5idLW
f/OtDI+cgn4yZ91tEYR3oMDqlTFO1rZN2JkYZn5pMkqSAIgKL/3rLAFbOc/EUBRBvu9a1MyOB661
MK7VOF5sjRvSJK2V2Uy8Icd6LSrzTKsEHyjUPNNeyZnak2yi7/GggFtoe4+HCtZ7x1ClNpDXNQib
NxPxgXZqJisUIQRcVM6N2cDQbt0M8yyRJ5n9Yvf+ecJgtdYuh2qaZ9XaTpN2Xcf1eZBGsTFHq4Ey
oMnuJlBiFZU2Bz11RNFUatNqGz8r+eX4vskh0NWKuKh3o3DMJZBShwC44Jzq+dZsAypkywXr6+GW
to0St3QX7dIQUwuNf3MZwfRcaEVq0CQZWnjzSca6vxrjGBeaE23roTzalnrs5rmDtOpe0Ql8L2gl
R7BC2z7/4SfJu9OW6MBnlKU9OwtiXUjOyvmOhW6fPO281laFwAC7j3snrhXhPpsIXL03wDoaTWTn
Cvog4kYTAYNrLKuESFh/U6ZttTKHPjvpMNrMtvcVFQcBTDVJkNCzo0Xday67lreCmOsv6qk7OonI
Vok5vriWYWzlMFw3lXZg9yF3sOrh0Jdclyot0UlCNgwRYjqROe/bun8ruAAm1aRuibi41gmAoF7F
Eu1vBSJimMbDx71WmasGdfkeI8aJdo7AfRlVh2p0yoOSlLn0GV2rqg6ZLwykIPEhKBBB16Zs1gEe
2FVp0jP2ExCFedQc/D5qUBm0EYkuLi34jwf7xKkPVRcdnREqMLOb+mAZDR3FyoRCG6T1waa+wVk8
VPa2N/uTvDxhLabqQCwiq6c1upyl/gKgC43xUvjLj9ceQz3bODJ5YzSgDskFbu5Ruy8KRUashh3E
chWZq8xM24NbJwJ530X20RBvoJV/LtN0R0Qm6bJh/k1HMNvJ361BBfblob98CGnCcCEo4FQZodEf
YldOu3JytzHDdrA5wz73QcGMXDMXBkXgld94cFO8lpDFoN9NFbKRYQjNpSPt9vBxw1xwI1s72DUG
eOIWwF7TuQKJWp4Vyyxm/l83fnFQrvHcGOGwaS8/fTxECX6Eg5+s5yY/qLIuDphQi4M/zq8Y0KOF
0yMsoxFVrXvPq4HUzIAwk8unDASacLlqLg68vGI/h5zzXe7sE0JsVWxmhy5qskN6uWcN8XZ2426X
Fv2Lr8Nyw08hqejclLMkp6KwngpiEVlOcJ5/PJ5kAUvlx93BTda06eSuLqboMBE1d/i4F8TzziCC
cA5hCuEIG3aq0lvZ1HB/dVM/x1U7bn7+aGAMPXBIAep3CK9xYqo8bAbE4SWHj5vJcNVhLJ/x0Oc/
H/Y7vPuFlzS45KusAAfvtNQaIQLAvgdXXqffLArTNcMM/8rpdcY6TqByGoxXsWxPtdr6ReMzQzMH
Jp5c1yzJ4ZN1jgE+D7dKlasU228o1vYA82YmuEtB7TtldKxOED9x4QVmtamNyuYkBxtMVnCDy/TH
7FvhgSbfBUbUNMum2CdeTXJA6FJcO/7VZATzckgJeBLMHoyaWjVLzbehNwbA8iyskxl8n+xuM/ox
gSPkEw1Dh3E0sGIE9xetuP+BBf64OytRtocPN5X38WgQGVjy9AV/+/HohwPLra1k7ZD/tCCxcz2b
Jlaayy9y4sLipLiYYUyv97Eufzz8cfPx6z/uYWOE9hqk/s+//fk8P28//mtpWKQ09Uaz/Pngx3+q
Pl7uf7+uaqS3ggEELun/v7bx48V//Jufr8SdsmeiUOTPl/TfP4zDGEPZKJ5L+wIt/nhWIqh3rTty
mY7wKf7nWMwuyvH/fvy49/HYp3+HlCPbkP/x+J/PcYhI1P4f86OMWndTj/H1xy+ZsWasm7z81nYF
pbIPRTwPpCCqkR//u5kTCmkCDvm2P+5+UNBFMLor4MlXkKsbYI2tuwyGOlw1ZX3UpiFOaCi9VTW7
LbauJN+OuYWifpREK15mgWMyAZMW3fuY4FQeI0z7KvfeuBBVC5PFeZs28R6Gz7zCcOXcdJPVkttT
jCfPpxLH4gqejeZM0wYWpAASOgcEVnY6/MjM0dzOMQFMnj/TvwcLxLRXmd98SpfrmFYHdfZ9Lr+w
Y4tXDQv5os7Bgre5Q2iCYO3x0uxHO3bnxrVvEawg+xxVtgrj8LmkY493eDY2JimdgbxxLRM/VP2N
FIHsKpzqfi1ti+o/7B6zhJKuB5OXaA8WSYkXoJm9rRm49yB+o0Ux1ztKK3CyDnFMmgwlsGqLgeaJ
Y3XHrMm6pQ8YbRmg9nMAfYAXGRfOwBBYlcGq0RCetIQjmGf1N3U/6PoWDKy9qAjXK4LoxinHG4K9
3jvhkrAE/Y3r5w+trRCsCoWH7xDR1woMWjVVRcIUYURhQWF3SXac0GcNDTukjqLU0GurLP1j7lRf
xv66N4u7MK2HbRP5/opmZHAjdflNF0m8Tv36exX1D0ZXT2vygC/u8hFjTPw1J1g3byTf7EWW2JM5
3sTNOq/7rSyL4BA1aBMUeyOrGMDB2T/IdiN5QT/GyLfuIovtTKXCI2jg4GBNkAdK1EiOeQyCrlqn
QQLFrscDYtZ5AZJBWVyez0n1vRTRuG4pgTeWG0WL1C2z5axAqGtTE8yCP48cTnORTRH5Fy38p7ZJ
aWtZ6dkwmmjXhvMPNI7pWQrcQaLxyV4Bdza5erh1EJ6pvHo24G4cpOhHZh04DC1Rl6dMVTtXC3M/
pWpH6+nJ4CUcXFof8K80Y8DQH9czJvxNKZNw19rVV6pbvWKGU24jaetrBeWd+DNidBjLVz0YESIB
m5VmvIkgvWaiCHeBLie1Oy0wEnDoDvAX6oGCZtoqxkSLhLnsIdS36JgCdibsDZAaHLzGe9S2T77o
BEqbCFpoV0mfG/sZQf1SYU3f515RHWG4cSXKK/bB+O3ID2oXM51EVFHEpOFsxdJHKiwWmubY0R/C
hE98YO43y8rFWucP/stoVdmV/y0t++Ya92cSNsAmXPvcR3QY2tEgOMEsz6aF+kO7FqGAcUx626Tz
jee2wRbta7CKU/E6ZIQVtAKUUKzY7/cMcCkrgDCoZ2dEXKqK3l0lJYVTXLJJbSI40xn5h4aRtXQ/
VLWSAABpY5FvX1b9jWtDT8ALt8A2nez7vl0Ik6jaXmU+6XiwPTLfPmeXtKjUFGztoZIuw5KFOTO/
XjRgldGwGeHToa6jo5/N7wWjZKNUX4yyeu+HUVz1Fmw9dvIAmD3kWhDLNqQk5ZxG/P9g7Oy1YcVv
sQo3Y+ESBdypchWrQJ5ismDRPyu8qwVyTrdhJk3f74jOyV8RmeFy6RQQIYhh2jVlOW+TTqWr0B6+
K/zut6yACGE0lMSmHvsrRaLUZhrIPmrm3NuTEw2SxCdAiNo98uryYGk2YI5pPwkjDzc5vpZ9afUu
WyAjIGg9PNR9MqyiIInvu9H5HrqnsjpjXzSpu/Gms49IbmZCJU5xiVOdiCiMqTmn9uUsGpx62Ncj
adJRQxEX6JwZpdx6zoQsk43yqb7cQOeMgRXLopNXnQwEgTMQYYIqPf28sVkbOyd4D+v4EqxQi7UZ
wCKh3qSXupV1TCAmMhVXJWCQPCKLGBpPNoRKFzL5oUU4f6CgHFfEOOBVICqI3LpC0VxnpbrsJu2t
20T7gAApEn5z9AhGAfEwGtaFlDtvKoxNo+p9B35qMRZfhZVYy8qpFGPy2F49tbrwNnD6GAvDmuhj
0sGjsomQubJaGxNcZy8YdsLsyYiY470MNb8rXxphQN5YgEuOR4m6UtW66u1o6ZO5uDRllx3IhiDO
I1YbT0Xt25DrN9sclwrY5qIw8UQ2I+lAIAp/lLaznzyHPLDJoxfqL8bGqI6onLeaHewNgbHAIaNm
0SPdXNi9g7qmmV+UHYlNAiZl7pJTHDLUiIY82TLLMTjcMHrADd9FdL02KK+a6aENWWVBfrlrxs1f
aDbCTo8DtDs2aVwj2UWzFzSHIiVM1wZfb184s5yZAb/TYXm8rvn4pviabeqwqSB2Ysz3kmV+Ieq0
CTGId5iPAjg9znUw+wHKWgkW31YZsUvDeYhKAp0QWayH/FJjYda7CkgQkkY/3sTtoYPqClLXv07Z
AUaZ0YDhqd5UGnDQCZ2exrR9SeuEmBKaLxuSVzcuXbM1++RopSBXrZup8jd1ap1iQRVSkngB/iY9
SIbp64xFe0VI7bwZGg1AkLyliU49vtBeXbcBFxdH31kzaWEjQThcYtk96EpZ6+kLlo78TjNAWiUw
0EhmIMespOW1KQUCNr/bHEc04nsdpd8HK6qW8JQFcM+UAU/mfMuywN6KgUwzh17XzmrmcN1JMgkY
qO3py0x7t2/SQ9tIYKcgSiBikiDmj98MN3AOdZcExzEIog3pP6yJZG1uxQhbXaL7O9MKMI9pVi8t
CDo3taCGDSf72grK0YfpWyY3t6YaZ4hqrr2LXHjJrLbmvHC90d7h3MLjH97pxsnvqyxaZYATbtAo
FPdo49ONDzV1ZfVfmj6sHtyEAMcxVl843eqHDvv0AZ0JCQjhu62T/EX1uj6YlTEuzcuPKOPyVefZ
Kdk35biPM3oMtYw2wzhY74bKDn7VQU+7JBi48iUHz3IRAdIlIRLCmcrxGjRwg72hoyagleSGSbKz
7XpYSWuYr8kjiSD7iHyfFWwhwfnA4yRza6rjV3fU+yzx9W1FhM2Zmem5G6v8QRFzQgvKQo6WveMI
1cSLkTAgcnjA3TVoy+JYD99oSLREymHT6jKklXERXCU52BG3d0ALq3FvkrPK2UVIUwR2/pAwzAIc
Gm3Jz3OYbbHtnGo4U4EeGJJQvBRRqMArEMYbsk1xOXCvTPtN+f3anTS40wzqi1AhBW7YvdpOefbs
vDwTRGARq9yNe7fFb50Um1FhVgK7sDGq2LvRibsVk+PtGdrudDfcucLtzlPSwLu0Lb2pysleRDlX
19CVe7R78dYxzeCY1exhh+KlsWMQVjQvUVUGu7yyv8nOdPZB4pxGhzaCMzprbwDUZ17MvRnzpoXT
xhTxvjjmY/QDax0NUSmHdZrM3jorhi3ED2/fxarYRFkHPKn3+qWMyPUMwymjnzCKnVNuJIjpBXOU
5JoMP+KlLPdWKdclBweoUl4lYmMXdERgLAmEJtOFgEiY+ND2u7nJwj1Snv0cZza5nUD7HFaKofE2
Dq2qlVuaoBhSAAEesdcx4LCDg2NhkeNIXsVjHmwKvyHRuVXVvZXl69ajpVyibiEGPU/AIAcKnEHO
ukV7fGHX7bSSDN4ss92zIo1IP4hBahsd3/lEFpnIqls3+GGJUO+1Q2e4ddxFNyk2fZjwgar6XF4E
IOvI5zJq5oJcagGuOTUmCBEkk1zqz8N8ITAndsiQwFWvNi1WQkuD14i0mFPjrq04iW+iEbNIRmTE
kkE7+UpK0lGpqO6oaJudiVjbGeviCDQK4TSFX0Iqs4zdZusotUWEieLcG/dh2uD+bElcG4ogXQ3p
TZLU8tzU3hLxyfgIGy5MGuPZGpnKSCJSpzrcGM74RhLMcCxKCk+aa0c/Ced1ihyHnAon3DXimQDp
cG2o0Hj1hu+hLLxnK3mrpjxcB+44HYWv/X1TzMzhopCLehqfyM1TS0sUj6CM2lPYpdadHh4qMo3Y
nPXGKU789JxDulrSyt+mCE5u87inPZQp76Szs+tTy0U+qmmgvi0727a7DdnBvJMKJc+Gmuhgu4hX
oaAtlG9w/Fa0F7QLDEzmM26iy00rom5DWppcsG0MzoF5y9jrCEx8FzVlumvm+aGCWXlkRDHdNWJe
GjMoJN0njJ9c8VKTE3f7cUPbbpek9o+qdBjemaQ7i0aqJXt3zEDR9DCHyXjieqDvhDbhesWvA21i
utaaCU2MKk0aQXua+zCnLjCaFWogPlanuC0dCFGG7Adawz0zdnhtSzIlHFBfA9wXb6royoXNDYy5
3iXq1w7WonCmtfTMYtPHUKWduF13qT8fChrFa2WbEB1Nep6moRnnuIyba/f/2DuP5biZbUu/SkfP
cQPeDHpS3pBFskQjcoKQKAoJ7xJIAE9/P4CnD3XV/42OnvcEgQKLrCJM5s61lxF7YwzVQwpvRNGk
rJPBv0E7OpyCCPJ2XKmPuFY1PaPJ3tZVMZwcFqxljJdQL2pktXmEc5cwI0zUgBWNc5pF1bfCIVYS
thSipZsxQ/9hFWLXOFW4MmOH+j0UwVpqYXQT+8V9Kixi3WgwgICOWNdV32m+M4rYeK8MSZJv3Jiw
D6vE95L+SLIzM7ITSURv1mKkGWQ4P+GiakdHkLczINmHb9Ccl43WqGBdEW60rco4fyClfkuYgfHY
88Sfkp7A7LTT+9MY+6+4o35gy+Hf43gOVbKojpCpiOwJLUXJWFREM+b5ZlQWyd8NzlBBjaVLLiOs
OXKil72JxCN8p2Lgf5C7cSQVUBNzj58wacfZySRs91JRHdYxgdMt3sNdCe3dUs2ZgM+KpkjxHWGs
5JYI4q3QjJ+jrVP/jpk6SdbE+8TAyjQhssmcuuaS9/FwF4bleRwxIR9zfHUKRqE9seP6pncx2McE
8WVsNVzuZNZuyR8gIt1PKIUSIpQqEIk7J/oRmL9rr8fwuVTw+tzstSRrDYr3kLyCq1frkFtM2e6R
hTUeQSWCPyWsGsqA1exErh5zI2lucV6fnJwYLFfiqMY4ekQCAzqwT2UfH9DYPxZCVJsQQ1FyyxW1
h/TdXZzK7pgQbr+SgV5fcMrOvQ+/MyFv1iGm1M74aLv5nKvSrXy9haxgQkLOi4IrKiXrDh+eQAfh
DaqNdFax5mKCGE2/XBsWbklznNVjRbwmLtn7UpNr+hMQ3xGDYCdf7cIkaxAseFDWWRWlMoWUAwkP
XAtzQPAK7DObrtik5KvgBtfOcScoPQ42Edm4yJnkygflobLHEqKB6LBXdAgwCadDX1R48laQ3jHJ
xZeR7me1d+3S/q30I/oRrDn1FZHu1r1mGD2ZlkTW6Nk2zQCuzAH8xw272ybXXod8eI9MsJC8w5Sy
mIiMribbOGK2ejf1XkAcDM6aRin9DWyqnIYmTdQaO/0Cs8It8/386BbrdMibnTV8T0qTMsU71RLT
Pc+uN41b10z1XkQsRoLFN+VUPCqM4IrhIC0U8m5oQrkEkqGWgF9XqbUs6ebmZYJpZCK+150GUgvG
zyIVPk81spQb/EtGOPSp0tN9Go7eOXJ2hkFi5qS1BeFYgF+4gMiDFmDoKMvC2of4FdMNyeQJr6xf
4OH63rfqlsBVgnAUTTZSzn/QJnP3Y2QBa2lIa6iCtpEprFXs6ufcSYvVYHXhtQZcGgf6tR3qBXxq
iTweCnmtUxL9ujSCDkHK4jdZ/PBMO8Pyn36fzEdjU4vKOXTzul4DWMODzjqMyHvXWoxqwQEKR3Ob
AKPXVI659yKwyQJerIp9rYthU1d4dubh4O0YDc9crAFdQ8PaRK+tO5IhT8jvSH60dUUtC0m8QVG0
QgiFYbNoLfyz4umYq/w+8GR5UxQY9Tdt01w8j5rTlcMNg/C0IvcquMticJAYbC1Oamc1tPKRCqrh
ZsXF0xPt0fLNZGOj5af5iQ2fbIL9pOfQKTA4rEu8fvO6uXTe9GjQKZsRKe9kmFm+sbtyZE3NiVOY
ud0Kl+RIGRqPdTrJEyPcyR7dFNGN+tEp08AertTWrQW8h6lkGIitWVO+RSUJ5hlGq9IufrUs2vdD
VYRrrfwo0lbcQLHD8chJfilnhrpI2DgkSO4dX5UbExUhNj7hT9Ms7kKcXMBtAbJHkz5ZKxD/dtzV
gaa7R6MQ+JMG9F/yEj+fSFaY4DsJhSzSwjWRAjbjbP5Bn5dFVk75EuKlRTIYYJGPiSTmQ8OtJd/A
MHDsj9MXTx1H2Xin1JDG2nASro5f0xUVeMAh4D8Fk/Wj8RJ9F+uCsIzKlRD5SUyL++5YF0nHAp2h
hDryoQh/G15TPug2WctJ7ZObUCXJ3o14Mj2CycEcAxbUEFQDZCORNU+seXBMM/Uqsyae7R8fKsxd
o6aubjKUBevEJcUVTyFClIki3ivH4hxTD5Bj2Z3G1MbWGYjGTiVXmfSJ0lP9ynUG7K/6AEc0X/uJ
e8+TjqZ1B+TIfNCP/nmw+PfswXfRjxAXk4d2s8GHzL8LcJ+1PChdILTRxq5Da+/RbEmFe4pyv1yp
0SiPvoaTfgLst+vtV33U/HM9yAABKwHznn3BNxrWESOOpj1EhoOnBPGua80k1E5lzYvlheqEsK/c
V5PurkvaT4Pt0tC36goWScW4b8vgvGzI0/hVga2B/cX1DvAiPtKTuQ/9yr4RjfWTmlJ/zxr7wQl1
ccE63N8ZIr71epUwv/bGFkiILNaQ9Q+KMy5wG2asNd0DeEv8kgTlZVLYDGeAYEk1t8dk9Cihs1Iw
ZQmGVvmxTtvsFBGMcywG58Gao5HNmkFrSmvae2umDBHN6YNyeJeUa13jv4RZQ3GucLIbUjslOU8b
qAOsJ3xryehtf5hlmz5WQEJ72mUwPHqrvuRd80hRNR4HPYdKQKxKQY00Cmkd+6Ah+Y584tBLWabh
9c2IpPC/TAFMRx+BfR2OKyFNcWp0ZlEcUlkb1g4C8zZlKTChwjCi5FRjaHADZW43E9nxXYz8h1aU
/VobKn2HE+CbB3ENK/II4fiA9gDpVrfOSnmozdI6D2PkrAi93csE+C3FFgGgQRm7xmJNM5X6bTAZ
zINetc8jejFjitsS0Bh+50G6b8uApQ76cq5xeL1kYebukqDD6rzmKW8rE4RGFOFtrg8HfbCDU0Yt
fewzVOZu1cJ3MrOLIMLyMOAaGjmsy7XkOpYe3pjYJV8CJIMiQT9hRka2z+lT0oIaWhy8bZbK2m1S
ttba0bGst4ypOspCqp2PxGvj65jkStZt9eB+z3hW7nNjbCgVxLGAQXWXV9olH5sei9q0vQRRhPVB
JbJbxXMprME4OTne5PUQYoQAF07g7ynx4G0zJ75Jw4rL00tz3+Drvx4KPVkvA7/fs5r0tCpbldI0
j8wdl3ikVNTr6h479zvLBPSd7H6TaUl/5mISlch9uY0wPDtUaXcLKl+vm7pxv4UuzQnRmN/Kghol
VJCP+pTOUB8bP4ukKu5jr932ZW2/+gAta6RAfCX0HVv81axnvT/I/kNW0n6sLV3e+4l8xOybDBoq
5XVqRdmzk4mP0nX7j7IE33NGgh0b+LAOVmxmPI03PY67x9Yc0ltSDPZTMFSvTIMFHESTCGi3FKfO
akDHu9G7iBROSRiVuN/3HSZzWMlqtNJx73ps4+Aq8ombSGd1PpYWmUc9CkGYnNZFNswfYSKdu77C
HV5gRFAC5d3V82bUc2xR22a4twdlgg/o9tMEa3wl1DM6uWBe42KrobL7sbKGQztUv/Mqrdc+maAu
i34IRfY43KvAiC6Nrue0G65FyMoX6MY7O+CcGx8xA/A92VumTuaXFnXehqW1c6zbJkYEgLZtqqj7
G7i0xD3wJAI5U8CzqDOVho43wujcMe5QJ2t7fFPEzmwguTHcv3nG5FCRl/IYlwp35LhJt5OZuiio
RHuw0Tp9S/Ppd8X9Hft9gcNvZx1q1tGrlGd50nv9Tg0MP4lHbJg+KfSPcVre5s1MbLExdaQSDc95
U9FlmeIbBI3pxTRuoobmdimtHAJJ8CCzqLxTbtmc0p67DsVQe/bdUL/t7aK9mG121GuSnB0N+Bll
ztFvGgoa6axNj4rLCCLrCc/DK2C/PPW+2NhIBFZjGYXf4Ag/28on3Sit03NNRNiDiUH2qrSCeONZ
ZGCNoHm3QVIC/pkIdAdh5jf0aFljVbj/B8a468idfSiHRRTsbOouc28GN2ovna7fGowZm7YrzW02
zyJaBnTrRjHMO7hNigaWk00luGAnr5FW6g+BOLXuHrFV9o6RLPbjg97et/19KbPsJkNcwMIzNb5D
TETAbTQSLdikXlgv9uo2rGz/1UpkSfeHSdEA/qE69OguEeoGZtn9KAZCuull2qfcaN9YEehns2FO
wIt0S57VxVNjeZbwybkqDE5p1ot7NRBy41Pr2YYAIZk3Pg0qLDe6h4T5+x4ZxIOBuSwxQs6JOHFY
RIkRn/uRWHhZozdqHUUaWaS4a9lEkvU2/trqQP75vu9T41jjCn0NIca5er31GBfXudVPZxcA4zC6
kQKSwShUQxZYBVb03MTArlHehjdc9QIFYw0AbafFW0ZOFE1VL37Ii84kuc7unultQ9N7ANlzbQz/
cgh3uTxVvkcu7Wyyit4QhJ3820ne2pH+FNLQ/F1aNVOg59y7HUhf3+r81dC3LnSFHlJFMeTLcNyO
uERhB5tfyPKJqZ9YohOYrd/qYP34uXbfJARlzmsRE5ENvFP76MXUiA+kMVqsaI21QxHa5311W6Vk
hOewMulDBQzCCfkmTe7+8Gd/dOH230wtumsEhNsuLYZ96LYs2kI+prGzB2f0/TN9+pJOsErASbLw
QHZLh15v7B8U6hKF7uC72wB8pmn8YKA2pFFiuiueSVQeIR6Z3c5tTfdXh07BDbdpCTa1bBLH8C52
ZOu3uDFtoo1GP+h7ZtfN2c244Y200L/LhnTiPhf+2VLQ+7pWeNhr9vltFSdwtx2ne8IpvATsTZ8h
UyV74EOWVFPkHas2MjBoD6qfIy2iMTb0G5FgfVD5gXMyraljIefC72xp1Vu59e5DFXpqgXCoBpx6
7Xl+A6dCDVfSBMuzJsOPATjoSozBtKsKiArBglcVcEyLSlj0boCv3KbNb/zxt+dpw7CxLJidmMoY
axzuun0tZ9VBnFhPzqQIqzZ7i1D03nqqDf1fL13iISBHTCO5f3130Eto4Vkx5MdRjYgF8uht7Kz4
KauuQRWUzyRARFdlKTgXSfIQKKHdYXywJ8X7EVRnvCGVXkDPC7yHtAjFs7H0IgiXP/VhsQ7QfT6K
bLqRgeMBp6TjYzpH6yIyOzcZJAyWOdZZeUiioqCpv08Yzm8QF+AbOcEPaxowhwA2G8YCXbBLO5bQ
DiTsYqaXT04z7Ntc+ehLsuLijOggC4tO7gjVfNtjLLijuwuj0mnLi1nmv4EaSFgmb2gfmMoiE7Xh
kaDYWA05Df5w1BhmqHTXuhymXRewlqW2Hm9dCv51Vaqe+k4zDoFhy7t+YslbpZH5PNJ7kJ3fXfli
v8emCTYT9JBtR9bKoYCGtmpkGt5A+5Zbupo0WMPGvUthFPvpWvZdeO4jCt687X5zOQEIo5a0nriz
dkWezlOxYd2z0rXvWVaSsDI651xzhq0cynRrv4xOnj7WkdY8Ur9FK13LxN6pqI/UHOChJgmnnPA8
sHLvpbP07gmKLUtcLx8faO0YlyksN13qJbdIOBw6kONb40rjdtlovUGzBw0k+AXHaJMd8PLv9348
nblWuE83tXENnVPcdekDwdDWOcwHxjSDZY3rWY+T8U0GmvlivGdtd/GHIHoWmhnd4SjyMrhBtckc
r0TfJtRd15ADmPvTDQrYMDhheZMQiARusCtGStQJ4Stt4kLftXXTLo4GZz2dmJWtlpzzKjbvOzv7
kQRwL4eksl7gSQlIdt9kz4okcQ1iyqy+uRVtcefZvXbHggESkCCvriQg4GxE2qmtuPKYpry4k9Ed
7N7DQtHrX1lZGMfZB/gMZBcdhsHId8GAZqbJpmIbwAMFOEltd2CpKrytie0rOUFmiNqseRag4mua
3T8y2xRPU3fvSgJ5EP6r7dR2H30lr2Nl+JvBLtUtThWnvrQczOOipyio9XOXS1JKR23aME/4e2Xa
/afg8v9n9f5fsnpNy51txv77sN4LRrPif2x+pKX8L7am//rFf9maBu5/YFjGyGUaUFE/LUr/ZWxq
6DZpvi45uSZObnNc7ldUWoCxqe4G/BjDAMR+SI3bspPif/1P2/mPwMJtlb4D1kb0CIz/F2NT9O//
VVFL+8qzIfxaJt/QmfPc/pLFE/JWoSjzzBsMXGaz4GWTgbtNAMvTHgcfc28SsnRabIP7dDb6/nq9
HMTuB9hQQ7K12D6PDXKItYMUOp8h0imY/ZibMETzCkPFsWFMUCtm8E692VW7SWNEU8wZ3UwsXTZK
+UQrxVYPKDOukZgVJwhlxATH2AadlteOGZ5ptIl9F+UR9RXo8zq/Fj1kDwiKz1npvyG9vupRph+K
/jJUxnRKy3jrjoZzDPs7km+GTZHQ2XfrClLn9EgUdnejVH7UlLklR4x8WlIkdonwDXiSPrJm239Q
MIztUJAAN1lEqlToIoNRbkKu3nYI7YPE5nSDfBL31xymmCjq9xmoJ1PLu8fZ/nvtp9e2jh5GXb5k
Doi36dQQFDIaYv6E5zJV616LKR5cJ7ypi7Zayzj47ZKN3OTMQk6CE0/sw1Cp5G2AXh9u760tHW2r
Tc5LnY93ALBzrfrmVG4GnI65PwbKiAgxlNGvLmrOnd+99QEyAtw81AaEFlgjmfbzH5RIdgZHnOwY
R7eBZq1DwBdCS/LscRGjURqDm3mQaEkE6gnQKq6lxlQdlljskK9gJ9aNkMVbFXFWBw9PB4ov2sLG
dBZx81r5/iM0zm84st/7LXJAgdDX98iNUwnmje5tQKIBq0YTZdWDCRVMaxuImRjTDtVZzZxJEdW/
aglcR2/vF7kvqIYKUB+0cm5xlITgKNW++xaq5LyTuyjdi6RgGIU92qJQiOhfadUOqeWc2IKA1HOP
jQ7xszUEFOiCvmlp179NQgxXoz5Ne9GNoIMPAQ45mTQ+nIyrlVWPeY8duyxGYyWE8xuPezieGJTK
CBWIJ4eVq3CrnvinNQiyAa5Tq1k2vHUb8Ybb37jyUNDtGlNaO6/EtocOpVLBz4pshQ3M0Lui+K50
aumgihtcqQzYgU75zXhJTU5VYOTo0Gx3p/chRMxgN99PlV7StvCB+YjezPRWYHqU3cfZEcLnXTrZ
aC7ck+a5dybYA41zB+FPrO1VSUwe4NQv3HEvGaQ1UJjkrsPRaC9p+a07h9808gfagB3N5vSZxIkX
qwgusnO1NfRZbLo1Z6VysDtY7b9YbN9r3cmT0Lvh/BCI4ScHSL3p2vZFyQ1h7PyqenIURXjZNpt0
dh/uQ7USxK75OkQgB6E55iR3+A/kq1KV9ca0YqIM1LquXTrDrX1feOgnKf8vTlYf8ih9QStGj4EO
sdVSlo0sCs34tvHlo0rJ9MugBtoFd7JryglaV/aMwMRftXR26O1mZUIfpUoODRxfRFKSPhkrpC2+
TbfOVMN3TV2C0JzoAY7eGVU5CvW1w0nVC5rjfmpi3FaNv/mA1zy27zWBHWLaxD9twrn1Pt+GbQM6
lJCJlccr/NQOvqYFlB9832MV9wQNgvPEdXRlldV3e4zyplU5/z80g7lQJot2y06HtWnn9RoziA3u
INUqLZK71sAmMap/I/U8RMGlCJpH2ejXAFe5tTR4pvvEuifkmA58BpGyfXCt+FnZ/U7Dgn9V0+tT
c+CSXiJjLsar1+0zZglur+Stt+gcU5P/bmdPRswdK8KZBhZD+jf8QhjJHKtGGqI+dOeCmhg00L9r
s/gjNEh+qzJ1lVYj+JLy0SitbmWPKOyDCcxGtO7Wn5hSRBd+o7J6p21x1av+baj4ktZUXGyTrGqp
BXhKqA0Rn/ciKGDbKCQ3Xf5DG5onQ1kzSPFUEmjU2kjmUeLUBtTSPtOvIZOA14/kQBePStV7O05+
D1FB6jBQrAm/qSMkYi0laW0k1XlxAIUBZTjUqlVSI0MrLxrZt/yDkGIh+uP4vTZ9tDR6aADkW/oh
y91tg/tnPa2DdzdhrOjEfeI779NoD9tBoDCFM0KqSDZunYLxb5pmzuNkX+LePkdZcUgTGBqx/uGF
5mk2Utiiuu22wvZuQrOnalRnbyQwrs+n+zjszoPebG2bnGvTqdZ6Tgyxmf0Qaqfr0VUPYVbmaL8s
QjDzexuJL+dMYx6snG3TBTgR2GtTGvssKx6yPvuIYBNNbosEtB9++KSYb/yhvO9ruhjz0zVM9Q6Z
MsIWgSjFQeehIO9g2idQrqCaQa5pQSpp54ZjGwCAEacQoWBMUQGtqVcufhG+98VEBqkxE5ynn9KM
nochvkb+iPgXfEV2tXWIXUJkcKD5XoTEQzqkY600H8i9hmbsef3RhKY6aOn9KCgnVLh2PAZ5RO4b
4aq97kxXI+9mYkR/wGEAaHrg76b2Lbk+/iaR6V4RX1CBicNjexmGRqznuz0wK6SRfmhtiJLYRYP5
iqtptI5a62duNUBLEemlCVZt3wuhH7xx+KDfsdVy7zZT1lNloCsY6Ml6Q/eaeKHcT746tZNFSDHr
iVJrr8TQkDOotKMMDkbri/UwlA9WaV5hdZ9xVINlleNJUUPdbFzIo024JpgQq5bHoA52bZX+sBWU
T/I9nquJG1FPLESJ+bklE3TjORXj3cxhKL05rhDRITgtkJPDfdPD3mlC+HPdNImVn5FsqHI6ig7H
K507twjH8IaSAu6lzuzGHWLZzR4u92GGybD2OpFUSyhuPD0FQ35uFP5xSfAaG0TPwib7JVJz73pk
nyVK+xlgrQQR/c5JRHBUpLPKTMw+kdmbVI4OCzzZ+62FGyFrbl1P9Z2K6mxvB4WJXM3cdB3p8lVc
PLoVj7ib1z8sO3ksRoYcFvIfOJlAc6yfrFQPtkmlxKoAFKzmwEF44jwO1lPZ87jCLXkmU8Kp/KcY
RxOkc+FLSmLc1hHNKxnrd2AlFdLR5OrmIZHHDbTqgPLJS6ZNM7640j8R/hWiXIkZbxSNxHz4aVUV
VOVIv1TWT6jXK1tlNGcrlPKv+aW3QdJwSwGPyhgRc7t9pHmBojXXXzQNhqHVcyeEerTrW35FL/0X
eAcuxQ/UC2ikK0bMk20P+AR39AaBfGYE8BumHu9OcI/Nz5ty/F+0gnh8WnWTtr4Jxza5HUW+Mcvy
idbusOqEft96MPETuty+JWiSSBdgV8HQSwdzNfjRnYlWy86OnR5TH6XRa2alP5M6+kH/+CKs5CrN
5GKAK8PpDtYFltlWS+hlS1LXRH+oNZGCu2J4Hgty5/Op/jb51luhuefSQQFvZNm3GfwtDf7HdgjL
Nc4oeaLuVRm94Hk5bgvUfE5tMe7OyclTAXXQftRMQbSsa9P0ww6ziNGpJlPI4FXdhxTW/Csdym8X
QzZIEatARHelgxXlkIPCHJws/VUYhlxFxJHnHpOWP77PMgk9ooXTeEW280dMiVsIhiU2AblPcmK5
m5/zWmHk3nqIfaSOmQ09ST2IutUkYNh7PYyuCKEawaq0+LJrqKFVpMXDBzjw49KeHEVbPLo+FBSt
COldkdO4stvyJTXKaOfW72jfr4lGakKWiR+Dr757ov81dvLDJMuKSvsnwle0QTrnSoTJFb4DCoQu
PzVAJD203oMRdle4LPvRUTdGE56JxQAViJq3Lmp96g4iA8s9pqVVC9sWW5rvZpKfw7r+LSRT7Ghk
b8r0N47hHyRhWSuaFg8GdIu13/jvQiIU1At1a+jpXYApF6wE96fMiNotPMIM03nCG9bM42Wn++tI
NSgu3Pzou5q5H/Wa6b/7Zpf+TyuBDmlm/p4BFz7OCq9LEqF1m/q/a70VThnvDDhXS9CZDB/Q5q5T
yAuFJKioFCl9mQRnlLR+gDWL53VQomfDm9NJnga7eAS3Z/qHWkuDOsgndEQ0gdZC17hfEhvDTCrl
DkIDTuzH2IemUXbm3SS8OwSzd2ZFYwjFzlHWA4sg7ONiP9/1ZndDV+qb2QBuan156GDR+3rwbkfj
tbVI9266+n5UxrNe+a9hldxoicv4QgtwRVNn4xYwNFuXm1fl+F+bxz7mmSKj+NfYGg8EaO6boaMe
oJUjCkaoOoBYTFOtbDHstWJiA3TPvmuseJ1K4xmnv63rO/s67EnKVfkh8XLaiY+JQg7sZnNVa3cr
5SZMgLHCUwF/oRbCSmwN3Rqd2cEaGaPQYvmr8DVUhjx2tNGNSBRb8QgLw9gUHibG7eiHJze/sRRo
PtzdJ4ITnn36AqXyLhXnNapmoDn76Ex9b9T9TWGSX91/xCL8FU3qe+A5PzvhPkc29Xbgn1h/39uV
95tw8YfQx0AFUtx+EFW4bqmQRFA6MDTeE7M4GsZwQxrKYDBfRmG590vUAVm4N6yOnjXFwoBoGaMO
yH4xybnQJqrHtq5OMkH8kxYsagO9bsjMzn4gWYMZIQaNFZ94Fc2dnSJ8jCqm+UATN+hxruZkQfYb
xQey5F0XPc68cdPdvtMEz0+DHXuHIrRXS2rkskkXmGHZTWRI99Q1oPPNsZM5OcGi4l4fpnzMDwWM
qijE/2KRly6K0SC6E5At6VQTVh5U1a/l97IhQgjYAGAGck6zXA4uWZ20D5Kt4zbRH8eGyiTqAdSW
NmpXfQZe+jPo0fcG9i/DiExMN5sfS57lslE8aV1TtP0GsTKS0Vq5ax9qHL0D4bczszc/RcEcUSb0
6K1HHL8N8BxCkYn3/E6m7bdFB+umcLG7Hg/4TzBGxekR4c5n8GHmjXIFN1xuFtXu8t9CRTBXjtPi
MDjHKspF5DvvgT7yYcvBIB/ykyMw3LC4aRF5keP5lZi5vC412nY0eWpDq5m8FWG1y7+VtZo9fQZ4
fu4u7/ZGoGKeWgI1P3eJe966hRsfls8b2hbScTuXdS8Tvh7Lmfs8S7FWrTDwItdrvpjLWUnl7Dgo
DVCX+dhyTZbfWPaWY5+3w/J62VgZ/EqaLYea1EupuutyKnDE4sJ+CZqXg8umGRSrzyCbSFXmVCxf
0uznMEBojCQDSOAOujY/JWYofpuJz/Nrw/edtppt7fIgxBcAwjsatGNkkYs9ldNGmuOVAbYgCY1N
nrjefoqmXbSEWOqsgQ4RWDAmr2lR/h8f/Md3WHZxGaMfbMLmX77i59VDwE8N3VvmZgnXFDOK1jVa
eXDxYh6uWZbGnyd3AO5LV388Nb7phSO8Dk7o32cQl99LiSxem9rdpx478cWb1mF183WGeUROpMMU
zHHcS8tXKvX+Pm9Uv1u+S49NWOZO+q7SnR71Ys6DrkwNhRMnePk7y28ue//tsaCraPkz3WyWOwHV
CFhCiRx3/t7m4HqHWb77dfvMb3DriTfYlMXYnR+WlNChc9RhJKIB+jAyNWCpcAkD/G8/dw4fDQXM
3KCwEMbMz+bykcu3nRL4GGVJaYiW9Pg5rvxby768/DpWejZK4nq/qNlDr1YYmmX3JBNxI37dfl9P
6x+36Ofu8qYJGPQQzDjIfLKXQ60Uzl57xvFl93lVizrCARUm1dcTvvx7y68sx5aX0XwX6j0SC3pT
e0GrY/mZvdzsyzu+fv/vW3B5vVy1Ze/zd5bXn7t//Xx5+dexz9u2qud0zOVHSxqEk+GoXtGEzsyD
gYPjWu8JkFj+TzNwulVkQlUdCRlAveQ7Lauheagl4MXbut5dMckHL0mBK/0bM6MM1Eus5FIs/qyD
arozsmJCMgfogzkWxkMHq4Kc8qxMdeywNH1T1Vp30EbsApZNGeDO1xiNq2MaxEEPcSsRCnqEJqpE
hkSHx1j7BQqv1K35yfL+f94t/JBWnG9+S7NqOmbu42gn4qzmTRhjw45R7bxruiVGzvNuZyI1iWHn
KiT2sJodFyON+QdRxESBin8HV7vDKYVZcdksyZZfL7+ODdbwvwNIP3eXH/lfGZh/v/Xvn3/95Xjw
CBRszGS4cYZm2i3v/Pvtn395Sdv840M+P/qPA1+f+vVX/unY16cvPx1c560IkR/urdbBeIbn8Z9+
//PjzPnm+OvHE8miuyqWT59/7uvk/PW+P77q15+BpjuslMlaann38vEJN5eR6a+iQDiNvgHc6o/d
Ie6wMsrH4NBhTKX/u/1iDMQiLpvl2LK39GWWl+2Q7rpQ1/b/GMn4Ge0ZpfBV2iGKtoDmVAdinmP5
MoRuf71O84oQjCKiCF3G/WK+X5ZNsNwA0Tx8Bk3V0Bs1HpbOjLO4hizpkzoT3NZpWdSQDEpFMyVg
GnR1wWnp4/gk9JyGz55OvZQQEjfIg536W9bLdIQKVOm41s5TUTRv9A4aWFy4hyV3MrPRBKzonpek
c4f8dA44XV4S7/qW0zvYGnPStDk/tMselcReiWmmbcSw5/UJsyWWNih6C91eJSRiYmo0tSdfr9tT
9e+9v441je6xClV4PNV0sCQc+M8NWtnm9HkMo6V9mpdrHaez5Q29jbxa1NSS8/WMgXlOy54xR6Z+
HYuVyT3gGNgcjAmh55A0eOn41WmYAnaXK7y8dhvzOSxLhFxLVOfcfZtdWNF8mcS0fnXfRiI+4fQK
EOM50LqeN8vecqX/OmbN9SNrn/dkKYo/O3Cf+8uFxmYCLqIfrJfLuVzir46cu0xFn6/nScwl1FYU
sj4szbh4iRdfdsd8Tv3tWxLE07j+6OMKcfp8BW3cvP68osvBpCjBZqlVOyzLcEARTbt3GeW1RNQn
e762EFOwq1peR2MC8z/PnhxUJKesl6U6V2UikWm/htgwnKCl/7n5p2MgMJgMtcZeGLixjtqcOjxv
cCMVoJJWuv06NtaRPCUR6HKgh/YGAQtktPinFZHQAAaJj27bf3cMjF7ofxCpGi2XaNntGEJCMxI7
o22517+uxHJhvq6OaAwWqd6I0nZ+1r42S2f06+XnQyndcpuO6cdyGZYL9E+X6jPLtjSrQwTctVyU
yoXTX+XufnnSPi/R8uT5SU8K3ahoiQiv5hkGUR/xr0rxCNPXiZk0RLhaxRHeIZZhtNJWcVq9Y9CE
4/Z82paU4sx3ezxi5tefu0Hk9WtdsH5eTiEkdnn6PN/z3vLSsHvWjjENsPlpiRPT37ap/7IMkMsT
85/sncly3Mi2Zf+l5niG1gEMahJA9MFWJEVpAqNECX3ncLRf/xZCWZYp1n0pq3lNaJJIBREIwHH8
nL3X9ucJs8f1j7/upVqkR1GvIbceo2lRenhA+fSDa+AxDi10p6S4sSsy88NUjVvmlzSar99d1pUC
vo0Gu7Z5uV5Lrd20p3r98vdfr3+6/pujaQweKCCuV1qyngZoIc2vGIv/L634g7SCusmDsf0/Sysu
dZ926Vv1m67ir//1f+Jivf/y8M/6vm15a5qWQLbwl67CX2UVKJ09rCq6wXcIAsCcvoonLOu/UE2Y
ui+IjHXJ1kAM8ZeuwuQFfZs+0JrKpevkB/0/6Sr0VTZByRnX1fH9f/8vxzAM5ufo6XDQgIx3Vi3J
P5ND0lmOYHMMHAvO0EFQg7viwXtol3yXs+sNhCm0bZXkPu51rDdTOeKkJBq+HUI9aZcbuu67GZz7
xhf5xUNktq9wiKneecCj9QxAAeTciKzP9rStX6guVApUY9S0RPhNCdFqLLa22rd9jQfZlF9QNJa7
TpLzmjZaG/ay7AP5mdFd0uZ7V3bDpivVpqlfC5EuuyqzVpaQAcadOJHJ6Ufgdu5lIUlrh/U08Jqy
C/O2X8MS8YhVtb/BINGFbfnWFnZ/ELZ8ki3IckhGaVDrGFOQQjcobE0ooA75NESsGZXW/1DuoB/7
uDkUSRoz5yOjosGTnZWU0FRKb03JC8hmPk3tDK269etgntrpbKCLZM1tfG+8k3N3wAEOXNS3NFCk
4yET03vnfUkM2cBRQrVnZ8ysPZgebIMm6H1pJoLRsGIMNwTw2gIr3RpcUKVmzrjTow+ESNSL3W5D
p+nrnDvW4R9X9P2vK+GfwQ8fs4q4QEjKMG2Hq4RrjsiM3y+QbPbkUA8NaQ6W/6TTtkBUyJfC66rA
IbtkE8+9D0euv9OxYW5smOZLipP5ejL//Vg+JApcD8W3iMWwdXIVjI8pN6aG4zzO84ahMDFOaVN9
sXACyUOt9fexWT7D9P+REkn077/VWG+B328RG86f4XoGqU0GuqnfzwBIAmPpUPweOy1FFAg2iQs7
QgWTZHKrFGbzWctSxk70L+m4ZQhCxmofjTxCuL+PLYTWfz8i80PCw3oiXNt3dXKFWD90fY0Q+Ufc
T6ZjjyoBJh/thBMBHtwOOtp8m3lU+6nGZAd0jPmIXYitwLw7VgXVS5Gz6UfHO6Eoo4/u/xgmevAC
keDer5l9rS8lonw7kUUY4Oz49O8H/TH17HrQsFIE4i2PqKCP2cIxd0BalRkH7bPrSrv5oDIy1NWg
uRuJsjHUXQfWydh+EQa8pzbmPiSkWmA11eutNN9baDx7y1caCIP6gYkZiV3tcxFZ23bCuFsnq67Z
x/2VfaPFlrH77nKkuy1kFm3+5vfdLfS6dcSevk/apHaRU9PJTsxH0EAM3Qv/6Q/veL0wPlw4NKR5
p66l+zZgpd8/JsZaBQw6PT3iITpaWmFvZJuWOOafE6Y1FwugjV/ZOBfJKT0Z9sIOXTMilEICsfYI
9aRBQyQHeFiuAC2jS2eHnDZMgXVi+/WfhlakQRbd9lFOO7JhEfCbvgmrInrzG6PfOH2bn5wcPl3l
9G9tDXJAapItvl5t28gN0tgGARv96X75Xam3PlIcXfdI3dAJonB56v3+tgsDXASK/uyImfSp9vuR
U77cyYhUtn5VJfysMEBXpqHBDJ1Jc60duZVbF23bzocWHU7irEiPDUrDsW//8JH8p2Pj+Ez8soSD
2OaHlCNJU9RSkjFGOx90mbunpahfa0/ySEDeTeQuEUvATK+PA3PQmX00EFhjMomtoh+CcQDVtd7m
vfm1c5Nv9jLnW2ZxD1yWXQjKxgtq5WAbWORPx9aRF5hPiz+fHNimnnPfxoY8aOZI5zHD9ucV5X2X
DUxFIQ41RlNSYKZfGfiKP8QQ/4clDHGmILDWEMJ3mZX//pHkcYaMgNTD4yKQXzhFdm93i49/D/Sa
u6QPVWuFdoXHUFlnP+IvyyxTYFvJYwYn+FClTDz+/ZP4+FyxafboNiF48GMoPZjD/X5IKLtGY4Ba
cCRag3tVX+70RECHKatjVbhEAdLcPsQDvhjy2kPlytvUHfEQl39MvVxvw3/cptcjcQyTy4GwHtsx
PlyvWakQWWncpipFxmEz3Z60Y1nE/S7NxhFtDVqmOYlPC0qIuNHDuk6agyqb6TSPzCkt5T7TU4u2
Sb/iqSG0EYX5h7Nlrdfl/3WMFiLcNVGI1WQt4/6x4vei6KSoJ5YS4PG+MvyT1PLQxtSggfL7itRp
ifXy7KZtdGiSbzTym40zmvqtk5a3FJTvsKvTjde8546ffZoMEeggfYY1m8nUQDhhrItx19oV0qcS
PpGpPfd90gYAgTqwsFR7HsJGzW3+ePY/xF2tZ98gBxMHpXDNVUb8+zsbZoP9N8D7o27PGpIv0s7a
YT6nHnAu2sG0pdEqVows6GG0lBVFz8TWmhnwdDVAM3fF9B9cMpP/cM84H6qN9cBMnrJCWEQGmvrH
oLAhFujcIjdF2YWaVM14T7MaRJo2Pzk67p4pA9SV5ssjch1jPYEJ4/PU3NlyN5l9SRFKw4q5vxOi
QAA0go2tbiz3yLDYOCxFt1sqIxBkdd6hu2tBHIk4xFVtbHBMH3Ac909on4i+Jhb6jbby0bGGLihm
9Y5RuNnaaPuDyEYJjOFwrJ3yoW/rBDsk01lVExTamgzzIHTIS+Kp9wip1jnv+9vKzI070rMQU+SH
1mnUm8cAgKEVp3pbq6Q4+GxHez/291pOtheun2UTrR1KbPHaw78vAtdIog+XtcPFvEYW+TzGP8bM
U65G4+Jq2sGm/DiMQ8rTe8XFL7zxonfEvQXFJ/JFFDAkrnZt6xW7pWybnQBjXhsx1jJJeoKfg9RG
P05caJndz54eggcF61RXP2rLbnfCjjFa+92B+xkNgS8hhVBmbkYfE7qn7DiI8giRqt7cNYO0vzTR
E0HrHTunC8O7YicX/zWLEXpl0kzBB0YR/FGrPi2dTdlBpEzBkJTaaV0fpjMwlaDpx58jko7QGR0k
IZRzWOp8ndhBUFXcy2+Afu6WYpyBB7BfIDloE3d+zPzeApkPA4Ypr8Rd36qD4SG3bIRGyEThf3Vi
zXyo6vmOI1abVgK11uoMj9F08hrH/+Wq+B9j34wPz0tuAo8YLUtn50atKj5+QLpfqborOEtaqpjM
Vx2hvxXO4qlHfGzM+8xRTNFoHbUeuAB9QjFVkILhevVD4hjQM1wT/zXMVSu3YS51nfpDztp1df79
EkJzy+3pusAVWMA/FFmphtAz0rr0Vy3cjsOnMqKdXOs82z2PM85tBi0UgFVED6+Q1D9xW38FuYVi
asbVVDe0exfQ2O7CBuzfL/CPmVzX84f3zWTr4Pjk/X5Y3Wavo/OM1xMjLJ7nNNX9IO7HrwUm3F1k
NnHQTON81mw1n6syRbyTHcoFafmvhx7s//DfD8j6taP/cMIsS3eBDLOV4tA+nLBCoiYYiMI8TBZE
NMfq8sdyouwyoEORwP3Kt3YM3asL5thkXzY//AI6rVV/AfmsI2m35HfE15SqSXkYFy852/UPypn+
jP20CtNIFLskxYxaLtN2TIAswFvnvh64KwYDLeJQvMQ9jdYBH9mQT/E93Cu2VNzVRz7Km2zq3msa
ZjfICppDp5Z7kDLc5wQQnlzO5C6JYyKo/MHaCzTMMkuSy+SgbsprvHJ+RhXs+OJE6t89aovhlPgc
5yBDoE/ed508nYFgDMYWNrJ00O7xuS94KegO3c6xka7jWXr0xeId64SHf0lY1saMyvTUZGtUXr1M
GKW6n3zcJFZkg7UzZ+/dkuD2i0LypkqikTydMPhkGQ4EfgZm6TkrUhJzRoKG0PS+cLKTG6saMdpC
cnUZBoQxKKEA2j9mTMMz8NQD2oyKeHzBRLjru84++hVBXVhb0QiZDckElv1Vg4r0YCG3tF1aEs4y
o7MdE+dUrJ0LmtApuV3FF9dAFQ3FMNmMKdnGbJuq0wKKoyQJgFovDXPfJXNYEzfL5E3n0kM0BG3K
O2BW5InVFxNKN0CDtYzE60JsiA2kgKBQMKbmz3nJzce+yN7cZR7pA82EKnT2vJnE+gwR3l6MIB9Q
ejq3paH5N9hpj92oottiYWKMYmUJsmnkkwS8YfqZebCisgllEqlt4/o0R9XUYmXTkvvGLMGJ2dUh
Mm1jz+7G3CuTu3qpeth+Nuw8S4sg9tXuS2zoIpyb6rYbJ22XCisLWn3qmDaLL55aimDtlZ/m1Cdn
ckSBZhfNjil6Th4rXFhQA3JTZpN8YtsMiRhTIf+TuBFDq71dNHAtQ6JTRyHH99FFDh9r8Eg8p5FU
0HMcdnVzR/Pixl41KiAVcP/kJYE747O9tFgv1ntaLCQ6tGgFOzZT28F0nbBoxNn2O9pCYydC2bl7
PO43OkEXNzlUjI2ZMUwTlRYahsoJy2agTKd8OkA6fDCtQe3caqJO7fHALHWvhdmUEmQNy+Q0le39
0q+/gshZt8DajrHxnAxsG8EQ/yq6ZRWtjA3seQZuB09gMMgrlMhuYh7roinDSBrbWCNipJEONaIL
jkO61gQoMPd29Fw+R0blbrsuygNQMul9UUDXWjoeX5b3Ug9t+iANCEF9Xhi7CGUFJprZeLEibsjE
fMZTPb2YHdNnu1ulexRMoZYkKEWH2NzVooMLFUeXHqkgglyAu1bLvnb6BKNH3FADNVkZHXzNWfZi
su98oF43evl90LEOLDZYsCn3Y1yJHHTa+XdGgTY4qZEcd65BCcYueZdbS4KNMm5Df9VJNNO+tcCA
mvN3URqI91rjhrwWDe8QSAppk8WjZZVz0YkjYjNoxHD2hie7NA9JnWWXYbLAFGs8ygH3HFRHbn0l
9MtgTDeRGNXWRL39oE19aKxvvJbluDcG8D921k8vEE7zLbbp59wwL9SP2iEpK3nnmRxcHqfR50Qt
L9qi+3BBfNysXtujRAQ7YqbOngBB66VxM6Y1dTKcB4tdLk/DNEGEz221azqnughLYuFKc/tzZRIC
ZFlZdZ7NGE6g1ulf2sgmPC0X952/QGPGowPbm/6EYXeHNBdwiw2TSIfJ+16PFvIv4uw5GUoPaPo8
SiYtn4SG6lLOmXkGj/S1KVS8p1JTlJK3s4vDCO3mdmqXV1uy9LQ98JLCoDUR/SgHugbsGt/Nuu1Q
xlv90eo0WOgLkRZF6T+QHo85w4VaxjabHU4VH3p/Qlw42y235cFxk6dyJMZXJ5MwtFML4K6ymn2O
KTW646MsjkxKvwFXcmhQGs0RQCbKFW2wbmmTvBoUMqWjutOYpMlNWRXnIjX3S9E+OAn3YC0tLcRE
ObHWd0Mgs45J0ogAMu33lhzfqtp+UaNeQYJtzBAJSrsj++yUQhhBmj/fXl916sjl1FMPb/80yq2O
PnpnG1/tSbJWjU4VJIW+N2dkrkOlNzdLZ8IUhAWqLPS9JgTCxgR5Y3NB62RZIR0Zcbon5yXL5EM7
Q11C135ajMjYq374BLog2xUx9L0SQf9uNkgkWGrxCADWuEtoh7sYvgOmFMVp9Vgz5pL6EQwwPMt4
6DaaPm61saD8FlCZClGc57RZHVfyENW2T8xIO9+MtXwuyGuOcmt4Lfo3VdK8uQphJETOCQbLJpN8
wGmpB2PpiIAelNyxXoyI1GHVKYxCtSQFUojsAoeFvCFG0LvIwgBTk+0elDwE27K2PiU/KSONs+bP
21WNecy0mkTd0rt0wwF7OfKpFmQBV+yxSMzXxXeNS+LqZColJwhK7dYoKQEtoNQBOAAYSVavDn6V
nxvvyU/YPWCRPJUaQnM75XGL89XZZBlhoWxBCe9oBjOwYC+ddVTdIgWnHyUmFkdgMXgpoMCNOd4x
+NXP+eS/u7i8CZpLTug2aQ1lCFt7LPwxhLsz8BW51wYsOzkWTai8gn1MH9Qinu4KuwL6BZ2lHH52
Ss/u80V7LGyZbLuSGcqcJ21Y4A9q3CE/yY7oqHJaYJ9ny9Eu/HrvMsPZME1JduRN5huDCAYAvfLF
S8evo/Z5KgUhTYhjtX4OWi9yPuXrwIN1/MhdgCbdpzJ0iOhDaCoNZPFQ0DuLnwUYblzMcouk5BM+
+Sbklut46KabeiZCh7HOsrdGsIW5etPT+jTxJJ7m8k6j/71h50fbCX0GNKLd7FWCLjQDkg4l77jU
27aLEOou0YPb+qe8dPDBKahJEQQ7DJ7xrlfNreXigZLUTjtpIIe3nU+U1KGZivHSVxq2mJJcr2HB
pdQX3+ZtVPXfmnhlY9OMmTvrS+ySWjnhL/Xs/EnSGoEx0L/2I9FTA4+BI4JWuF8KN53DJD/oZgE6
K6JsM/Oz1Js0JCCEKOMFg9OSEamJ8wDjQg/mUUudAw7oNHCNrT5hbhl0AtM+j0OT8zzN07AhV2eT
xubTuJArpogTi/s0tK162Bg5oGIoBiAV2vm9QSdF+1a8E1D+ko2Ygpypi7YRgX+aRzkRYRed83pb
ePqXNLFAloNJK9AiZCnCdDqszWZMSEEwgRf4qz551F5tkpNSMb+xtzfY+Xj7pGO7XUxHrzKRoOY5
gaEVREDyHZ4TNnCUFe6Wn9sNA6SQOGm+GcKCiovDFuogSm0qkqGiZZeJfWbZKuhaSAAy80+VL84S
RliKKpS0OTydYAWWxg20FVrulijNXQjGOrmCwVRG92Pko/NVWZCpAjTaYuDgovO/4el1R7LZhEJ8
lvlmYuPUJ+6lWJtBfmO+pX1z05JcEai8vkit+I418OzHl1kQ3QSKa73oKyqFPr8lDAo8ny31IIm+
5V7xKFyQ5UIexNA8K/oNm4W2Rgj2RhEydytzQFuYTQ5+zMJHYEG7iRBSs2vPvufKRC+1mkWAqKg6
3dBLNEIrAlgWa/5R5BBtv3Z1WT2Unn9IWApCkdcsfWs3UB9MECBN8qmReHXnyJE3jAC5JdpJC+dF
fqU4Wl0ATh6KxH8Wqc6j06j2V+Xl33JKrGszkSMVpcqqXfpP0t+rqvovreUqgElhQm+V57xdX0pc
ZVHX//wxUWlu9XRdhc7X7/76QcPXiSOe9Muvv/7Sga6/+fpbCHuKl6BNouhgaANrzghLpS35KH7P
ajJVY2LTW//fXy87d8h+VwHw9R+vL/aPY/r1Q/94ldg3P1Vkru7qa07S9TB0J0X4EWdx8Pd//3B8
/3jJDz/z4cR9PDW/Xmc9ezH+Sr+jGTXHN7HDdh3zcAlcvRvumAofhgx1wOhObz6UeGrVfj9peHUa
L1lOmsStOg909hFwzoxKlYbg0y4C3FnjvUVkLC6Z8RVE9S7J07chr3DB0gbtGkfHcrSTNuFbqAVe
RjUJLnVo9rrKFU7sWG2NafiMt8K/ccsibPUxIvMe+LHFhHiTli3RonlD1Ic13OtLDu0k0sqjjJJT
5zXVpWb2ThDdRXhliaXrOAkvh/3KFowNCGkUSWRshKn/hCkcP2b6NzkS+mTmqXeoJBEckW9PO++I
VZaCZFreZFo85KQ+YrIMDB1uqEjB3NHtCy2P1TQrppvCycZjYdTQdUf9nEnrQc7rHCKqCc6YLorI
kyYFgFAP8HxayDWh7akeN59E+SyeIq6VG30mmhquwLazhwQ1931v9m3Iuw4ra5X1NECpfIuwAk17
jLeSHVsQ13jnWs11mXZx0rpIY7rZz1SqxT02YYw6q53M/e4NvQlEAtsPZG188UfBpQNH8L2gZjMt
zobCzGo4TbvN3CJm5KZuEE5gzjI1gjyrXt7QmKDuGaBQlVAAp9a/0zxy8MYb+hpvujHsSYEL49yD
RdyxD0pWz6qrnjMr8i6JX+5ShOa4juYvjeHfO0yT9jIDp6tKbTeMqg8pFeU26oGG1Sp/aCw47m7s
u4cpmu/tggXVLuJzYta7QcjbsXIw1UcjcywAMoNWbMRAIdK6ec3R0k63su4i2VHfefW4i9tbV49S
oLKg6A2u+jULtyUw2J5OMXHR0zLDg3T9o8kCuoOGGgWYfZ5z9KA4PgjxWdZc66plkiPs/pQXgNTp
PUQG6YiEYQaLmOXRw+RtJUwyZ0IW3Sq7xtmlISK2AU4zqq1rvUhK7ZqaYnTkitRR6CxxemiM9D2f
qmpX6uTPzFmyn+bROBhKeBgF88AYOGJ0JktoItfdzH1zz1vrbkqmCRVz5Vst02louD+6AoELMYRc
yymMqQwa1qFPsm1B1AvBOiGhiJyZtkXuRZokGQ6h18bZJ3d6t/VOB2FIC0VNZR4SjbKda/F1GIis
lO63bPkkl6U4tItHA9/qbmasp0Mqt0tMgrVtLm/wVhxyHMe7ooqe8th+Z4pkQ5EPEnc+5o52ihLF
QZbgwgbXAxdpo9VrYjKaMGKQ5bX4DUT2+pWQbC59K/WomQVREqq9szKzXztHGybN+SUy6m0imQjo
DtK2VPqsXBDCTBsAbbZ883RaZ5WxtUpEDNLMSTEt3M9m14FZXH27jOmeui5/WMcDcz9CoHVFurPS
7inv4ovjfNOtBPL8rN3LBV1LUsZJ4FoVeIG5IrlEx1uVxsOdLLqZDNUSx6TeGIe2Re3cuywadown
zAHC4qZoRkyQDFurUa8GZkzlGtO+t5Z3HTIvJfMnsxn36c8+As42TeI09CTmCNf4yQUIc3haKZmZ
/WK44y6izt9HagWeIVHc+ZbZY2afD5FFFA3NRXZURUBUtb9jm4wRbkbZWsEw3hbfqDEmFafnurBP
iyBSJlV+OK3D59iUj36Fpp0F46VwrHKXpy++jtvZROHb6VG2TzPjhoTi/bCYJ9P26aLaw9GZ0yct
hcnETDEO3TbSmOfY5V6+O+lIdLlHEerQaKnIzCY82HK3fTk8ZbQtrDb7WWreAyZQLrQI9t6y2Nv0
sSvbdle0HfcIsb5lXt7MjombKoa9a7wDVTe3nVKXMm4/E+tMTGaMGqAfyyeIuYRukQ4eaiM9cD9S
pA2uMC2XyBMXtFNYWsiObZoJhtoKg1+Tz119j2ItvtH021TH5N10TCes8S1CNoHyF0vk3M+Mrpf4
JcvtH2Y7R7tubT0tizhl1WpIKkz30VLJzgUQO43tFnwMwQncAYnUvnUZ68PovmqEOxxR4dc3g1It
8uIX1+jRXH6ddb2FKUF8EpztY9xp9zo4371n6KclJ4uBMrwNIpfZWRLJfk9a00uyZqW2evlFUOi1
Sjd3Zo+/oItol42TeMIiiYfVwv/NHZrjPuHDyYJ6BQ8kPgl1WIFunToDJ5uReguPmg199EYWEAw+
Sw2Hvqhv0t752tPA3fkqZ/QBeC2JXgdDpefcJ6tu4meBGAYLkcNBGvlB12Qt9Td9YS/lykx8EM+e
CUIbQV5zKM2dqNhveOmM9bzH9TK4JxW1FXkUCSAztWthkGxy8p4uY7RAAce5vI1a9WgKehqtXTx1
/U4TMBQtVk+2qin43UGSYGMaZ5msW7yuM0+qVk9wzQn0A8YH4twZtpYYdFI4qPh5VJ10Eow2WTqz
H5RpipQI4rc+FAdHxT8jdzkiVHH3lCIsyyOT7aWTbCJWbK2+ekLXDtVoR3DEah6cejKfp6w81PFw
bCrgLSAPWDhFAXe2yhHiOXmK2hhrC8GTMCtS0gnt+akCgXfsrHSEfk43j+V7FICGW0LL3Ng6aR1Y
u2GqD1L4auuU+FFzQhuH9SbVfQjN/MY5IlySeWtKvw08pkeAcpaUnNisCnpDo6aZwdvrRkwOIuTv
kGaFZAyzqRjTXdr4R5UWNinyADozs0m39IQesx5OWW80c+hOn5YV5ENfvGgTPUBmgf9mRULHefy5
t5WgSdBRHBntWZsYo5MCEcHCIWaj2DuRvwBsYdURmnvmJnp36thjLpJbp7nSp01rmbfaWBKaHbcs
DYP5GhvpzjvFSwnZs+Hl3K75WnYTWDai11IAnbftSgTKQLlSzZOq6+rVUbTWDoyNaobsFLJxE6FX
6u7ZN6/WfKLc9Plxivao5wgIlnJPwOzAdibhIUF+zBhtym3aIBUvMWYDimAkpEiAllbfBEVjv2DY
AqHcvbQJ4+w2EZ97qL87bbnr7QiKgKlu9ISSxC5Bd9r+WY+te6hInIHR3YyKfHpu/4CB+23mDCU3
Oxmh3trv7LrPUS8AJc1uaE+2EbCS6GHLfoxrxMD2DYKLKCMigYxqOBnxpZ7UE3OCLPA0vwzp+z8u
xr2S5SrZRPHUKh+u4gymJluTbhr3sGjygj7Q3g4T+Zquv6yleHsb6U1yg0nksTcGep81/Ugm74Z2
B5v8E1QZslbTrMdeupqlqlTEYB7opvz6x35gvC4RB5EezmBpTWEoNa3hEdtYzzHxC1h+NW3TdZnJ
RGaceRrVQHrs1WTns5k/CPh68MZ0AlX5gn1uQn5H6ZQBX7h+EdFCHqBrkXpBgvTJXb90V4+Jbh26
SgPm0fevKP0AdFaueRoLcBlKNQbuULCvo3hWacKcQCuWL6hzt7nVuwcjJyS4mSQKNKu+RKsJ4fpF
Wz0J1z/xuBJsHUikvv4bsY/OhD0Glpo8qVV4n65/itTIENUYAVzXQMpA+LanmLbUaby+w7//bvWl
G84xSQYAESyca30WkfmgLDo/+C7EareoUvYPZJoqXCPKiz+beRFtaQnNGZFm199JKgV6/r9/PfZs
VECRf8hKMZ5oWUNs8atF7vpF+wS0DeLJFwbN8pSs37/+0DSheJtMDWWBFbFAq07zAuQbJTkITiAa
9h+xqxNwZ0jG6BXxZBK8LtK7eSaPhbAKCwBwtWZuVykXYwUpI5h/6fZXub2+fslxyZyWW299U+XV
FbSQtpY2UXr0I3fe0w46/Prmun93Fwjfavq2eFbDDGw1FkEMw5GiSt4Jw+6Hq+v0+gWIhBdOtK02
5mrUAanZ4r7NQtS+t5ko0aA2Kgup4owNxhp5mtYvudYhmWFcrg4Se0WpZvOUzlTbo+aZX3JnUUeP
JGi03M7JzeFuiFbbWhXXr1Llrp9zdbp+oZ8dGr1LqTy2bjAD36Wjof765vVPUN8xGHoNkxRFmn0F
nTNItJmH+Npbc4fppSsaRjkA1Iy1g2MmDcXlcy0sjJGL+sIz7gsr4PcK4AuAlw3sdofCE49klbuQ
t/Sfcc0/L8P4UHjnPNJfiE1lmgmJvUj0l4V9LcQa896crM+Gabw4Q9oFcNoDvxSPUTrsZmz6tM77
IzXxD1DTYfw1dvrXtmQciu0E90QFTFMbH1BgEugI0CPSnqc1btcd3vTB53cb5B5o7TfXtt8QXz5M
UrDZbAhkRLN0LEk1J/aDNWmkZW6aoLIthYCd0mxhoMWor6RkZFWqT7U7X/KE7ODrP/39paMfxdCh
X1HyxKKsP1+4bbvH6nG6fu/Dj6bFahq5vuT123qv3K2c7M8ffm7wVzPT9R+vP7d0jrfTW/umzkum
QlWJZ3vl/TJq+Nk6IPoK1C6tn75GDPFCSbepbGbt2aUCIATLh9lNVJynncss8s6yJxcY3tbNFJUi
YC74oHXeXSTFBpEFKRytRchdzAdSwm1Nh+gRhixjHEcDeeezh13zBC2+1XmMNoYU5NykGvcTt5yh
/+yHWt01JF5W07h1anljsHhchHuyR4KYvTwJZ3/IHq2yzqjoKW6gDWUnMWVnguinW2KdlkCuvTtw
VswxGvWtRea5r5F8tmZ5oJFgYqZun9j2u9R0WJodm+VO6TsTjXJYptWyFb3xycja6WD3MUV3xLPY
o8aYeVzvLXFrSf8wJW13Py3Fvu10zEOReZRO4oaO58t95k2HhC0LpSKK6wSR+Z5OJHt9ZUA8nrhH
7TnsciZJxJe8NlNNiwb4gMszfx4/66DTTm6dvxlpoXamEN+7wrtxRfeg2uJeqPjddir9rCca6ZQX
GETD8wgBSYdFccS4FYw6xe/c7ZXjDUe2s8+lhNWz1AzqjHJ+BwPy0ppWvMMtPAdd7d5ydzynfoLe
wIhh6ljezlPJt6wbX1nteYv10bbAuDCXBS0/3bsOIifm/UsxkaySc5+psdkNdTsyc1n6PZKvH9o7
+6zxknniyYAevkWE6oZ4J55wnKiTY8/krABmCkTs/gRLHO1JuIoIU4W+Yp2YYwK3RRcsI1zyyyeb
zUrpmMbeKD9bwv5OnGbMrcvsg7navF210Ipp7ORyPFaUrloqQhV6hkj9EDX7VJb3tHqpctmcWwm+
MPPQd4CIp6XeORrsPQ2Go62n95plfHUteOvxcE/gE2B4NpSjnfhhFBGkOvotres8dDRoTTgrF353
Ls5zI+4Wi+FVjpLEdIg3d83pKTYYAlcyedcs+DxWq50rbJ2LRyZmOX2xc8rVxBrv89p9kIJehXIe
9XH4nBQDhK/kBojlIaNn72SNv8nm8qvnoj9bhmZjadwW9liTflu98ennuEPiB1Ek36m1oJpWydGc
8wsLvc5c6V109aUX44/JsH/0jORZoN+mAkFb54zMTvr7pQJhbSggxNgDLmCVv5Wd97NBaN4gJPDx
m3J3GvdW944G5ttgiK/mk+o7Ap3XhXJp6++zLjj7yY/Jy2meQQYO4im7TUrrS76srQCTmUU3vMy+
ObEnyhALeDG3qKJDAdIPgfsXrst0m+kw5Sm4b+dYfyHyKwkzdML04fVdu74OehFJUU/wyDzlZ8uT
wKlwPXRME2mdlIETkQGCVmeVAbrUenrgg0FkdotfoDCXi+VaDOk58LzTm1C3x6esVc0eIByj/vac
9IpwHb1i9P859fIciLqxKY1yJTFF/lmuYRey+W/2zqM3cizMsr+IDZpHt40gw4dC3m2IlFJJ7917
/PVzqO5eTAODwexnUQlUlVIKRZCPn7n33M2g2bdEWu3eqEzGoC0zCjTkRJf7wQym0pocpmAFH9mY
76euvTiSxQbN9S2JzZNUt2a1DYn2pWPI68T2ZVDMrtz1zDLtnlTJhKgPUujZSTFaE9+zjgzHzNpA
eQaUo3ik9tXHZ6/PHuee8Homr7JhfTISIVZpjH5x8nBacQFmBgUsv9hB67wDd+mqEz5mc/8wWtqf
yPceeYeBDUqe7dP9bzwBybiackjni07aONzGPDrVMVlB8BFLiLN1Ob8yYLJc/R/i52r02RC4+WNd
q6dpWN6alSrqG8VpSstLV7AA0fh4JhidjsEAy0i/EYbkhfVg5VhU3MH/wk3QbwlHIt17tnZ9qqOo
sadtU6X9vrJqVK49UpI/MVo68lGjz2XWiaPndcBGAOF+bxO7lusLghr2laP1xWjivNhYlETUfA+D
fBPMdTLgwXQZP82IDK1zInZXLsCJoX9NUueFrQVDtJEJclrMP0ON/XkyvAc9jfdji2c3klu6rDu9
JB7GWL691H+VMatQNoUI4sJosNe0repVI0V6U/vNd5xkjAIJ5dEwBO0mLzJ2PYP9rfJpTwVpxIMp
tnPmERJvmti8pgldm6lTPUh1NM3pLzxDsL3jcg+3YQAJVpLQinHMk9U/2IIxD9fpIe4ibkrUBIqQ
b9rk56X/JuyH2izvuFqGgXRvKENs7pkflU9lZ2AcaxG11UkBV32iBC6nPyp202vqd29xBcPV6XX/
FjNN3bBL/jJYChxwP6UhydjlMeEsEWusLsKEMtBwugWLxvuZRQZgM4MR6GJaFzIY+kB3VRtMiU4O
DjJ6vYlOsWdDTnfEU6uerClHqVcjrzBQ49nRkLGncEJ+S3Q/63hpdJ3viKLm3C7kK4Ap0QhHmPfL
GOPkphELSTdaY9LJLIjWBGJiZ2w4frrB+rn/lxtEWvjInlLSF9EXmQ1cKL5+6ZBWVbDIT+kAl0l6
DbhSw3+OvKJ5GrKcEYropz3lZhr648gAesjTc2Wrh5Z93sUXg3tx0tbc4S0BlNja9QXOLQA/w7z6
ZvEVT+5yifBRHCU7sdl328u4/uHV6RBKg48X755zMlffiZLE2UhG5HqzVKR90yDm+TpZQi156goi
AlYbJimYxoH52c3JUM/9/uGNC8Us7IbW9ve57apT2ltoghjrx85sU1rzEDXEWCJHIHNY41Fy9/uH
oVDuaT5Kc7HceyzuHfIeVlcios+NMfiXqIjQijgSZ2FWJocJ1a/Z1uIieRhumzUAXYDO28qx15+o
Vacn99gk+vLkAfzBwGGbZ4d4FVCcbL+mcu6eB0OWO1wRVIlZZu4xcSO+BgINcPIlHmv3/vdfiDtT
O2Pd4UNpBhpsz4LbAEmBMFF0530PEBDDPXEYVDONDlbRH3h7HLMi1muqfnoxpHvL7JxLseCsMrr0
4LCh2zrkrOLuRvzjRtad70pkc2OEtzrHFlEwCd4KEk7CZSYZ2zRp9wYokpt56gSlpcZyvRz4bhOL
4QXCQa90Zi6DfyfB11uNeuK7BGY2HBQP9VuetUYgJoOk4mqSW2d2+J77KE3Jz1E84nozR8xoag0f
stRw5o20DMlyXNSoH0AHEJmIxSihnCgyIzuPEvRi5xwyv30cFoiOJEruktVniYmOJcaiXWVnj4GX
ULs7I8o75DFDwG0mOFKjgwYpm4u0VQhGw6HlyZT2/GUL7KPDW0Z0MYN4glZmZhREQc4T6gvEA5go
BcBJBJW91VMruqe4EPcgUY8Ggz8qKK3HvfTq6fQev4bekajirQ4DeCYzfjtbI/48HqChADFnwLE7
Yj+4xrJ1CeeVxX4ZuluziMvSlyRTu91HPml/fTELtKTlZoxXeUtd0BCUvBHodWhdo/xcVJiPKQJL
ss05YZbxSyh1t0wVQVYrm9iX0abuYw/OA41gzWOzwtSSulpod3EaeqWKN8Uk/uXR3B0GpnlInOSd
m0Xn9Z/F5umbufM2av32LUEkxloz6WaSxiPzuVGpunmzRvfJ+W/Bi5Uq+dCK+rHu15TnOELIkqPw
UiAjUsoUwe4sIKuDg7IWZoAACuoOlHkxjFCqvfiryAi29IkqJzizXq5Z+l1Utr8G1TFAdXoo2oTR
70WFDDOF6rTVHPuaVy0dcYclO/YZgnU52YO0x6SGD+usmeiiSGdH5rzhksnuod2+ryFvRjKOhyqm
YVvm7OJnfRlOpTgrOa6WaSLUfUomxxjqAxAWGHKS/ENL0llnpY4dsox3JmDKk+UU3JV6MTxahnnI
xF9SJQn3KFFcS1ar54is6dGetGPETnogqQv0XoVPKTHOPanAQe3FCLAKMNMlM8L1GtfD0WI0TPJW
e1YDBNyKB4aS3jEZm+6oY77KbMGyZ1oeCqO4T9rSOVQ+rCT2HemlshuNPFT3xvPwRZfNB7eQfkxW
TLS3dP7RhX+LuFO7mWb9arKF2jvjQMBZNp9GO31EVby6TeRFZeLqjKlHF0x90Vfza5d3mwVOaaTY
eUiH4awTN3wv2H1OxoZkWT7bqRsZK9qXXsc+IBo6KnPk/maLHGGlzE5cXymzvObe7patbEfMP26D
+7wiknZBShPDuZ8E/nGbJHttayNaZithvxUoIiwbrCNzWQzdlfgyFkPbVbnHDJ2NRJjKNQt3+Pq1
xv++Y2U1TGGe3hKMSRF8NLi4jX0AZjsT2uOee97aoOrqPqgFJWJhNFArqaxQmOP+RCHCHJghhSey
S+/bD9MI0/rXA/xr9tPnwT47XODbyAYx5dr2ciAAW9414vH3q7qhQ6Hp42kFU4DYu6IGmZIeBVTS
kvTsRSnNNEIE09u7pMXssWFQFWTeHTwT6HCt2LSiyq4ugU5j6yAcyUk+9xHHXWu/J32B0ywZ2t2v
NVOPta9Ylc/0+uzMluTA7uWcGznFJm6aOv9K5lg/GA7D4H4xwtxOvyqBiBVJC+zi1WtvTGI3zyxw
qxIJU8QdALWevnMZqn0Scjok23JFCWAAx6SJTE8TZGMVn1YzY/NGNhrWCsJXxILTqzDPxe5HwTBu
S4f5nAm+ZWE10zZuo2Nh8Y6jizqVGK02PQ7Y0UEzmxbPopX86ByrMTOTg2im+9Gi4iJhj3CcqLE2
UdeEvR8Bb12/kkQokgnXIzW325JQh+gjm6LneFCcdOyQkK/R7Y7grmdf+2dNk78t26rcTgsbmhwD
dYc1BJ0VkEqN2ZX5l/N0tbDl90bDLM6cK2tjePyMvCWxIEEKMZt1kGbTJbWtP67BeQRR7K5OqKh1
AKaxyTmfsD9Gzsi9YN+0WfAhmTZM6W2keFVerz3LAk95k6mPYaQXcxq2PlrKhy3gPyYKeiijtUTv
+2B9Z1hGgmj1KO56SQyjROHBgHPvIi60ysILRiP5+n2eLK17LOLqqLL7ybS/k4bWofH5K7/juw7O
yvqlklpSVtN7svDZGbWm4dSssEMjQkn5+O7M7CYMq9qTWFieMyDxhw4DQT8OclcmNLmeSTnvFbP2
4iSDPM2GOLS6frf0Tn/t2nG41uzcS3amR7Ls5HGtgZ1ibsn+5tBMlfgY41ncT5SRujQ7DH9FqFnm
dJ8P64ZnCdi1VcE8y+xQjc5HH3fF+fcPbRo/k0SLIfyARC/q9EJsoB5tmcxNgUETcq4WEoRnDfms
rcyrknp6iBac4Jyjjyzbp/1i6o+NPTg7zhL7TK7xGTEK9ZDsg4YWf6WgfxLxYG7b3nhIiDUIBqWR
4sRDcr2o9JXokIziXXNZJpKeyPvHeO1kK5xpIjotgiEov+VF+keWPf5+7fmByYHVnWgnB+8Ad9vf
M+R3NmgRWNy1xNDOendUELKZNyG7NcbJ2homdISRT4/CYNr4lAnz2qmZnRmHPQuYoWb1x40YH2s9
fQf6Q+nj4magfnyw8+bOlTGWMuDYuHv60kVt2qVcS7N2V1PJIHGgaCqc/ImokQoZzg8OO0i5FgJs
g25946Id4rU1alt3bQiy9HVovI42iHIpRt1T9e1rR2W8bSVn0O9BxHilBq5g+Zum53EcFZrNzf61
VGs3Orr0/ml6G1rufpe9BLt7iltY/5K8QpQRx9Jl689kbQrd8lbqIEtmskUOOpSI32BrQgJQdKSE
INY+p/HYT2+GhuEa5jz1r8/8m/bQGIhXKToQpyNq24mH6u/75Djv2ow2TRh45k0cQ78vuFnIPYmp
tvQ5flkoBANKV571MFAM0FUpS/RdwiWAMMX4USqRAfdk8BsiP42IJbw5omiVDDJx1TFR4F5NgbRv
4ipjZsCBZRocNTlyn2GYRqoelg5Jw87UPdYwmYK0IVrWTb5W8//QF19ltaYMwgfcdIYWmGq1nXvT
U2wMr4rLCo8SJJX/ugT1jqV3huc7FuOzQTwpJ1auOB+rXVe1d7mveD56x9RI3nHRg+iG/7uFCkFZ
whfVg7tXpU3rG3X+ltnaj46BnWmZF+gdR350V5Iovemd+croWm1dcDDbFOWnHSMyQR/Qb9ax99bD
6mKUj/Txd1qMQdA1EMyt59XU7yZEEWj2OZ97RcOX8+Wio+TDIMKo0sy+/F5df0fq2EgIOKSLRyZB
yo6TqUATzoUkUY7clV0TNSvlgkiExh2vKYfMRiu/BmNssRHz2zR6GS6VYNe/HMqoTwKb8flGWz/H
/zwTx/mkGfm88+fsCyArAQIWZpnCCFKS8s5FhoDCnv1tIbnbPXWjJ0nuWrZQm5K57ds0JS1uEQjh
hRurtxLPoT7DOK+t8SdloHNopa3fe7X+I+VT7NfmJ4MKFM/VslxS4ayJKUu3jTGrB6DTv2tdL051
Wx+h549XS07HcqL5I2HOvE7UOGWxoLMmyWXvEx2HmxdCSoV8E20/l3MD8mADO5hvOBdB2vVkrmrV
l10ZADwK7sf1CumM8Xvw1QuB31eYAndzDQ4k6qYMSWR01DtxZPZNkzOSYMBAOZjXq8fWWw4pqkR9
PQmkn/OY5VCxCs3iluKOE7H3uYwKLCY+Z4Ip39bzkPsE1YEbNkn6lbjRcw0XvFrE+6CSv0XhHBKC
YtdoSFCeHnRoxQg/d9ynlvLampkQWuk62S8od8V6E7WSH9TXDPYWe7VCls0tbuBtovghmomyA98t
IE7F3F/nRPbJ9g4K9/D7wI7obXXzjGkOJnVsk27AwmPMztPZ7LyvRveOufBxB5rHxEixZw1gz4Cy
Q88B1DPaz9JjTy7KLX7myi/VpiLJ1lGYWRayxgGJc2kLFik8/LIvBzM1+Hr/sN67ZtbDxuTlSM17
lgPHXadn+UbTBuJUqRXHtZyQVrQTLW5lr75FDTeDDua+6xl12zHZ3ujwyJPh67oJl3bmqFvraU/j
RKDIJLG/UUU0i39nrt5gtfAgsFzsm4PPIZfgtZLuXZtz+f+CqH5vlzjzNxgkrhraaWaLfL4xJoRx
zAjbbDiWIsTxGDZenfU/cz/AMu8sCNU8VWr8tUEJ+KM2fCLtBCEqBe+CcDsOMD36l4oF+i//XVdI
rShdvaCYkAohGeqilk9SsDFVVzFHI4EO/Kz1a3sOOPBImzqGJ//b7jSuDmDZ4k4a0yuOqHVKz0Mn
qfo1CmFAQ8U4pNLYljgcts3IReHhaSpIFdhQLa2NV/FllhZxYx72sZWTlaXVoXCZKEbxKrBzVvq4
n5F6Wp5tDz5Vsvb2pbZc89r+ths6lajk+ZwwgnYTkrAKTXdCKp/XyYfU2NHccfUTBoBl4NeaS4Qq
C3RznRTKKoxyciZ7WvGyoEQgDy5wgR+x3MGQoc3WU2va6QZ5m8NTvFvHFeBrNVqB9bHJxVHjSV/2
WDS0cGlxn+W4Nqr2k6xqkjJy/6XHWGOk2kPaA1BKSyJWPUEINrq7bdSJFfqe8ov2/ZOYx9dh7bLI
BjoPk6VwUPCY9nTW5clMnA0u/wLMISBTUJDC2Y9EMm2cnLK2xcWBAak7xEj80VguSEoWn5Hxej3O
v3ykehK82n+/ZzdeOgYNBgp2WR+moVLUjXxk0rKevLbJ7lwlforyC4yZfGcNqiv3gosOIT7JrgFO
5qOVp+rUGl2O+xlAN5GPzRZZQ37LmD1si6xhCAOmGOORzw689p5Y52yrGfY132KHURh5EO47gzvo
KLIinH35khPqFfhdjghH9az49SHdMjycAyQ9oT4b0VVbOLFMVz17Fpoobn7cGhOrldZfDlPf3xu8
xjMpMH8SZXdHQabXrlO3nonXgm7Jy6JXvzK6Y4MtBx2Os59iXINLA08DZoSRpjlWU7/bDdbIMzam
AMLcUG+9pFp2sh3uwR5halF58WhYKG9qjm+MNBOiPnPMrj0d/NZiiFdpenUv6RYfFwScI3qS/0T6
/H864f+NTmjqK8bn/0wn3P/UzLf+dzbhf/6d/2YT6v/hCd0gCkc3gVMJCxLAf7EJPfs/wFEIU0fg
a7GiXmFd/80mBODyXyxCS/8Py3aF49s2jmbbM/9fUIQmvIb/Cblxefjz3XQH5pxpO/8Da+abZINC
vS4OPdSBOmN6sIwbfWn/oRw7Sc0EqunnL/gbLjr+IJUk1GrJNJ6KxbiSyMNpB5Yf1XSMJY61RBFx
3LJ2jA+zxg1XRm5IYWhujJ5hZT8bD96o3TFPtQh7QLPSeNa/TrETtIT7szgt9DbNP9OMpLsiYVpc
ZzwzgMMGNBEYt6QB58XVqEyT9o4Oow+LsmjoZ/B3Lb1KQmv07krzfTYQ+kBc4vGQccTW9n3D04to
NZuUbcTiWqm8XafhsuVvTlubSfl2jqwjEzMNe5b5tyIzJcgWC6nAIdFTbHm5eYfV9NPAg8Y3JDSZ
wfVOZfofUST3TPFhJPYgo31ykJd52OYZK5um9shhZ9FGobKq6ZBEsglyQTMhBhVtAEbhaQK20pKG
svF8epgu9b599k6mjbmDHD88fr3QN1Nrs17O7Mcsb3m5zcs4TPNlyc81peFRkLRV9j2VTqmgfzRI
X1M1iy1roDkgY+pBc9QPC7lLhvGYQQOAYuaMZAin0tjNGQaupGjmI2MPRkpA0rGWOPrRXlrMFAYy
JuXd6/D0vMTPTjRSJ2ekCjXiegq7AVP2rNMqtYWxHdHA0pGR+VSuRsNByo00vb/llGLy0v6ZODUG
7VTrGZsDgoYX+3v1PRZV9VaRuxfXIGhH+zt34xmFQnNT/FrR0t274/CGMeLSUMOmBHVg8QL7k3mr
1lE6QZ2OD4vGSCYrvcd5EB8aZyfPmL0lLuYw/sWYvcmH8W0kT0+ZYJkr11uzDfrQ8s2w7MVFMFUJ
W0w0WN/2mkp/hkIhB2OojVPv0bQaSD7+Xog0nFZQjkUSSF0Tg7Fi5KRkE6ZMMz7PGGQ9zyArokhQ
k039cWrjGOJ0/2RDexe6+rbsHzVGBC0kRFhZC7CvmMEsSeascvIh3bnGcO0b0Rxp0tjpzMW18eoM
YTWrTFo6c9fb5E96tXrMEgI9UuKJrqOeHUWuxqeCjmPI2wMHS/kwt+fBlMN5SOUzHqnioGVqi60b
CV1sR4xJovdlYEXrIWvfyB6pe4IwOtPE2TPldZosm/SmMrCh5QeLy+PRigWK0TRFWZ+YZ1ycBKbw
YbYRaef9OPqhPnL5qqh/JhsoOSYJe8oK6IqxVVFchfkApQ1VD8eFU1/7XCc3KmYCr4yXTGL2SV1n
11lYXmZanQzkY11z7YLMWvZ4TT6SiazGZOou1SCYHrEadrSZDboQtzpnmODOMxsqOR6iKMUhzCm1
G93+YfJSRpR/NcUzfshjOzBM6VAjtnT+CXmiCglJNay/dCPvvSrDb6Qmquy0PcQlUC8NmIZdJAxS
DdpofURJBU8bQ1pOLive5+XZSnhr/OQr1Vh+MeJ7ksrLb46+Ihb8gp7cbh5cY2r5fxYjypULyS4O
NR/rYcd9z4EJ3NnNCCYiY6mS2pfOjr+JVZj2UW2+zl3qHNasy00ytgw44lEghKIMhi0Lk6SfvV2J
yxwDgrcZMcaQNOLVjCWajwL2xE5oYjwXTSA78kcW+S2WMn22ZR4sRpeFzowqmIaAsah0MAx4bKoZ
71x+OZ/OovH7xPmw1fIzIuqpbcpdufyNXCxRreFMIdX4NRsm7N+S+RJAdlBSugBEwfi3yxnyCMtl
cEfmWQsnkl3cjl1H91jHxpEOnmSbpmCYMxNEy7PwTH5vsdWapL05nXHo4+oFW1iEcYkKzpH1uVY9
rKH0kwcooZ1L9JiiIwUfKuFqAC9bLD/MHdkhjCd2allWqzXimtcBnY6rS/g2Yr6h7Uq2nh99l5nG
z6dy9BAJXRligpXocXcuTejYnc0swngx++y17NhI9lV6JkBdhj1Y4r2vzwU7FWgjXAamA6d6xm3l
WzYb43QCez5VOENQou1MNZ49GaPsiqJhp4G52qRssTxEkyrzTonSBWGLLVE5voc4uJcfiTvWd4Yb
v0444mdifDZxVytmiQTw2YaXBoOpPdoLjVIX6zeDNWUy40BgiTm/C5ONLe6mx6m2q5Mkf2NvrJZC
C9INkKFugenArqLWGC+0pTzL3MsDloTlvvGXoM6WJBjSSb4nDRCVIukPJiFVJ9Xcw2Av8L8L46C1
Uc+ymXfEJA0rX6J+702wqZL6aEZVzknKyrCK6rsiw/hqjikazYKt09B92AT00o0ZuBMRY4QwxS+k
mCW3KFZ3Ztws4WBPY9Db9RfPGudtccWLMp+LYZJn2vIqrEwf7Ehes9jo3vKl+J4wFp2SNHKx9/mH
xVt2v0U6YKSNX9r7Tnf/9mv+r2BclyWmvzFoKWZfR+95coZl2ifY/kjO0ODPEIlSN2o5N/iiZm0i
JhozlFn4Ny9pJsgTkuhHoy1PHg/josTf7LHESkpM8xzVJpWIutMrn8E5PMNnnRuaJnUgCRLYlGj1
at/VOSN7T1m8sXHM89hek39dPYyXRGPjYJGP3CgntJvKD0qSgE9jlpCsDLo+s012zvPeqbU9ghzv
2C08A/EWpncEZR5YjB3psSgzeJyQRuqcZRpRnXyUNVm0ec0ABo/snbn+ofT2j0crZ0Q7sgebYDIJ
ebO5aZuSLtoBdcBAWDO2eoRKS4FD2XV1yTuDcIz+pCz2BfGvuYaOeyHYhudSwSrWGx2gDm4eWnnS
nTLHCbVo4bREFLLnd0je4u51TCAqfCqfTkn3mZoD6HiOXdN/zIazn1hdKDu33Nc1hYSZGJhI84XV
Nvv7Awvz/IaLS8G1PaI7pJCTrGAgir3qen83TtnEXkRqJ7OsEV+sOi536M7I+v4kcTZujWT9jIlN
ObfZU8rgP2JFwwTWkUcTfXyI+NwInab4oRzyT0PcikDPPbKfO96MJTN4aC7mW2dWeLktdmOWpo27
YeBWWZfM3YCkvbGPTZ0SQNFO/0xRBYZLF1gl76KUqGLI/d00rIZ2M3z6TRRNGtUX3SJ1ZXRg9DEy
NEW+OcKWCvKq/0ZBir+ssZuDOdq7uVSHFCsH+8yZpNE7z3DUWY9K72G9ZJq8sB/k9Di3WhkCDu8C
zYEs5FRLG0aROvlcbFsxps7JNzsezFPxOFrOECYrOxw6zVW666IQe8pMGDirHFfbQzlICQNxd42q
qvuuyoLc6x+AePT3pdnVtwGjGQREG1qaRQM8PjNSjYEyNP0WsTbMqMSVBJogLIR3SVpxMfih4WLZ
HXhte8eprW0/0pN3bvNFJlZ+lg5q/ZkxREgUtB4KIgEbpH033/ksk8ENosYsDi4btm3Sy3fS4S6q
ND9si5NgmJNqm014pPKh3P56LPGwasE0LoChokqETcOjQOrlyfDkDUSAHkzK/ZwUQ8SmzPfLkt3i
oQgmY2Jw1o0WOU1HSemilVlYpf5jXk1/nLo/auQzbkdF799UPzoGobZ9bQ3/y0Wd6VbjfjTNYz57
X9Fc/7DC2tjph++NN0QMh2Wi3XjtfJR19Z8ptY8a9g0ZWwxs/Su16U3TxTGKiByOhpuU86FL9ABm
Br9erl0tigjMmUywoB+pfqeSeT9gQ201YuAxLAzasB+c5RVcBeGvmRlgFK02uu8HxrIchGU/Wn3U
bvA1fK3mRy8eLrJvnvhCMA5TsmvM5sErnedfA3aa/kwU3phKcQf11q4bGTASxnzO23lvDp7LO86Q
Cuz7tQkau31dv8hs8he2twep6tOQzY+tiC5eCVC6EsYTwe/nnk3LJjV8m3ExT1rLPxfKeaiVByLB
/TfafhjHKcPcZtc0q+NsALKgj7sGPUq7CNRYSMRID527B3I19lyxz0N8b2f6TjM8RirxubXEjyPu
ewuF0voDW6s/GKQpkg9xlvx/e1LdJhPFayvyw/pzaahx0PXX2eUZr4EOq8VTxw4QTF61m7XEDNHL
Ecu6KipdnD4azKBydjpEfPp6g1wdn+RHdw4clUJ+TY81+wwviautatKDgldB63GMLQknUq+NLVu8
PTtCEp/SK8Gww3ctNoDecCbn/uskzXCojA+y7N7J2LxIAPpG+6fvphdC1GEEupFh3jUE0ytbfkPg
OS7ep3DdtyhhzN2Uz9WYPlZ5/wnukNGqBEOwXJIOKYtMDk1ff1lKZ3lrXh1QVjNaMnSn2Tq+eiIQ
+ZkdjrXXYvPdjfOro6xDZoxsEJ6wrYQjJQ4FfejVtrWZMY00hktsdfFs41NMbk3Hw3UhmAozLSuW
bk1hqY50ZJAWNIzlUARzbDg47+0M5nd3j3junnTxA5mHlIc6sojBtdtNL/0bUFlqSpc4ng2d3lkA
s9o629pGAKQ9Ts16Q5r37WieIJRvYo6Isc6viVrCBq2vTkB6X2Klawb5VHrM5Zby4vbpycnHXTag
GhxtrPnDSSzNTW/VrTPdclvU2mHwWjx97Plow5w0DRzNhtHVv002+z/oIdAC0D0L61T26QcC1gcy
a8nfLgMXnxpamUcHkk2fg+3FMzlN/Y9uibPQwA+xa8pW0YaZXLB2HCSrD90oP5Vr3WnKu7NF+5NL
NivlPfZZpgYmvsOXQe/3HaGk1Hd4Kb2/DeAxyzLufSd+0dz+mLoZoX3+qR650ibUBrIlByHiHeCZ
WsCU6KR3iOH+xchXYNSqjynJfo/MqhC7vug/SIt+xOrzRx8CJyJr1B6/ISSGumM9lXV/VnON09ze
QQcIuql/9sw9/LKbjxhaJzpF9LRbJRGwIn2oq3xtGF94rf8MO3pwxuhTZ27uyU8EZK8xB9ySO0AT
nOcOrs6Q6Gv+rPeCEupFN/q/0OS/kFScKmKaa/iBte9fMqMGDPhNosBezwYaBi6W2M4+6qz5M3gU
b4m4Kwer3JTJux09Vz1p85be7btJHGUbX0XdnJsJVrWcfRRFNre9KntifDH8GuqfOXPLsSB/qyTz
qdxeK+A6aFzjHYbSS5nbYa8hM6SYqBr7fQbtzJkGWBZgX26FTfExatmfis8k8vOnsU7CzNcvStQT
ZI6VGCOhdtGj2+MTBwb+Fw2KUyNJBq1OmiPvnbzblhhYeos19ADBlcbCygxkPNFTliXHDLxibKrr
aHNpOzK0x3vpoypfeIkLbB5aImIPORYPLnmjSd4yQ9B6EKafLhwJE04d1QjDsYmnD7GzKn1NW3Rz
TcEiIB+Tv6z6d+0kbmmOWJGGFxq5RLVKtdQW08HwKsCGY/7YcrqW7EO2tm9ulSb/lgVu9KTL9rGH
4i3PKmYk84Oq2Ju0ufbc8dgkUba5qs48tbq1qw33dWm4qlVT7qtUZ/idHGvDuRvwHmXtA+xhllNk
SPQWqk2SHHJnuV8A14G52MxKf8TncWytFoBk9+aTkt5aHXJhHMV9CeHSgqO6EYo1vzbPh1g7MJFD
BI0JYWQ6gZF82siGOAYk5p9G7TxgnAdEe4fT+FYO5dHRWHUMMyRm7VbaBBAZcPVyWiPZYpN+wdjx
UjnNWbnTBZJ+oBBiZX317qvlOSuNJ9FID9vTtVk0dL4RZm52iSnYSlqi2g4VaMFyLfTaaCGH3QyF
cxg4TJwsCkynJpuiwDSEy969oHJ9T6w99gV6MPFoY0aBOfieAO5Kq3MmeOLS/UGTAnaeHzof74X1
bhQjZbI491wjlu7sWjs6ZUn3rk/ZM4q5TuxjzohJuldGj3d4pbntcQ8PlOfoNT49+IwUwFRac77t
7aCanAeQY0O4fq9KV8h6W9KeHPy/bIpMJyjd+i+G7TCzfi98d44PFE58KpBiZlv86HS0cTT+6033
VCGFyzGQmr4iAXt+mPjtRh4URnVmDRt6evsTQzHcKNNAer68dW11ldYSFgt4SoA5Dnu5Tas1ihK/
ZNWEjULKy/p5kVHzMTnTq28On2Vf3A2tvW+KYg8ORKTNo9lgRPV0ZmoAT66V+luI+B+p0ptBL/5E
SBeRdoo88K3xMcpphcVCaEjUw1KkRmSbbCFg5asRSITog1cgTXSLNfepmqMHwxxOXkboeAY3kQqr
fhq6J6LJ7QFBQ6FpPEjHKjBlf8hFVRxwkCP6aDZ45FmRjjNBOQ3jya5ouQSYbi6ACeMcmYs9XuG0
AJOoZjugQX/KxCeOoBudKwUTwk/PVQ/FcnR91Lb9/2LvPJYjV7Yr+kV4AW+m5X0VfZMTBNlkJ7xJ
mATw9Vqoe19IT4qQmWtSQbKbZBEuT56z99poPYBg/pKgrxdeWW11yJKOW1x1zX1v0eEthrZfjVb+
nTbk4HQ/oi7mB/hr1rv2ipG7ySWboZ4meXkw6JvW3ZSttKQ+ypC+QoeybiHZ1a8g26zIpLl0OPKM
ti9vZdOfS67lQ+awQU9hwnpx7x+QiqOZiHWGsj1VXTmuVT3n8tHdLktqrIT6yPL9PxkzvUXUmjuI
lqAx4MSeJp6fLlnQGMiajW1Fwa21dfp2AY+6ZgIDWwfmtEkrwWjUIZO1GwvBU23cswNYgHlpIVcG
GWnXBqPKoTTlWvkiwqsOkNKdI9oi8cyO4GuK7HQDu4Ng1Z6WucjwEUkUxpYfxWcI7bDKavs5cYNb
aNTmVtnWzVX2tZGzVdzSXlFYIk4V4nnShpuNxSR0gBfgS2hW1oAwCo2kvUuqdNhmGbLFzDSomyHT
xQmSJy8g1NsAnZmq5hX0arBidvkGWcfaYKvcS9YtBqe/nBlU2rDVi6nlUCEKbW3Xj9jbSF6qknZl
dr3EwU30kNChzDXspyBZkPlckSHd+8G2rlGLd2jpaLO3FxwZXrAKohoFUW+9lNlvhgyfUl3sDp2e
7b3IChlTMeOkcHM6ebjWTWbLNk+0Md1aseOeSIygEppnOCJgM14gLKBpgKwsEmovyuQzYlTOooql
18A72nqVvU8zw0HJVe+trPZXAnMeFprxhAPL42ygdwoaH21vEn44ivJUxJgDYRSQcwwqpBu4lCzQ
xgsEaDY1FBA5B/Oo2bsM2cv0Keuyn6SfdhUU+U3gziNwl4F95t4iOfzJfZ/l7i0vS3YA5YRA7IVY
+NcZDY/ASHtq5itZSsYirY8PZTTAaGWlb6KaaheDcGluFLhhpQcKjItNTvg44PEt8i5asVONhnyt
MnlLEut5MMrXaFwLGwRPdfSq4loV/jo1uGSdHk5XE6r30fC/Qbe6fr7DEFjjq8DIO9n7aQ5WZ2ad
TUhIjIAj6AhcRkPxWikHzaszApG1j1Vbf7HEnXWFINPQ2eHaUmFKa+S5NAgbsH5jaTXt2+RXX7mJ
/MInqIvGMpeFSCD1No/sr3N2UNkrgjJahxX2oAD7pDCs76xiHpZZEQk3mrVGJAw8MfOrdQEqAC/r
1hYWUEB7CbtylwfmfmDoYGvaVg3ec2/372GDo4c8vqlK91CV9rhHXsLYpR+nwXAMEMpzxVyU3xlI
59qdiSAhVMM32ypGV132iUBglZaKUVGGTkhPi3cj6Pf+pFZI6R5VEn/r5AGKsX4SifVlyvGcoNld
kcr3Wx+cXeqrVwu3aQdUjO7Qi65YfQL5WyvfLFTEiOBpHragI23uZFrSGnJrAs24GqNW0JdlUE8S
GRVLciAleJOgOlskpvblCf3QJNWjI4slTRBM8MOFIdebS7cQUfrwE0XyIabrp/xHZigw38KNDrKF
5UI+ofZ7NvPuaoQhlUf0ALT76LRhdVKtvqfDTG4NwSAs4nmxNkW7rDT3MJZoPVJX7mlOf7t4RiCx
H9gl4ZSCfhColjvBPNd99imo7/HSOQ8qVduhrzewEflhBtw49YPY8h3/1i8yqq6tJqFv5tkTzLvU
Tb7H4kcgK3MK6kYbVJXrOUcvN854XdampS2wx4vFMHYXaQQYnyA2ZXL4NGyE983o6UgaulUFAXvp
9v5TE89+HTj0A1utALufSbueecwwX5xnoXqs6rI5BjoYqbyqfrRY4rEyiG4wL3YZPcSt9x70wQt4
+u3koPzJyxgNtaIYkQ0ap/zmazZ0Idm+ipqRYtJv6xeRD9fEw7UUkMXgTnMwxlD+ZAWMsKG4QZ9e
42NmKmvDt2yRRtJVtJhSANKxXRR7IWCIw/0FIYf666P7p/gEFYG1//K1//Tpf/q2+3f89fOwRaaj
xegp9ylF3ac4KY2NPnEIZU00XDjHBd9T6wtmBYyYp8eCzE6C2fziAO7h7/j2+6f/268N97DUkLaI
p+J03875rWM0AZnxOBvGnHl7R1vcX+6fEgzV7r3pRepd3x6TOR83u4ev+oMn5pgO5IY496blHNt5
uKea20PuEz9f9sWhyuHRUubw4dQa19D2h81/iDi/53rfU8z/+qjBAISlc2dlcPP0qt77TjejNOa3
+deH6fxb7p9X8BVo2M1mWzJpKeH+5mV0Bgm695f71+4f3UEaWP7BC/77Pzfzf/QyeNqsF3gpbTSS
9Cz5YlW82kPfMtEkB5cJWnVobZOFTVcoDGY+CuPUv0kp90///Wu5Vmv7oPvyq/4WagqNoV7tXQkC
JvRJVRS04zwr/poY38DBBf7rtBFKMCWKlb1DFctWlOZbhpei9xt6Vab6SVtfsUvlxWffkzVlfayM
cVwFWOrHicek5RSo2Qcpl2lqhHvhF1ccq+NB2uPOkDoP17G/YCQlFtfxwCtw/wxOtTIEiyC75UU5
OG96P2L0ZROQwDu6YBon5rTpR/gtQboV7p7MuT862BgLeskh6NSIA5S8nESlANPC9hiV4qCP9Rzi
UO/6IkzZWy8gDoDur6vu0tp1wBPVPTJlAMQmgeY4/d6re1xXjcGvIbae242TWeZ5shFMLqlJURAK
FGmXEh8p1Nqczoep71FKP1jKaC497FWjRDUCBnsPmLTcU4cvXtwwy846TCVRtNalNy0M6K3g7rcG
2Diztb/644E5WPMt3SUH1EqAwhmagLvlwr7FLf4lz7DCU2qGVEAWOMHhwwhoo/iV+dOYbX4uSur3
ieELPpSW6JEzgIiQbsHIUU0D2r+R5EkdNJ9qQFunsIRetWYqrlP8p+wcBynjRAwT3UUU0qSOuZwV
pwkpcfV2WqdpXlwiz8svuvbMdGk4YxOWq6jKGKnQbismY9j0BqFP7M+9c0ZH+kyPdC/i4hGyPBi6
sh5P7o4Ikz9Ys5cTIzZM+QExneYkVnTy2tXIwkSpipUhrdlK0AfI1waWhTHKx4sxMBAugvGE6ba4
MHvSmM5R3hiznz/0fNioruCsdEO7DCqoNaYIsksK8Ir1Tt/RpnumAFnDFUuIVs5QmjBQyZnJ8b+i
gisrrV1rff/aX/98/xcn96LV0JUcmOMU74pqhkQoABGB/92506nMa2rXpHyysUQntryEEZg6LXwZ
sHRrw6dbWz96lzyPuTin+Yiioj6qwXiOWyiFrW28llZaL7Sg+vBMKMbGRFe2nh7V1HfHPCM0TdNP
TkulaLjqRGxJvNMgmNbZobLiU1NQ5yX1posyWs+WlAsPbEGsY7csvf7NBkGCxB3YpW5CFAibdRBF
FjlC1Kmg/R9rkQ1Q6iJ7Wfg9ExSjfw5Yq7TBfwCkwTxJjbfaaEDvmcQWFwtrgLTtt86rCtXZH9N3
hY1Sumw8MRbejBzpjCEP2Y7RNmXJEKxDp4ajkxBi5FjVNffOLWPU3lr1gcksJY2fqjhcZR1tq96r
W3KPwM/S/P6taoowL9c/uqrC9JEHa1ViVdEMQu6wAoeT9cdhb7eoDTvfOGKAwsPSMaKuTBxMRC61
g+Hewl54MMFi0gHL4ahSMp2HvP/VudajPT1OEZdNJMWt08zshBEWcgzkUZOI0aov4e3EAxUklvx2
4EFo012pIa712lsIfZfxXcFsNwUa50yfYcjtlPby0TfstUoeHecCIek5aAu6w17xMhLFp43WCQ0/
CEnHfYCxsAep9Ns2bqqPEJ7iucbS1n4UKD7S0h03o8fWrxt+iqoM9pIJyU0bwL5UHSM13ST3oNxY
mAd3k5hBIezz0IAkV2KtbBgKHIZs3A6OedITKsrG3HcMwoYCFWWD9llhWprjFTihbHIszA4LkBtI
M1C+RrE6l+IIIqbF0qsXaMnTek2DYibT1z+esL880BuLjlml3ln0JJPgaWziYRc5Zk7EvGMca/HZ
R4b51hHdZDnNIfc8sY+7wQIopeE+udTUZwTwqI0t6+9szgop+0NZRX8Mg+e+p8OYkNmN9JSqhyDe
jQKtmBYbMD/0hSzZQGtRuswkK3DUTIe5lGws/Tg6jOxAtJZrV4JflQOdiHhsPhMf3qKoCq4brBug
ntHIfiOJLo4AXpCqsfnB2G6V14F2woK0nZ3nTvWO3W7xKJvqBcXUV28nP0n3jQ7W2fQm+Dd3Ejue
u/Yt52DlDk09EOd4Og0eAuXw4lfxuMqCEThd2LabT90pOoiLAlE2AJ57eC9++iueoQ6uDMPHGl4c
1m3LOTmfESgXMo06erbdtRKG8x46xk8dTVc3zs194UowgsTNkB7TLWQU6FjMde7tll6ha1I20/SI
xkow0ey0RQ7pcxVZ4F1wLgO0CJsB0jxXFxL2h4yt51ozCV4uQuYz0iP3QGt+m1i4BWi3Z20i0TEy
I/LNCwiW+OCFbjxFDjUz9NVhibYHX1JX76KWGKMwK34GLcX0nWA/Dniy0dJ1z4mDRKcMTyTgXWxR
oXwLMjpjDT74YtZ+OZGPs0V+AE7G+FXJB9qywc7yjWvMUArc0WOW4va0mFSQyiAemVnv6Az5F0Gg
MVd0BW8EGhNGno4cnIrCxXdAEpdZmS8baG2W1f1x6+kVuHrPz3YP5PKdOki/r2QKR3bzLYb+uUZ7
ANhMrnqlh2vAF1twUDe6LP6mFnAXCdBa8rSxtz218QJo7JfUZiyfMe8WavenpAO8oCidXfjtZtCD
bx2v9LLvNEX9o/8Oa4IMLK/a2YXtL2KAHss8oz0RsqWO3Rr2TLFP+cuWsg3kGgpLeNTgRjYe8jof
hguDMfMYs+5u0oF5Uxpp/jkir+w8ZkT2KJsMoSm0gZbAXIPNOzIqtrSd7kEHEz42kLbQ1cEr6NVU
nESvOZszrA/G44XuCxjJDp2OrmS4ruv0K+s67WA3eGYaGylXP1UZeGSQjiuv5d2nWpwgPRD5QZVv
g+aAKL1/ZX6Z5LwLiJ4ti7+w0DvoKojDjq6sWapE1QybTtZvf32K5mQrbVgaY4jPlk02w8W5+BsF
EwuQvfePXJrIu95J1ndwRZwRIfkXw2KSNJxJ0cxXVmG84mAkumBmW9xfYOmUm6TofvFZu9NVhEZD
/9sOGc0fxT5blza39iP9VG7BYn/nZFQN5mHousGiCCe29q3rYmX13GptdiPMAIe5MPynjzGPCh5b
Nbk2Mj9GhZesOUGnir/+KOeXGhD0JnK0t/uX0sgPlyhLIKu2jp3uVZPH+5ocWLcxg50vADrBozve
X3oVEuBdORj4gm5nuo228qTL06tIdDiMSPGB9iSrDE7cXmCsKUZnKzjj6AE1ZFikboELzdWKGNnq
mPVdeURbQi4Uj0Cu6/wLfz+B62m6w5t+6SQATGKe0IrM9MEUh9MRuaO+6iRSgRyqw8rRUeLFAgKu
JcqY95j8ZtvK9YCK9KjYniyLgcEFvjk84MQk0t9mPGWP1ZHeQnVs9Q5FR2VuDcsqKSVmU35f6fWK
7gKSf9HVR3PGlJStOLUJ1RFgAAkTpTGXBplsPF0Eg5D7F70EFrsOeAQ+TsHO3ZOYpWtWjDE6pr5N
b+f+C2M6brVzKEkAOfbzQRADA4Ouic+1CLq9jHXYJrz3hPbT8f4RLEuPBBWKqGaU14I0tgfZc6cZ
8rcp9GkfMPPNzBi6W+/t21IfNjpk7si2g0UN6wteRndtc95ArA+/TEbwq9qXp6po/MWk9+68bH/U
Lh2wpnZSFCmUc6PpfnKgN5PqsjNj7Wrl+5sSnRAOepRSPt0kdyAzLxTEzSk1IJVQGNf0eGM/2I+Q
Jpj5BfU2jtwPq29ekxwhtKY3m7xCcgmxnKu2oWHuJcmfu8b//+0Q/4MdwnIs97+1Q7zGuCGKf/VD
/P1Nf/shPOcfJi1DyzUdxtqmbxCy+08/hPUPMs9sz6bz7CAjma0S//RDBP+grLANhGSWy/qtkyP7
T3+E+w9+mgVnDFmYaZqu+38ySNx/y7+kAPv8fixw/Ezehv5fImn93i3hbAlj1071g4sUcGGnRbL2
2ILE9JYFw8kAYIBX19tswjXF2mb3s/rLYfnPrbA9jInqcLaP1t70LmXPFczdvTMGAhFLGiLsR+ZF
nLZVXmkvjYzXY6+9ILSSjJE6mgczdIldCQ5AdMJo4o3hkZJuITqfoWvz5Jovk9/gPyhyHsTlOTPc
bu1Fl/TPNMm3Khx+hV6lIy9mWR7F8KGaW/wqHRBrUrF/67WFZ1YfKL2/hjvlNCIus3IfY9M9+fBN
Vz5bQFAj45+4ISPCc8ONaAqYW57Xjzu8atgbGAEqHeSIMMEDhoV7LWdAblPa1s73ulXq0AFc2BEU
HjwxJAfa+CHJTGLxm+iOjBN21oKdvu4sc765lkG34Eir1djVn0BsANimyaPUX7Pg23KCZyvugbgE
LwOKokWOzv2QNagyOH2PcdjLjbBMsLnzC7TRXEugJTu082WOKazsBLCHFhZtCRN0YeoF2RRmSm9c
06kKh+Dg2mxvEbjYvxJCdDZ0KrYtdcQyjXn/9Chc5qlSvIRR/at0IAxnLHhe82cIiPeoYveY1fzZ
+VwumMB+nNKOb2aHWcEJCx6+jtbhi+/Fpphh8qOIcai3hBARahjNxnFUrQEm7dF4xZy5r0aykCBq
LEwFlGpUYUIHnOXdTl1j5ycA3XDD5wCpaz+yr4idQgizGS4wCc48DW4jiMpDpzHWmKzJXlXFC1LT
9hAIamU3YvMDMejYx4NpLMFNLxCRGHs5aHwfBVDJRDDCJc/F/0GIPE39uXuaN+arExfRxtWhKsYD
+JfB3cUep9/PdLHKfWxCSfaDD/pZRcZWifJ78rWvCEjvRpkwmfRw9BfSXidZVR6aCqovnpTCL05y
7ugxIi43ceQfcBHhnGdUnfNnLdD/PpaGYW1S0aPuzlnNLd1fMgso9/CBjqnEz9pLbCilS9zQlDSo
EcYvdmlqnZgQlIOuPwm3T7fefKs5KMJXBSypmUZbHO4vMmeQMGm4bs25u6qJ0VyJGq98b0DmbecX
e949KHaQwdzxHbJ34h7ebT0/hZI1ho2knbe/U9/fEi5KrKksWpxLPkJ4iUivkPq0Np3sTz5jru+X
bEzEA4+XmANdfmde/ibBsW0ArFMD0CGvqXiS0tP3iv0lMPPmcH8JtWwfYzPaOjMGumFpP9C5hVnF
Zp6IFw9+EUN0JtRp7w+U/97Kmg+MltfnJJcv0K53iRyypZ46DSwKdzrcCymCK+doN/zIZSyaY6k3
D7JzkUoS6OG7CX5U4McES2hbl86ZViU3ryYrqnEiFLvIalohMDJapaLRGK8B6EwUBsGmFTpaZpd9
BR2FJRtEwLPVwERO5TpBIHItG63cQZzA4NoQKdjbsjuALUOE2OvXulbsWZk4UfVEu7/eZ+w8xYJ0
mL5kulnoVNHEem3DetDWkYo+fcy5MA2dJ8OD8CvJ3dipmGCAb32u7+9FPu2Sha8eU9W2S9XpUFla
FH5Tc7A8/1JRV2yZsSOhTvL9wPi4GagljflCqTUDUG3YIM3sKvbZUmw9Zux40j5Vbs0QZ+MmFFOO
jkfBUhbN1+iZ8aYCQrxqOpOGokGwocGTRvM4S3UMls5D0EqTJRkfM98/4a6CO4C1eNvuS+HKm236
1sVHVJNB4TgaODe4eDc+rdnDVIlnTFfFFnAgUiSlPJ4I8IzUaBxqm2lk1HAynPTbHJVYuy69a0eN
5RFGREyFjw92TBmrsBBRDp4bQaLrKAp1Gob0qUjDENV5+kDGr7wMhl4+yiDYCkPK11GWPLfq5v3+
mYiahOCJeFpZ7ZuCIX82jca+QITBoZVpAmJ5auy6DvVLEQqOeghgVASwcs3UsE/M4H/aPjrkspQP
qY+HA8BZ77fTpxmVl0im0BNyi50kEskVxDDrjUNLuMLYHkd6rqcib5eDmba0eGNrU0yAY2VQVQSk
WPSr3JDE8oWtSIYQSGMJJai2QPHsRZpC4fIG/GQF7QxCWbRw11hAlelRewcufGbOjQ69ZyrFTURf
NvkCx7K2s80oEY7TpmAaPPk88uuYyw5qucM9dS4H8VWFic9sPVW7lIBnxym9g0lA6sGN4pO0A+hM
UpWrYkjfGhQQJyKZHHIlCjCOLQSJbiIAyEdoByBEs4kknvecom3WsyfFHTOxSCwaFsoJuwNrer3K
o8w/BHX05jo5CdKdxpA8RtmTVspFm+vfIymgqPVB++SMKzvMmmtYVNcoKMt95+nuNp3R2TCyIXIY
jFDy7LuwWEXagHNap/5RxXa3N/LgOVaGvlNUZDwn2EVNvsEkWcOMbxSCVj4/a3X/Bw5hsfaqbstD
ifFCnN6i2LwlU9c/FVbhbmHHPaIJIVkLsd8FOkVxrhCVxZA+HrOOij7Ug+dZSKhp1mvYpiEKGUQ7
cZ9WZ2mgFUjSp96aDoZn9wfmG6S6YmU6QOptP+XIdEBph2iCvmY1GXksNnhcegu0w8eaGa5MMLfb
NB/6yh0eldXsPU+7JaoMHmzlz7PwGu3yMbBgZXSEXgD8RFdc4ttZTp2kjDOCnfLb59Lv8nWfp0AB
x+xT64JHGjL5lQkvcZ19TbYx6PGiAkhpWIsYScuh84az17L9iWRgb0phXyevURts6/QCBerKHgdE
z3+aXOqyCl1BN/niZoDMKswanXzL1pI2VoHK44lTdJgi90R12j5icsMFY2i/YMDmKyMo8hdytM9Z
gngvTeQpVCnK26GZjrp8iiY4WpGpsosdIjkfc6M8mo395OguISb4nq6RPkZnDWHFwv9AhjO3hLHr
pmk47DroOUmSjHgQUDJU0FFeejvOsX8m5cFo4u6FLA9nbjNhFplQKNjcbYSk1i+58WvqDLkTitOD
EDqPpMdciDGL5o+cDtOzh1VmJUAYnempnUmOwEDTLUgC841QWDwH7pFkFZRb3uCcKoJgtMBk8e3a
/JQkM8e61w5VYyLnjoJp0+GL4MbgLVgaTErAidaJ5rKzC4fgpA80hi2ntV5qrq9lEDAIiVzxKdmM
XONEkaMoYbslopx7qaBTFOE1+8zGgDH08hok40M/BfKZXuCwrj2rO6f03g7RJiEe8QiOC+NmlaC8
scwPHn0Lq4rbl3hoN5aYZ4cRVxxVGL5leqx8GmdgavLfSVJqS0tDvDklnfMrhcItPgiN6q8RJeJ6
bLDX5RIIGMNy/zp21mMwBs6aB77HGLdJ0OYDjnDiCqNBFmJnbTzcH5OwD2JwcPPZrdwZQuABTC2Y
Gc1oPJUVPw7/SfgwlO1b20TlgoFe9aKbw0zJtaNvp4et0Ff+C8g9zL3gFQFJvhSJgap1GHiq11P1
jpICxSrhysccePey8Fzivfryy8tlf5ixWtimC2cD7umlSBnQGXDOlbw6Zb6KRx70TGbcVThWKAzi
jjRVH890ndHDHFo2OonbvZK2pe9Dq8hWjlOVu3TSQW12Go8piVtWB8Eadz9M53VQ7h7FU8Ry3qYU
xL3L1cFx1bQo2MDcDvehfBtDQ55sIdjKwdTf9Jpr7Z18tHdaOwIZjcjVDCZMciQSs8HzfOSZIZnu
rvMwjv2scZMnqOP+AsFbBu60Hi5lkHzyU0Jw466Pzbt0PvtAmFcy2IDRBUps2fetp3BAdczesJ7E
I20PawFWs9iVeQQKCWPT3jA47onAwcLA8oY9GsFd0YhlMEU5uFGrxxoP4N7J2j+0c6In6KY2EBf1
VsherXKL4lAPmZJx+++nyTozWWnpTMHma5xgMak4vPVZ+NBFjsOdo/1hfpegjd13FcaFBCtvkRNf
2LTww7jQCKtpNSJVhLJ3/ljtqrDRzjgnTgnLJ1Pj7grRE4CUH2H4JWr2GMWExhMgDYHY1c5UX1dm
7uyMAM4spN/sWSTqg9aV4Cod5ytS+KOaZLZcBOSAYgv0tjEU3KXW4eqClv4Qd+2zCqqUIV/jr4e+
CtgFA99H4Iwj0iz5yfSNpQh2zcRP9moGYSExkLWpyxWdUWw+CuUngqjmUSaEZuEOxjgGVnbNUxJh
AvK0Q0EbGgkkLACNCgOBvLigjOgu4TstCLVIg0bucpoYOBZQuhe5be3b0QOoorW7YSjQW/VIeOiJ
Ij0g/eFkZufJQUXHyoQfFMH4HqP0r9GKtrn0spci1K+Q77kWo/wUTXXH+Um3iFNxDXPWEjyfq9YZ
+lWpCqy5KcIM7Ebmgc4eLfCeW53k3IPK01Mw2dGxSycOcohxAZ7yg+ZxYSYGjE3dXBP19jN1Nv1F
M+XdF+6nFCkOFruviQRs9YM2IcgESRzsjT5ZigQDoWzcjnTJ6t2IzHGZVRC5xSz5M0o7Ix2DTIF+
7KNdjkoySROLVrVjrZBRDDtH99HxjvktjvoZf1CaG8P120M1+b/bMSiPDvaCJdG3R8Y3M/AnVScv
VFfwzWvlTcFDkCXduS/TZy1HFt1FTy7hD8zMjZuuienAFPJRY9wFLEE0RF5oNkj//pQnFHpkPZzK
yA2ukUP/s+g3QV7H2xGPOAbmb71sx6OZipb2X825zEBNlE+qI7c77fmnEBhe52Zin6N72PumYtuN
qb8RGpSHxgqfbSKpIy8gtGiqPtqcqOjEuJF0F73TFKaLU2+GyLw0fThwnCQoezgHqAQkPC4Hd54/
r7jYeVyemPmwa0cSsjPRPQwewGR2lGR/+0TBImFaRkRwLiuJhLKwzWPPDPSYxNbKKA0KRL95HoMR
4kYL4MtFGLkCqmyuTd2JaWDn1aa1QHl4BBe0TvLBUm2uc6MYDy52ej0S3T5qbHzoudwbtvtCnGmH
sKmEjmwW5HLqmnlwX+ACDAMyzqImmASUJ3LFxnMBhUavLnLmk8i4n0yO94YlYFF9YQwbHoYJRf3U
998Gk6Oo7OxtkhLRrGqkCrH9U+vBD6YDcwvW/7eDHwKwebsJqsQ9sxkuFvO4YVFL13y1bKhaQfBi
BsVnqkJ/N5HujXa5Ehu/o6Xi1ue2wAFp501x7AyCEPumqz4jo3niSPyysQPt6clTCkbww3Ylbqq5
lZD9itpLbRbjWygmZ889x+y1tvNHQjf2QQk3WfOSU993rwa9D0jKActBVF4dbvGjRhAbWlI0zkwJ
/YeSUKMGnaRwMHTxskIYiVSi8p4iFOVe1m807Ilrz5Nc8b1qCBhAMEG5dI1jmLN2P8YbQdvJxcmX
2hzRUdE2DF357npAmaPUFuvIsslHShCSafHT0FN6jlILt0xvmqRn+95tlDSqFV8j1QHa7FIrKtSJ
sMQJdRPpDA9sK55ubYy+i6F8ZJKflNNcWYUQ+Yi3BM3GaSKE0qXh1xufBD2U65vpDW+9mrvkQ8lS
2Jly10Gg55SPl0759o1Hv3PLchcaS8ZC6XbVQ9iU/tHVvW5paj4VmTOsalnF72bU79lQZR8Qmda2
pxnolevonAdYy32vwYaAcwcNQWRxbOnENEPXXA2d/ovPn0Uoc/hNRlO2BDCZL22JK37EnLnvk/ah
8Cfr1miWtQRulq9Aot3txd1uSvij3VjTV4MzNpQ1RrSTXHJ1KRe6Z6PwqX5ywa7fQIxu2E2/qmmw
3mzRqa0iC5jV31KsRbGDkctAh4WUed365ufM0pMYjbIiG4gYnrFKPJWBRnDr5CU4tfAEWKo8Jn6B
zafLnx14gngryCXr7KdY+UC6WvMo427dB85zWU8owQ7w0YEvRI/9/BK5xUfttfmDk3OBsutDzbDJ
FNodvw9YGxvjGjD4IpUsSUFlzbxp/HDLfhRnEzlePjJmbmeXXEN03qzRQq+JGl9K4sBLjSusrOIv
rVfYe+o3o7MvdUcgSWx+YPPYytBpkHsVV6ksVAb4RacAskKGmpyj3EvaJFfHrN6HEPXbQK+bgdDE
OkidQ+534Vton2CfWekXI0jWzhfpBDdkIc+uiRQPmxTdZ+E2f+wYi0yJg8rXAT1nVDxM68zrQFpP
ajrbTnVH2tZYFbkSFwVmNe7jF6HGc5HVLxH2DoAv2kuRQcEoavIrzBRwywTwQ1PduzVaYtU7Z/S0
iiYWiuPMcpEnBDE+iSR/UyaFtajKN4feiEa94ah8W4/4fYoIW8HAd1Xl9G7GtyiiUqiyX1yTH3aO
OrYvyO2p3Oa9JSh2axqQvEICyofU3qaafqzGTu1Y48EIQQ+wEUI3KUW2yYDUTIxHZ6RxSo9i4boD
seuZR8eIw4rj+SHVHj2jrngrlnek+fYqRpTVWTRTdAcbL0dubpkcotDwkxcbQ7KZQc6goc0ms9Sm
lc2BXBkQLbqGSJSSnmUpOX16kbx39AcXqe2GlJi4sBV/LFFnfzLNP6UCNe/AOmkMa78ilhonFAL7
0q66ndcQwEP/8qvzhy8Pfn5VoI1IKx614wi2Ldeco2GsGwOcEObwYCa3srWsf9yYpBC3ARU7pJyn
7MIEnVz7wT5SM5gBEs6g3hm2QzZuniztKQUDgbbIGQvStw3vRpoU7T9pM29o1c5XTrSayuYjTH0g
Kli9wVKFGzT0R+L/2AKmOzuAGEOuRUmbhc10vCTgAiZgfIRp+lvgiHCnON4g0S3OBsGMavrSs1xb
0U0JNnpCOJ6Kv4Stmj0S8yX9u1uij+ikauzOMxIPT9yygbZJFLt1s1yQrwSFWtiVm5+Q5K7rhMbp
39g7k+XGlWzL/sqzHBfS0DocZZU1INiLFEWqDU1gUjTo+9bx9bWguFZ5382yzB+oSZgiFKLYAO5+
ztl77dwIv4+mPbxxUklYYoqzE7s71GAvGNdtojtwqOjk3QP55K1tKnx3Y9XX72Sqzatec9MLcGnw
edost9CDYKJ0mGNxZjHL5A7ggxvWAAJQsBDz4CR2TbwXSVO6bd6HqZueCuYdmtW/yNo4ikWo2efv
ugVRONd+aeQUH/uZKy5buguOhZdXwwCldzmUOoSQ27nAyKsg1KwgcDxH3jTt6qp9QLRB0wYNGIIJ
iYAZYx2JBAytcUuuGG/UTw5H2snQ2DkKqtmSn7EH7M5pO/R+HFF9Fnb9SknWfEsEZA01Ddo+cABq
OQspZwqQX+S0vNCVTf1eS2cbcEd3loh9vKK6croDJ/WgzYG3NrWRxB+XLkyrQ1+qPYlLDKMLOhSm
7ENxX1TqJqaOyYAJC4fac1209lWgHITS9KTPDdW2B0Y4zGx8ciOURVOjw16X2oMFcKVl4TWx3Pd9
eZnH7DaDs9qglk395D5vcmJyTWy1EdZZ2PrRJazR2LbD/B6Y+mdvVqDBcGD51DGfLDcG/pedBvd0
ZbWf4Whk8NnP5Owsm/qgtm5IRGnbjqQetnVIQrrVYGyJQChx/SVZmJ0KPSvIoyONtG+9rT2+RghB
1lkbboYe4ZE1qpgcani85DAQTRj8CuL5F3wW++rojHO8ZLqmPZVknLIpLF0rJMWoAWLWAB2y7doB
UuLW71PFxoBY9S1yQrru1Wqqp6uhZL1pTfNDNKFzl8faA0P4QzeVCTpyo1vbS2ZJUJPrYVafXBE5
6ntSvqqzrc2LC89Iz4XHiYLBEqSAuXseB2ImVT93JyurDiMxz2NH0jYdU6hiZfOSeN1N1CUaF9BG
qLLyFZMgTugi+yiyFJlkr7+oEuLiNBP1gdnJ3A6NgueLLnbu3Oe2hsScBiV0d71sIYubdxZ0MfY6
MjE079MjN+kt09/LaBi2Fv2AvcIdt62VZpBpMUQsTW2wrw+9GClzxq2Zuq8WkAGXnvMm8NrpdRzJ
h4WeHIOEnXPzfSwDItjm6BnrDappQ8Oe6brtNo7N8N1AhIZ/Mb+4ebhnLLnig5BrhY2hiN8GjpVn
AOj4aunBknt9Rw8+9wPaCHOuH3Do4HjAAJkHFvo3iynhCIuEJKkbFv2U+tB4SoKA/QhLcRjgJYlq
g5nu1GyriV6CzW8CMQyPBbNE4dj9lgAyIAYLedjG0JQCb0UtvAbwd+lr3jE81haxWPGkOBYyS9oT
IxP6zgRIfcDgkQeVxvSmv3Wm/q54cttgADZpu+OPXAB70XJdXUXnXoeWdavGjW43DpuY6JdhyNjc
Z+CkJMCSyOyvZL3SqiLEFCfltkkPgtEroi+5RPbO2L7NXcjszR/DXB2cFhhEMoDtGPtXr0kkxJaX
th0IdF3cSHP5DDjjUSQu2bktKRoCVNeYo/rR04dq0NKHhGPh0dG9R9zb+h2g03MaieGecGWWYKFd
mH2J6oznpDzBHSWNzI0PbqTRJQNWcYceoXhbsl4rg8U7beXDlNcPHLXr9RhZB6mFxj3xS+kuXrKm
8/gFS7N5yumaNASCEF0XcgCu2bfYaPzWrjhd4CqEYbUU9CpgRoC3r8p7nE/0yp3qXhbjZZyputlY
VTUdRFZfB0vnXGjXb/33ONeHfTGLdwfV7q7QcwVhOHtUpsP7hrzOpk7faAO47X6JeMM/hCqaMTbi
9BGtQL0Q5WEiFNiUdWIllHltMKomRRyuialkSpEPO6nx8bR7EXhPqT31Z48RQ970hGTjbXKbrDrK
VDM2RG3TrveiY+sy9icXLasYj9SR/RziFWRTY81ILeinHL3wE8+IdlZ1UjJNdck9qdxs1xksdZGz
FB1e2pwVqOM2vHbdsrbH0bzTp/o8eyawWmWyOjEFYHzAGZ4LM+o+k8ow1m5UbIlw0lezwQpdGu0I
1+lzqEIGmbN6EiUXSmiNI74z8E+p+TMDPYQ3mfFkpIkXJ/nVJ9bPcW5OyDDtzZTF1UaGRciLoakn
CSwE/TOt6tFwr27oHhSK2hzjKoLGF/prUP+s7sWtjOE4Oc4lXgI+qji3MO/OG2sMfqQuxEy7cDSk
bGC6pzH96HMAybVzMwzW0XYMnuUsyYVuEJOHunnC/3Uw8Z9SGQ/0Ppvy+9xDNrIAxu4Hl4COgqyk
ipQ2IMggND092iAc/hgMgRWLOITK/Zjcnn579uEZaj/BoiWibc59F1EWPBwAcX08Vyu3Nyzfwuq5
LrXkfsgj3wMaxrThgn/6yju4FUHw4ERmjZ6z2w9EcTXjTA4aOlef6zddZ6p70MJlcuVIxaGaEHcP
EbVqRrKKsG6o0t3hOfippa91xeaMYmvbCOt+Tqd40xOujOaDmYt1pff7tmTWBC7FZWtt5BRrOHsF
v9V5KGQXvU1zM27IZ+1XXQZURKeq38lCD31Q89suru6Taf4B9IbbRo0/eEHOSrd6bbcQ5vTi5l2B
w4zPDLy2jpDVWXTOvcMIUaWgeKRNQesEwS3NCR8vqHqX0d4qSmqaPmm94/I5i7q5MK3Fg9hFNyMO
zxLqzsqwpsq3HFLjI5QwxAFvzNjLDn3cvgZSbphzjLu45wOC862YtHq7bqCBHRXM56MZIhJkgFy4
NDIyghiUG1L4AyQEXLkNygwYgajlhh4QCnkh6Y41414bARwos74MZfTGyE9s4vi9TD0NmY17yXAI
1oZ50nTr1uNv5PyenZ0QGYNh0gtCIfjkTd8xkkG9Via6jCDzjYwKUOhDB9tMIBk0uN8KtiPg/H1n
VW8p6GKcjOT52mQuUXWOw6YcApgLirhnrohdo+NntWoSQyJ3NHaTJIwH6mewdl084R38zyAayi1N
E2KZRJyegki9tZIsj2LM7oj9Q1RMTnLWiWMYG2BnKLvsaUKCkpV3hujabR/jmTEM+77P8a0L5k/+
lHjlQvR+7yOKp8hDWJ8xXAkE8SboklLFziJ7ds3JW+lV8bF8Nx6nM1C8Sw1TlsJrQ2sPFvRLwjMX
FlYGQUdiFFvbRpwTjVeweS9QezdzpD0RQDSessp80vdtSuRLhIHJYlQB5K449EkLGULcvDifnkin
2BhRmhDWUiTbuo62ocyxNIVlva4WMarAc7HSOuBURcITdFV1nnsGAcsR2MSYxywvXlOaq8sgIoZi
5EJTXPuWwrIkgNL3xAd30/BIMBDsew9iqK3jBDJ0XJVZ6+CbTOF8VzaSpjYNv7gny8em2xtjhIZJ
U2V+SMP+7KL1RlEcxWvTfHSQfWzoidcQWIpzAKyNeRFC+ZhjV25IyCTQIAYEUmNaXnQ39dhSFKVH
Np/MYLpL+Ux8R45bDPj5ySrGj1ExdnZsmjGtJFV3kHi8enOdWnJjWV6Fn7jGL2EU+zZLuc+avSZT
gis8oIvhtyCd4LNmgOQSW+NMBJhc4JqJesEudxcW6LqVB+HDjQLgtS7bFolrq2FJGE+S4NIVzofe
8jE48EnnpWhQNc3sxtmWA7hEpQ/iAGskbfp7YQBI0vNDLJuPyYAHR72ebVI7be6AFl/6hM6uDLKf
xOTigdanH1HFfU2pZiUDVPeQGpnUof4qtH2FSIqEThVsFlYciEl/KJve70owtW4W+KlmjRtX6KiO
lM9k0r3ptrPDQwMmso/RwZfwBXVpxP7sdBfEjET/BTGHb6nWhLYRwW5xJqkfTWtp3UTF3uq6u96S
uzZjqDBMEfeJWdnrssiSTVLyzFxTS4+09x6ToK13on7uZ8Dq8AcwREe4xFV71lv1DGjiOTFpF6oE
LBvk3MGlaZQNCnuZ+0HsRLQfPjsl3hTTh1VsI98ZY+OW5QmUQnIdVl4sPiO5pF4AgNhgYvuFmGjS
luFtgaUlcziy11Qjbpk/txObbHI25aaWBrO6sNX3UOMPWSw2i1WLk1YxOx9pMqmNxiZxTJh4Ydye
wP2FxZncdspL7qfAyoq3NK3IKE1+FE5+bMbQvbMEUyePQ+DEdoVO3d5QEx9AV6gXVZ/bRg3vTkQq
rp7qyCwPnMVIQoGn4U9Oea719GTTk6fD/Fh45dXqzRZkcHkMGl6ADaEOhPISN+tN2PZdsMFlz+XE
sQv0i6rKDxw4GP0bc+Oweh202Nv11q8EPuSd/r2gPl3rveYcMBHRJ80BX8VIEFgE0HKlgC7CyGlO
Ub0w9Yxf8RTEy+DzydAD2gfCfevtfhfnwngwtN54oDu3JM3TGLYYCzPam/2AkdyO/joIxTFDAjM4
bzqJ0Aw/dB1ui4qg/tuj8y034vGSmdfJu4+7wnxln+B1J2LCHofo2pl7eirS3IQuaqo0LseN3dVk
S6pdWvK5Vim9WKPtqZY8FjJ0Z+SUJtZLN7wHjAzvZr3JdsBvrlxF+W7o4rXbBqdMazicukuzlkFT
Wz3EA2GjsukGMkcQg6ZN/ApUw9C6/LmZcqTiIttCXdkWbDMbPGiIUMEVxio58xHUjyijHhTwad/L
Ik6n2U0JeR7q4lvnSszqIHJSx0SxAlhhI2qOxKZgHIXDcNVVGTgpC3NoheAKIHm6dpvvLXnjAf51
juFHp8WdJgzYc2rWrsOUcoSsPIbdUbqeSmvrdPno2yKLfbNcKgO7zXbg2zhg5WBhg9plT11nNVMe
jkIeqZ3zec6Ra+qQVBcUARe2zrqnnL1y8/mQR7gOE9Ohudyzpg4IDv3OLT8HNnxSqrEMaF68wmqj
KH2K15R1ca17wQU1CrREPVJ7ugZtk+/BTBQ45Im4TwX9DOFJDvbkRpZoX7zuorfcE9Zc9GSyOYzW
gnyL8uozB/SzS00ojU2OoN/m7cYlGeDy4uOfXY30qkhECIgT997jACXnlqxf9FTkIJPdqiJuQeXZ
5yKpDqXrOQQgCFYCRzu3df4zSJJhSyU96d+aaGY6N09oaW8OSXd3jdt02JOJACvhiJJsJwjt4DO2
sKSHnrT3MGvQn60BewIGcwZjTdK4P4jEuY+6AREjfTS2VAq4Alkel90qA9i4yUnqYwRENdZxcpmZ
m6kpuVUFgTIAEJ/N9sMg4ey3HjjLFH6LuHXXbcwENLI5rKjKgR/nkshWLZq/AqhfbGf9Rk+Mn7PK
001oLVJl/PxHRZ+qVmI8kG3vHPKGcJ+MASEC7iQjqqV5yjwz22YaoV+NzvXyNVAjhsUPpyA96vW0
TgeQjAxl4duDUMO23vm1jUMdZRS2anhS6yl6seNH1zBmJvLBzeqzevsl8SyATmewi/aOBA4x2SY9
+UVsyU5wIS7V2XoyPWINGnb0u6cjd9iZ1jPNla56ahdbPlxhA5p9i3xivLjCaHcBieEg6LpRPzaO
oo0ehIevpxMIl54kf12nyePYAM5lhoOP0sXJ/1v9PS+qwXjobjS7SUKuRHnENAfdYYDoNgzzSCA8
PT3ECDN2TM3pr31QqZ3DIUAli11Xlj54Wm7NnE9VKHIFhOHREl88/GFhOlsIJxcbQcCWWLLvgND3
48jNAaePNJ8o7jhAt/XG834MLXwMRSyWMMQemAiNySUiPeVCbPP81rMPwyVYRKXlorvV3OKj1HNz
A/8Io9lAeMgsh2QTBurbosRgTOM+zXovUR2i5vSNJrR3rlPu+yjPN+2svQOG6hmvFNfOCJz1uETB
ctue0aEnjEXN92L2dPIRlj/qkXSmmgFxRCCUHXKGAXFEfrIN3qR0iEkzb6le4V20G0ZiGbX68ked
RkduuGk3y0wdxzR+EwWSV0O/Fx0EcUVfuw9xqhFQOzkFszo0JyH/tEHweGlk9Dy7H4DvBlQdSIax
h+0sJxEsXM4hNcxfoTZ4bLPkCaXeQqbPksUXKUHEVDUgfCROHDPJ5VRB2mG7M2HROMi2O2N8sUzD
2tUscp4L+xoIhjwGaSCPmDjWZgF5RVoGPtNttWhpIyU+M9NcJIxF7UeKS6ILAYyZXfVBifsqJ2MC
Xu6e2QChd+i9OpYZU35J6sO27uob0ulxE+fuzaMccKhI8rHb5SG+saygq6kUcc5VWyN34u4Damo8
tlP5Av6p9MdSexMtFt0+Bu4DUeVLOexy+vitdVY0UXd24l0pHDg8qQ+S7jAHdHO6K+3+onleeJz1
LTiPe9TaBCPMHX4uzsJhCDCyAk0DB2S0j0XhBx4fGbLTre5wJ/Rs0Yy34P95tDIrh6SXxsoev+4q
I6AbMppRu6n0CP9k8GDx2Juvy/JL9fz1x9yUTPbhkE3YIDrt6tb4TOiI67hFwNqYUr1k8HO2HDpe
RxcMCltP+Nvnh6v7aAS9vsNMZxx7YH8MbE4s2wiTl2fblKhX6uVK0QM9ubNVGC35oMRAinHZHdS3
yLDao1aHPARMc5L6eGvdZYsZg/rizJQrdRm8FZZ2DkQS7y3WJDHktwx/whZMRcuaHGm8viH8Cd+M
fa5JOGMgcEY1mm8HqEs26J19h9kMXbl9TBdKib7I7bsotPeET/i6YPgzYhjrnDDY1bON8tLKDx7n
KRpzE4hqbO5e0K29fcx8GKnu9IMGOfs+xM5QsKF/3YChxZJAYh2TTI1mdRzafjgsi5wJwdEA9q0R
A5re94ZDFJKaEIbF4W1IGah6A5kOJpndiH1Ig2q53aDZQP5MqVH/lA7zUGYqLIv/It38oYyLrv3H
3xZ7039zF3m65UisNxZdOQPfyxLP8v3jFhfh8r//R+iNPYX51KBQT37Ojh2sk8WzXQiGSSrCRE00
Gnm30rGPCE/A3LlMzZT48Gjj7f79c+GH/uXJ2JYhHSK+XUoR01me7J+eDIkrSjh6W+5h+9Ewcuxm
mxEucEfD82xW9SMVCXSUBhge6itaQVHDwMMq1q0hZ3TLZfgCJC/l1jq5cVqcFiU0reZbRYzGvaBT
tmQOJ7aK6D5NwWaMZLF2zUi72BwnExAra6Z11rHL8m6NsaAl1t1FRNkx6SRpqfHhgKqjLDg4jWm+
iw07vXUdeavefF8R/PCLyf2nPuhyb5hVhC4XqRFbTs8NzzxWz4sAEHVvPytniyUg9NEE61etilnd
x8E5kMBR7JySs73tcP4JM7bN0MbBOSYQvIlP+UZ8tGPVBwL1Mh/u9r05MSzMoylG/KTHrzMk9LXI
ig3SERwqUXhIhBwOvd0dcLKLC7zCN7MZ81MYaeVdbFHYqKC4abhhj7QhsBU0A7BKYMLrqolZJgE7
b0jiYMecpXXRl/liMQUnL9HCF5ooWcjMnKrb2koHQKrr0oVpmUogubUg0wUI2spEHsiRnJlqExVq
spQSKtN1O8QPxrbU9DfYfvlNc+TNrrP5XNKMXneVDW4jhorDutTukGctvejmMw0KPMioffFIFPnK
MAmUoXP4g63COKbkiJB5QxNxhHlxZwfWLnbH6eQWLIKl6qYzSkHNz23nAsiq/JwiTMPyyi5RfCA0
AEkWRXumls6Hh+hxLc3qJQ6m9KQxpUTVhi8ZONEpsmc2elqLZW6aT6aGzwms2jdsJ3u3yuQGVVuH
QtCeX3OvbPy4yn5ZlWnu9JyLCT+KQj+dNi+e270bmTHS+6QVBmteJzSuyQ92kD+Q7aufEzGMNDuW
LwsuqLNFxvdWVqW+CiQQFq4Xd6YjyLRfn3oMefDsp/XXT379DEvBEhJcRL//I/GC7loMCjeyoCuB
/Cw92l3FER8vG3xKkyOpE/dMdRzrEDnedGshBO1tA5nb1C5xhy92gn6gYBANnR1uXUgaa6yyx1KV
NdHNQgdcn+jclfRSZ05SqEBAgnBPFo/teId2KH/QczfcV8LyGcmrk+eNZPoJxGNRJw7CqJutqTU/
a/jX7OwtOwApvsR4jMAfysa+cd5EVR1csppLv+8DdL+RaW/DMsAOxRt76UZQxN6YyrPeFARMdjYQ
eJqFN/TnQAullxwCu2XgHeDaIyPDB7FWXVLnVx0O47NESeMYXbhpCfHYoMx07mIg31mA8SWVncF2
iMLXFQm9QOV+Em7e7KU52Kcg7B9bLazO0yCYY0LbiStr3HZVg22xJ5Z6LpsMYBYLWWDPjHJp5BCK
goYmmjdAjlaMOspjVFj3iYAFYJXlJkvLngAqoAD0mDpqRHggIZgIv5vG8c71EJUynG62CEbjHVSM
T1q8jY/Yj/BXVe5lRlCHE9KW+feLs+H+y9rsOsK2JWxwm4Qw+y8bRdoYZiBIQN+jKPA5+jawaYrk
qJt5cnJG+Edhkv6ELNngmMmQDMi4RP9O2AvRX/HJBHlr1BRKRYGJhFnLL7qJ/+Epmlh//7KX8RQ9
YePitaVl/nUvk42gyYcGaj8ZibVpw8bwR8kAD60XkUFZyxUPMupnwFJup3ntd5nJ6dSxtIchGdeG
fs0KWu8R7UMCtWW3G5rJPQvEanFJ4ie6JINGN/MqeoZgVjnQQ6Mszf+wCxpYh//yKqRuSc8T5LQR
MewIvv+nTbAiRsDVF24Ocr/6bIfOAwa8laD4WDuGU5zb/FiVwylkDaSHhd18Imde0PnbsvqM6NvB
o4CoWnvTB+MkVHNlraHXzfGE/ftLwrb+H8/UNnXpEXRjef/yfmND1IIyaFDCJwIhVA2fpq10sTfl
uIZVjUOmHb/D77jWnWzeOvF9UoziXdE2uw6UqCTR5E5YRUEY8aDtytx7LWr3Li/UdJKIuIniYKt3
mtrjgG0SE0X2xFrAxz4ONh4yhwHoCmictRvGxgROnu9MaorXAHDiMF9AnU/XqgrRQGf2Pow9gVsW
qb/e0d5JXYQRdPZjukn7RmeS9/XW/H9D/n8w5OOdtPQ/XUXrj+7jv34WXYyJ6iP/+Y+/XcB0/u2P
fzn8+Mff/viBf4YTOobt6bqpg4f1HMv4pxnf/rs0XJPvCiISdGs5yP5hxreNv+PQR0poGXg6BD/2
TzO+/LvlubohbZYDw10iDf/3//o+/c/wZ/nw+3Dc/uXvfz4s/8sF73qeIU3HcQ1INybpif/91gxG
tO8RroFDEWVrV9rqEiyt2QHlIjMu59PqlZ/ITzkYt8qDEEjlm64RKLwhGiq2jk3AaDeGoGzs4VCH
GJh+s6GJxUnl8AAbx/GNcQqOpevO+0JCBfcahpXI8aoBNJQx5jiaAjNdw33ahHHkgbG7Lzsz9VWG
FsbRv4G1oXVW0Kdon4pyl6kZnbzB/HoG808T1dz86dP74y3681ti/nUN4C0xdd5z3hUTFMJXffGn
1crrJSmqo4fTQ3Mh5psxvaZMu0e0r9DB4NQlT2UVtVWAbt2618Nob87pu2YIZ50wPG4Ur7SrvJRR
bsGrCU9eRYhxm3grE+jWVhI2RDOAUQDehsO/f+6gj/+61kqQN2wWwkEdLIW9EB7+vNYGkZlVAlHw
IQiDNxLXLL+y8ms+CUB0nVfusMBfCowtsUtwXcVgu3br8cCh/LXEm7+jNWOB8s2EP44ZfOqSAJxR
7fsuRYeDND1xnbVJ7tUqr5EILDZoE51HKTlAhhHAUye7Y6qAPCwhZs6cr7FR49LmIARqsKXI7+7q
LM7wMUx3aghfbZO4X86Yq2iSb+YQPqND4jQWGwd9rqIVQyYmcfGdkNhFSwjSVd9vYy99nk/ZEMx7
wpNwFzCciiWdT4rkwaYmQsKzTuGs6rP9SceUqDcxfFfFsa8lQF5+zh+ji9SMhg1Vo94Sg7cS3Q8z
Qv6WUSmSKasOYYb+ITJpCdvitR4n/l9bkw/LRFhoL1XdETFjat87emGYGDrnEmXIPE0XMcnAJLUL
qEXCXj/VI1cLyIDlpIT2wRZPiA/IVZryyu94EK0Maz/uwa3kxfcwWMJExmEHgwaLlDI+UvU0Ddh8
MCRhwj4YEsVIUHcPsUNJoFc2h92efKW8vUsZeYdZ8m1mKOAFtMk5Zdrs6bho47zF8DFbWz0i7sGZ
zR1Mso+ZPGoff6u+WArXwLHfyNDls8Rq7df9hAOvxPdro7JporvcmzFVEP62pu2VkRlM+WQGdIgN
c20FxgnSMAYX7VFaMoV/C32DU0o+w1nOhgk2W/cZYEZ1lpF9RwxNFBf4uhAo5d1IKJE+FNu5nK/Q
OyHHV+pbPjw3DM/8rAbqrOz3pms/3Yy2kt2/uXKSK3RGP9okvpoRDVJSfi9N2gGp7odXRhXfZsen
FYS+yaX5MWszaaoQhuzgrpr1ggQj+w3ZxAbeOQMrgjdJ+tnFFI6MUEB9VQYG9MrIuX4Qq5Yl4sja
Vgc9qrczg5K0Gy60RneR2Z2ikn1fI/t5Gg9t2nx3zStU+GPvMaQzFuSAPn1ohrOp+/6YWslmbvhY
JO7dkinFBIcXNCtxQoQoRcrF/x9BAs/RBNPtgrdqvzLPfcrS+Iga8JRUEfRlJNfrKAn1fWELv88Z
cMflLRHtR2m235CWA57Otg530qqI+vdO7i2mZqvSFSOC8n1rMEJcOpQrHTmrS462W4inuVzMUNln
C2M+4Lk0dEgL2/rQWgYTZseC79L9JViGiZPzlvB5Gqg2gaWRZJTsuqZ+xgN8rIfwAdzL98DhBRT2
h63GZofGGOZ0ACu1QqlHXqy+TFw055bZzaZD70HRC4wF9R35YJxD89D4WXDnEYmJ6GCws+c+VVuh
mwuxk8wUDt7Q9yhBoEQGq5jDO/PV8uZSTCJe4jGgobFqoJ+tMgtkClmmPfPrfLgqVz7EU3pNhLr3
YJZVSJmNSiKmdOjd0SJmufY25djeqzi1GJSWOABL89AG/SFpkH9mwafp5CetiB49Yj58oaZnwOnm
eg6cBlCA/vD796bdvA5Eue2GcB/OyUe2zOS5v1VL4n3DrdQA5cKBzmBe3xiEqsx2+G2A+o8weSKg
G2FUjclzpVkV/eGHoDKuyzcSz31LUa6Iyfs0u+AW0t1oxwYTdEDNLuW7nCzc0XdBenBbL9wG9fA2
H5SOQI5oLY6Vwa7MZiCTnu5HdU/TVENqRhNlV5ogUl2qdVTGDt1WET0FS6cyifuDabJkUtB6PtL0
rWGPFyjhh6IzXi1nYydUgqnr3gu3fA295i6NnbcuYwmTM1G84gPpNkyEeDrNMaaOwms2NH/9KIkk
RjkUslUv7VXPbABDEQU748IRjQD4cyl8kCLSd8oYoJn1wrRony3thakwx61lW5esal6CiBgYd3D9
sHBfjFbHOtf+iGLcuV5v/bDaYlV2ILUKvmiCGJJ7TgDA8i2QVrfK9k5kDLIHAnfNI+vdBJe1EOjW
SQMn1psJzwRiAP4DDISaUyLZkW6IecAhilYh9vwpzD8FlmdAD8m4jwW8/5HWbgi/ZQtHtNqayiEP
zRYk3OeHMuufJq0cV6GuWF/Ye5TBa06N76Bdh9XitnFhizB4cL6lE+EfSWB+VFrw2kT92Qp6UHGQ
dLcTbWTLXrLv9HO+IItME00gEl7SrVRB8IOyz/hCd6OSjwmuIU26b7lUHnWiF63fkyr+UOjqevhR
Hwu+MOmibQNhnvkJOlX81NDUG/felmA2555LseoEhHxeoG6FGNboQqNf2TMsgqIBMyJC+I4WOhhX
srK6SwT8x5e5hz4MUiFQjPDHLPWnehrmFa8BIx8XPHJ18mWZvfc6FiMH8Mkoyp+xXjWg3egIKYKE
YTDjkPQOZAjy8ZAhAm2RpLI4PA3BwZ0QezW5+6DbIx+2Pf6YY5pital2pjKfo6YtdtT0oHiQr/eu
+zQKdtAQ2X033C8Quqg6kmANYFHj2bJuAeH7yATJuA6XxHlLzPUZaeDrLOm5oHin9WgCobcfifhZ
u13afVveOlyuYAy+2vrOW1j3P2aNmziP9LcRvaajIcGCe/QaGvljToQzFzoGj9J4cxuz2ro2LSU7
+zEUg76uOG13Mf6yyavvvEx7GPvhnfkjw2Mbf0FQPAsqSH/IGGPUdfkicZqMFjxhgdBaiRst+UtS
UVnG6RPHT6zAaKgiIP2O3bM0zRhRYeDxU6s5dJ6/Xh3bo0/JSatJZYfl14IlQ6ztPcpE/GyTiWt+
cl8qN74OvEJhtzSIcSsH90LVjHIanji0nyjDgJl5q66RMbZGL3voyQoZkEiHaU/6VrvzdFBXohpd
GM/jAZMEZLuJntkw5lerZMLJUo80dVMX1fPYMS6s6Yb2o7FftC/0IhWdeofcqGKMXb9r4iNwYDD+
sZYQJczJx2tKLEQ0o+Qcb+wq7+5Kb3zIXNPEuw8Quy5IdqhM62g0UQyuCqN7P1QnLIJPRieHbYLP
BLqY9V12iXE35hOTfShARKc8mxp610mLwZza8ilB8owCHxd913d+kOqPRu8XBVGqgZOQnRNy+xvj
gXNJv/cK72ccQrksZvSVMuGNT8cxXrKykW+1TN64DwuEE0BgVK/fimJiIwzja52n2g4lIpwKzB4s
WD2Rwbh6s/YwhcjRNQgibdDA6ZQIBEBMzRudYIU8G/VD7Wp3YBvBWw/avCLbk8Z5kJ+xzDxGEW30
Zs669RBhbc5Mbdc63B5ajQpIkD7KEDzK9l28zNwtRT5D2TLW6Ubm0XQiqiMeZKZJ//evX18ZCjs/
gund1zfHBcgKcqxef33z9w9YD1kzT5yMGHb/8yG+vlL6PGzdQSOGzobZNuqLwIzkGtPaReEsDlrv
GggVYnDzERBfXzNDxVl5GYkvf9CL++Mhv/5aTeZDscgk6jaGITU05J58fZnqAfVFUPmhlHDf0TgV
kRX4hYNfxGVqBjmdeUOD+RRe3R+NJxeOCBIXppVsH4/LNLBPFG5lqPHl18MvD/P11devCA3Jb/t6
7Eyri6O0jWlNfEm9CrW0zvdK0KUzcp3Pqx5P0KlQ8MBvreFPriqEmgev0fW7wOuZOkZyvk+8pWKy
nOr/sHdey61rWZb9IlTAm1c4glY0otwLQhYehDf8+h5gZldmVXdHR7933LgMHp0jigKBjb3WmnPM
lSK0gUmo6ZZTJn4iSjZ+msxY8gWEU6wDbekxXZacSGrTA7qCHNESwtMKJg9X5f0yTtwUprCTz0ZE
1EaT9rHPDobdXF7jdh5nzVV1cmslQdVOmiwlpL5mkhupqAoJ7Koco5CINiHgqLjNwv5Go559+0hw
GJ3xJ9CwqIlvH+xHbmvG8MkuiZuXriDfJxlKRt6omCXoWGKn3I8CodWSSWxHfJ8tkiYrDeolP78l
nAZ8iPZOf+H73tyzdVGwS22bEMKan7dYXJICD4QqVOo5ltKNNSP31NCx7+BagROuuFV0BVajFuHB
xxJSbaYKcp9qaLb1ss6q5qB4NQ27AknqVpaA70NEu6iSzPwEKTxDLHJAu76UtjqtjhifzpM0JdTq
pbamxlcxJoXpqbM6Hf0pk4PSKL+GbnfPBJIDVW5grVCU21JiJ5bWUXuNZnQUMcNuVzLIhke2m79B
pj6RVmTQAEgn/5YM0fN4L/+UmvV7hNYGLqpbW2OobOZhfK+zYvrHmINTxGRw05UU41EU6PLAHtOA
HYQIYYvqy9LS89xVNE8Q8tGFodyrrPlJ1YdjhoB1lfXRFzjlmURd9SufDJBuIda+iZmWi14mPXRh
lxzQVKpI0klO62VMMPd6fhZ00vYgpLBa5vJZI0/7ORLaci1gu3IwtZD21OrHaSaI1swqBpWLvsgu
UxPt/fIwiOpxHhGGx5ZEPtq9k6+JoR+hJxUBSvt9S47N0bLCA4PAPDCVroWeOl5zI79haHTD+904
mm5Z9iAKARJiA9aDGG8rffj5PM8lM9xGkzZjpb4Ra6fzIWZIpDRs5zE6aHvUI9krLe6qYv0Wshtx
uYkp61ZLrXU+IE4vmupQ1UhVHkQPHetjoilAxpA0CsjyKJEIS85bWbfHZ4kkOvbo+h6LTfQky0su
Qy7fiJCJNolalj4Qk58OitJZmkQ3RZS6mknLQoKoccCk+zs99yxIiNCbRNhQZbZVBkzNGmdu0+pE
6ijXIhk2ccyoivle6+PHeA3xYpwNYseksGm3IyYmgi0TjAmcEMOdOTs69G1EV8awOcIT3OVwPEC3
0NemPp2SWbL8m0bqMxmtWiAu/C5JqzS3a2XFloVY2IYqvCaTAKCG2V/U979p3sUQk8z3sFBeBoud
DIYBTBJzc2o4c+MaDrMU3dx7f1fWEkLZaiARG5sTmyOVefq9ST6U5Daca9LUhC7bNEUZndK5OoRK
MUDOYBR8w8ATgw1XSmFbmTO/nUIysHp/wdpj+VZalKskzZdAWVovnYHvTmBQBJRMHbN+i+CgbE5a
AgqDLQ1cLVOd0Nq2tWP2SrWC2SZuY2EGotakPrwIvFDC6p711hOz94F7NaryyJgPYUbQQLNIcsRC
tlZkJesHTR9ZZZpyXoliuFF7vbxqwvjWDZK4b15rVKnPPRYAlC39MYw7G2HSZw5c8yxGCwgSHyTK
W8mrcahlBrvzrrk1bLJH4jWUVvYmjaTzdjJ/oqKYV/cRGvGU311DuwM06jSkQoNfRSatNZ1hOrbN
YNAGyiM6cCh9raAS+wFkNzjH7NrI6R7udASvYgRDTVRuV20LdCybe95u5VsrnuhZ2mbLyWkjqFao
CjDkQ3Hh4fEsSXZVzS1ZwE9DabQ8nZodJTDQljgWNijsgxEgT5DinvNCkV6S0EyW5uRC2Tuz0tO2
ESoBMXn9VwoEmLQikIuUfjEKeqv3kmwmqEfqb8rmH0+TalLoKNT5hlwzBuJi+ITjWkEkhvaNPKKO
/mLqj1N236jgSuyuSAsv14x5s6A1YqMHVxiOJCcsX3o8zK31MhGO40OcQ26nJvJ9Mxjy8M+nGdnn
a5EUWbHQxM28PDyeMf/HVslM6Z9/7magfcwZC/zjkAhVHGybxzOg97iUaH3cNvCRFeodZIzLP+mT
CMzphPSrWTYuNYaajZzqlive4DY+vhY+ti7/+mude78XtdkHy7zuaJmFTPQ/v/fxAo+H//a1f/1R
FFN0l2OTooCMqEH/9S21wX42ekSu/dcXlEyRb3n8w388lSpatloM5vRf3/1v/+jxRVPQB4fLKXf+
+2/w+Ot/vaHHHy1TqiiBY1Dyy8+O61C3O3lChrgckv/dd/zvvvavF5UmrtykE/1q2S2yEEa2quIj
CG+JcnfAb8IHucWp9/jrWjU57COYKG4E5yQC56nfgLA+HoyQyT/NUxi2jz/j4Os2uFJp3YX5zavm
meJNL4oBBUHPXXQWLnlJdrNVgIxczgCuq2+Llo+noQYQPU5xFFHLqdBFDQV+2Ew3sonyC9i0TREC
bhCUIp63edvQFGCwsITyIbpXxY+pvK8hSP3ExQ0Bb+zoUbjv5WpDShwRdwOpBjiDSM+G9AjTQLcT
dMmNNlyZ5ZLMl1WXJDH+4lv1ZOGbihTreJMiEtSJspOG7EAn9q8hp21IjvXUi/bUJ2R36Mmashtm
HXHbjAocqVC+oLtPS8Ons8VG+OzhRujozshUrgIyrr8zYJD0PqbJjVHzOAbcHLvp5r1yE/5CnQ2w
JRHfqV7TbHyO67nyetk8PiYIZZjQ4c3Hb4XgzehGZaTL1Wuj/poTnVzNHEDxDoFcrAfgCfzwMXXj
uPvF9uzEyrQ14mxbQLOUpYXIxu8sMK5oFUeWzK2hkfIKCJWf9lDQnNN+8onI0ZwoKi9oRbf4kpwO
uEtWG7ic1SdZ619QNCoxzfS8fhlm7ayR9omDS111ifDTMp52rTZ5kuvpYkr3a3YDsCSpZQzd8rbr
mjaoBDwy7N2g8mWbqgsxHVvzuQJyexjCP+MGOzirAR9CjkNp1JK8qyvw3pUcVxY+fhY16P1hA4r3
jtdaohqw8uu0JCbXpJea24bNFvJ/02KWjRAOWZFjsCah4GP7Hwn1uauvczaPfzKlKUIDAr8+ZlCa
9RSupT48gEgIiH8D14PVqVOW7flBNNNnlC1kfd+sC77QdN7XGmE73bCvTS3QyQixuo9hbMltGIVv
wgV32SAhyozUlyp9qeT0dQrRnZE8q6zMKt0KPQw9a/Fp00Q4QwQPAVZXXzel4C23ljewkKyUVDGc
uVcSn7BSzefsGdFh1sRoh9bshgyTlpGX01cMIQqYarZaaVOgYGNHFyv56o2NfLQUMrDAQ7cufhph
nJy7jGa7DZQc5n0sIFVHZgRqI+UAVmNJ/2mmFqRS34BvceazJSQi3nHzx+jzJ9VQO0dGFe6EdcHJ
GJ4w82PWLrPIoaX4bOJsIQQsvCaYKkuxfaEogyTKBqYY+OyQLgD4UbUjlOvQBSqRcqXft7c4/70l
PiLGC4KvP3MUaw+b0cbKcL7hKGU9sOSPVkSfpoIQvWcVGA46qo5MDANsP7hzIi4eg/69/HrLYUPc
CoNGUE4qoAYVzMahW0GJJicyq3I8/9SSKkrp6k6Ck8Fxs6LsbbbEdT/hOMTKbd85BFUpaO5UfuTc
5HAGcK1VekHRsqk06bD8H6ZQDYhL02hwKl7WcX8VtOaZE56VRseFYTX4RrLedBGwkheR02WAvYox
CPSM2kxwj0Xgx0lKbnxMvmGRE1iBIZnpDXJjwq8PBaMC7mYESIZitIPwM8McxRklyF4ecefOR6gL
3XtLu2dLRkDso7ib+W2bCes8hJN7i1rMzN5Qs+LzLRoNwnZ9CXMDlZSaP2XtnXaT8FZMBgOqketq
0c+H+od8s0LeLwcSXiPzL604UK0w1QoviCiAmlrfDf0QPg3pA2h0Q+BMWGD7v0+/JDv+Nll2TmCO
Yd0j1J0o+GUgzbQLoxZhdCsTB2Azgp/ViyXyIUPRPdbm5IToy22SrSc0nIBW5hFwBNm3blkUcDaQ
SRL9baBarNmpN4pGJ89YIe2iYlapBycI5wb1idNq4rHDxelBJ/qWwSesUhmSUy2uWwZpTV5wCsoq
Mz/1bzCphmt8o+iMpqVhD2wmdcp+XZIZ5Mo9LOSShN7YEr7lON1l+e27Wfrp8kBmbkWrcLsH6eZo
g4UVQxEWZVVgTV21DuX5G7KJ2dB2FiTpZUho3XRz8h5OfxPMU/waitvemgOGbVcRaH2DCwbhMRxE
/Q/0DQ23xaVORwa5UUki070MqJwQsFHMTEQV3khpBSyJCZRpWp9o74nE1DjNvpVczj0tv9MRTAEo
WdF4ujfmd8YaWgna1cikbXHnapAl+UkoyKDqJfWza3tseH2OWLXlPeWQvUtBSbD/6U9pVvSOXraL
rK9zudo5+jraa3YQaf34KNRnBmsVgnKocWM9c0KEIgnAlnA2uSztouokp1tYLGVorSbFytxOAL/7
C5QN/0/EZKfXBMg4BbjRYqpfsvwpv1l3F7wD+DKyx1FD7vu+nuypIkq1P4gieMGqn71SwfYP8tVW
iRR36jubAzmPgsfA//+rcv4vqhxJRbDyOFT/kL78L6qc9c9n/F9kOf/8jn/KciRJ+g9RZVCEQhxi
GELx/5TlkP71H7KiSJoqI1gzEHT/T1GO9R+QKUmNMC3DIjFqkbn9MyFj0etYGqpQWdGgRhii8v8i
yjEk+b9p2IlOEhWR92Vh7lCR5qBA+ncVB0mWda8ZoX6QZtB0WYn7Ik6idU8DOYeOQHgFzULC1B8P
TG0GX4/i8z+8KRJAPO/x9PGQtpTvbdqaTo+xEREED3cBkOu0PDz+SD0zMifLY9BoMg6Exdv1eOiR
hf7D5fVvXxPKgquo2XJfhcORUaRukuXh8UzGLkJbpTG55owQecBE+xhmL7Pux9OwlkFlDobhqLfX
e6033OabYunQ5ez4zIAmyzFUrYmcsfowMVBbWTE3NtjdhtOiSOa1FzeTztrhd2axj9sCZNHE2mwR
nal0PZlCJVqXyjLW7Zx9WSWSXLwyNFhIo988whuEQZL8Wm6PAvORDWV1z4DdoBsU1dV5xuTgCwbv
KUrNaz9ba4M2UFLTu1EWn1HWaqhRNeqP6b7UH4+nbdPyVCbudKPQ/c2IdgKkxft8mLgezxJ2Heuw
8+vFjvN4kMD0rcQxeZoG/AHoGoOHIQ6XUL2EGNdRmASTPNDk1QdforPTfaZJtoV6ZItda6wXUBI4
62qNWNvm+Ey0YdVLUSS1m3VQNZZmdL80rCXunvCFR/PfghmUpZiNFq/H49njYZ7v5cYtx/REZkVP
KgQ+kn+ZSR7PHr6VxzPZlHW0MUxgltiGxzt/PBjLHx9fE9hZyVOxsBeGfLHd8H66pUkfZSv8Kvnl
DouHGBLqDe56qVOflJ3Uujjl66usXQw08j+N6LJK0+S4dX4pMlPH2+lL7tDZuR+uYgf9ewUT57Pr
glq4wKKEOXXmmdWvML4VL0OJOcWlzTaLT+AH7LH1Q7YjxjaT9jWn/Fv2J7kklr/e9oyHUg1jPe3t
9QDeB6NTe39Spota/eAENMESqRQKWe+iqKliV+o28WCPDq2c0WH4DJAKDXYwD2uQaNeYuAK29Zmd
nJlqGLApYFYgwTKgOq4pIETdt2RXaNgw7gwV6StYkY2K4eY3pTGKxMeWGb4yh4jtqbPLS3lRUl9/
0XuXFhOHDQC3RlikSuS7m6ibfFzRPbPvnRdbATejnExgbBZQVwyaBofK+qp+4Kpz+J6G5+SkvwgW
G0uv23WXYWA3ZRtIsBn4rgiLkC0vk/dog+gnJ9vbCRBni5nBAVRoG95ntmZ7sRUOiHfY2lfv/c0D
Z5pTcAzchV15Jp/UEclUQTVnqxuYstOwmpNjRZQgCRW/PU3V5jsFpgJ/j2xWvOUESXwTPJJ1Z4Qo
HN0OrC67cnzln+w4LSa7udcepnjVqM4ks0PawJ7pzxSQ5VG+Kq8FbhZENhHAESjPbntSRJr1TnUJ
N/f10HgwDRgK4OjSuTbPlRkwMGBsRi0vFlCDvPyi73Apdq/ll3EtXywvf0oZ3oIa6LdW846XwgiY
QeJ5snrUiivcH72BBt5pByQ/UFyv5irZ50i/jjPZAR3+edd8Vnb45WKHX4bTFj3M7/TMSDba6ptq
3RHVznQLT7U7yG7+c2t9hoQpXH3kAHBXoAK5xZ6xZZ0H6gsGRcJb2UsRHHEZdvXLdJQ/zCJo3khO
xznIyTZgSSOt1iaDMN/gZDdIRmw9Tigt94E593SDCFKqbJQV0Uez9WiP6d7tmVYlxCzDgaXELovc
UMnrTsCt7n/WJncGQEO+2XqGgwv2z/qOn5Vt+6v+AIP6TH6sE+vO3Hr6JfJQj9PHKO7XMA8mKGoj
/bBtdWyVFahN6ZX4VWzmG3DwhNLrlq0+lUG4RkdVehW3AwzDd7v9lD8Bx9yYB3A+FH5FBMRP3foj
YzL3Z9gDlx321eTpr+oOZyv+u2GPjcyT6ax6ZEDSUQnfEjb6Xr4fsdAxItuyJ3yu992dSEPWDCCd
gflXYnh5ITUGPrLSvbXKO2tHONsogSb9RyWa3jhrMSMCtyHXdC1/znfnBtOL2t5miPYM4HG+e807
eAclSH+6aKVjpbKz4HaWYroLXvt5f0596ev2a7GEguFnAkhvk58fEMievs1XbcdmkmVxXMFwXY/k
edqUGdo1YfrtjD4aV5grH0Pq39fVkWAZCbFDuOKzjAnrCNlhrqvnEFPiqmRIcRS+a0QONAiZx+V0
nZzyeYpdfqAMnw+Bwq5/Ce9rpjviErXrWgKoHIo+mjE21kJh2mLWk7Og5EbHuiNt8ueUkxJLBt3y
T6rR2LJRSkKwVwglT4Ms9PQTl/ep2KdfcepY39G5Czfak0FY0F35NSGrkckSI9aa3m7DNa33mbSy
LkLtToLPyzCMTekiCztD+GiRrOAwubW75lu6dG/h3iJ/dT6CCyDTK3oZxVVxe4FtjK44QPSVEfAA
cJMgp8oRxVM7PRniH2OInjZozFCek9ljsoF1v8h/izQQB1eRbDgNb3iDTMIaKOku90s4fMjtL5gB
8B5OPbuy4StcQrBTqSRS5Gt6ceQ1mGpSr7Kph54GH2dZMpbhEmEhqCksPhk3Dz/i4VUd3CLdACm9
/eVr/htsYt4nj1+M9V9csTfbxN+MryX7WfDUU5S/ZepePlC0J51z349rJ3xrNoAYE259W7HG7U49
EkzR90LZz52soJBGQ+aXHNoiwEMr3+DjHG/NVkg8qdsP44q31zCZnd2kgFZAboINv5zU6n6N8Q8G
vH0l+ZO+Zcoy5qrtCeOlLVXb7N3aKJv0rG/nQD0oT/cnWFobzmj691vhzei8miUmk+42fZY33gKJ
yU37JCQuc2g8PlULpiH1pDAYkkMpX2TyrbQNdKvwnHvj883XXMWnr5KvpRIjkVcmL0l3yCYSafZk
Yc9b5Eb+CwmYfILajxR/q7Efyog/bEVBeeOqjYMHxk5GzDgAylACn8nUStot4ZX1F0lxaA4cgcGg
EEwa4UIB2Ry1BH6M2+dqTJE2+r22l4ZgUF0z3+shTGdHho+Tn0ooBIghBTxZdnVmIbouLzXaxRO9
MJPdrW2tq1+IQ81VOKogS3SSm1EhOnxKjDfS3yQ7ybTI4FBC1Z1XKKTJTgWYMYKXZ1SkrwSSLmuv
RrWqbK3sxRgDWXZIHY4kO/lWX6u99V6Ydnniq3OzCrcxXsAD6D+iHF5rULVedQZWDqxqN63ML/UV
sdQOSkfrElqH1ecPD1xziKy17qNC7d1hhWVkpXjlR3cSVsMJ1etRwLK8bp/GrfJeByeSSMrf5mM6
ELRuPlW8xt2Lt2pQrvQbAB03HfdMQt7EIAmfG7SakmMyZERDA+8HBKGdXJbuXOjKbFctaoV1aXpD
9qIc0WhRCyPFLzPCauxmJX5Z7+Jr374ONHmuA5aBU+HT3G4v85a9Eu9ixZ5dm1e9viKKLd/ke7p7
6Und5qf5dXxtrhx/fljSb6uTwLDlwI2DhoBzW7fP4zOUU87YCki439E0zA/lBgXg9f4bTxj2g6Lc
36/NhjJgrNyOaxASy3d/rD5Vv4HjufClOYdckc47ND7UbOd+HV2geP5w4jQr6Sp2r/D3tBec+RKM
JLrarauLr+b9AkZJ5J180kKXXoAGY0Gqu6AZzmS/arcVTax6ayjQXwh2ge9o7xoCAGyRbjG8nfID
JQG4i9Bvey8PwAHeYGLQj9K9fljp5A3SpCj8TveVT4CBNzK0Pr22frr9cJ+2kKoWvvLSkAq+Iv/N
E1bdoe/WNEJlkByFUz91V/GrcO/Wm0lShJ+VaGJtA1d9u0cVH979YmR3exzOzbmR90CShrNyW1nZ
OntPRnhcnPX1EUxgb/n1Jfvml68Vb3xaOq2ArdCjJ5v6SKoRUeWt7gl8v3GQRVdINvQr2ye0UfzT
G6HbUlCesejmBuHRQKldTvj0Y26d8JA9ha+8o34euZidMoLBthqQXHY+ZZP1p7E9J+OvcCr1lI2r
JrkY1ddUBP1PDaMQ8ChMGsXt1/PdZzchPY1rjjlqM3WHlqN1y05hz4kHmgb8ks1HWWZuNOyZG2VE
oVyh5F3wCo8HpuzWRhDQqprNBySkYUO+TQ80pP/ns8fXHg+Ryt9aosoOw2xQ6XS3dlv1uqOgAHSb
Vh7p72U1u33K5U28zH4ez0aJZtjjWSEIvK90+ZtcbaFG5cN2ssQE7NjyLROE1jL4P363WlW0ikF6
2p0WGDBN60x4q5to8OSSnaLWouF5qKD65Qc+lFEkWh8yK2kBICLlHhiwqqRCtmHZbKyy5rb/eKpU
1PlzDolHPuost53boeP9RYopk7vsiHtKNCjUmZPQ6WtWWoM827kNbmLAQqPf5QpcycA9QMD/mmsS
iQOCBgZjY6L//gIEZ4LeRWBqE29PJaHa4rvGncKRCZWQCShxTaiWm2w/iPZtcoQUbO+KF1X1A3kV
tuHIF/2i7Gdc1YwkTF+DgS4CvvSK3/J1Pgpex14UpwU/g/3nq4kvYhc70b5/l98pkO5bfvtD6qKF
A5EV4Es9zbGLo/C939cfVJ3wswlnjrH9ZrhpPfZjhO0MrzBr9PdoIx6lD/3SfQmzG/12zM0UW32/
IctBJOny2QP2yjUP0rb8O/ykR4rUKj9rXxgaT8RiDvcgi8/agcn59FX65ZqNhwT3adftVHTeXIV/
BMB0b1kw/8a+9JGy73s3Tkj2OHSmPR/SHzbFVHqj7oTv7e/tA6o/3uy0c8B9SlCT3fqXzSWC6feI
3gf5xTT/X5rLELoTNySUaqyuO+VL5v53apnqYIWw631BqhG72Njn4wbqPx9nZNmBduo20X4EsHyY
JVpFHuErqBpKuvU/Y4r6zbYytuxdGkxbfhqB9zWkiJs3lz7fxEvdz8TTvIV+BQ7g5nYycLTKIWUg
xfHtRzvOSoYi5VcKfI/O9yv6CQJghlfB+54cEIKrZBc+G07igLFd30U724d+g6rATzZKgCUVBUO/
6r6Qrqg/vGqtOEvaQtBtrdaxvkrA8JcOZhHfH/CFs3AGAJbt1QpNH/f3M/WzsqWPIm3xdFQXwmtU
e5CAobpwuXCpqO+tYhtncXQ4VwwUBD9VkL82ELq4q5XE8IAW8/Ge1NebaksusU9b1YtOZeji3RhX
9Tlma5gQOEYTxuZL+ugoK9I0WGytvbiWU5uAr2tKLJNrvNYbaWtOq/zp9kHMENyimzv/GI5yCgcE
iU507ULOTIfPhTnb18Q0k0/5dQa3dtQTT/5RKb6pqASHCp/fYwFxs6W+yOsmWNDKdr2y/OppkWO/
y2ier8TqFXuql37ZBAbJh1r5NKWxE0G69wWUPGc256cKCg8oEAOoAWBsp9acMMggCGh2CREeaJRm
g5CcoISrZ0bmy40T1jXVg3RaotcvZA+kn8aecqAw/yaME8Jea9Bw2tY3mz/KU31VrZdmGXMaogRj
Dwz9uNAQl7ILxjwF2Z8J6WxHHYlidvy478LhMw7tWHUS7hMtb2Klg+JnW8qtFErfp/ZVBAZkWZoe
NCsJS2TME13K/Fl79cWXaV09kXImgzZBSsyURHRH8KlY27jG6YO9lu9o/6L7qs/cSnTvtTd9Ef0h
bQkXWPotrdN+LGfRh/lLF0GlAcOJkSEqjRwaQHzg/YmugPBG8a19cZLEb3emPIJTfyh3V/tq51OB
PDv1EbOkb/0vS1z8XmGJyED4s1fbDsf2ICxYZ3d4rWSyR1gkeV80J9b6adRdulzpcfxA5UQrAx8+
faxZe80qOpM28wXxN8dA8DHDI+WgjXtoOsybMeHpiWP+tfS/ct9I7OLD3BBuphYrgbZPlGzGvUUx
DanrKzR94i/VvQIk/OXu9qv0CdhF2tuAHj6s86wdoHSNKLQkJ89PefbMJLV8JZB2ScdoVtG4b6el
zbLk26eHKeTeS3Mo2oWCL18IHWY8fb6x6FE40HSgTwD1sN7dX0FgbIYgvMBj5OO82fcTbS1nAjde
O81PduIiiZSLoXHj3N+VQDF9BFNFvLFIJNdt5lJX2aN6oZMWIJOdr8VJilnYqvGFrhd3olA7EkjG
hc0tp/kyPONAB41M+Veu3Q5rwb560o/zkbwjFPmgw8tdy2YBOtBG8REkUY7ycqekOvM54oucr8tK
kTrxhU+eS054hdhvnhJGbKywJhfjF3eNdia9j+VGYiDOyru9XbP9eDQ+VLe3iCRyxd9JDVBN9dlW
+OqRey1OvGAmn7MCyRXkiT/hM2AbYR1DdjEGs3L2i+ub8Ps43nwwqieeBhYB890V8e+AbLJvZD5o
driqnsB7a5ID3oTFB3GRwSbkFiBmwYUnUXyqLczqjTivaGGZv9xqAeNjZRXyNz3dcodiFeXESsa9
QdgAzsXn8Sz/dnzMFy43nXSl0aMlTu8uJV1U9uFzkf/LD1RVJK62xf2VC0W2WezjA4RSan/CNTEO
EmHyiQmyYhLwhgS6eJs/xj1XGgs2zIgUXBBudYk4xauobQG65etmjbJ9JnGb0+m2pkLlWAnKld0C
4XP3gKsWkmmKteM8LAu9Qn3Le+d4q0A5Aq4L/QaThO6k8qFNWNvcvPCq+7runcxc1ZNvAmrnbPxJ
PMpjYgDBK3lZ4enS86IMaIJZ477nARwVR5cV5LL8zqwstUevk9PR5hSL+UOgfeXsU9TlAw+HfVwF
kXHEpQelx26pKrltgxsqbSEEs+CogPBlj2ntcqKotFP8Lj91LDDYkvpxz22jqb2EOjlkkulbB5Zf
G1Dzy8CqxR5K3iKN5Lobf0ljAkfYDlSXB/HKTZGmYE+V9HM7tdH6tkr9RDvyoSiv6jU6RVeVqB/b
OAzbgcyiV7y5Dru2KLCeMINY5Jt8p0fSuLCV3NZFtuIaxWvCiXcj9Zc5uy1eSRGYoL5xSryOv+y9
6truGA6hv+Dgq5HTPElf5GbRmLx/gXHipnM7dcRY2ObL7CWjeyfc49SykCzt6Ixq8UYMm+uP5/aq
b4rP7Cx6+kcNwxq+r2jDE6Gh3wO+ftX88c8i0/LuSH7sMNZBSDt9k0/YrqLA/GT5xfxYXLlJYiUV
LxzYkJRpDu8ve3F4MHDpm4rJwF745JaebeAub8x99SahTvnTka00iBGuXYcPAwGzuKJjk/EZOuEm
oxHGl9SlsSrSssTw+4e+wEk+UKpwrci/MvExlVtDm7+OHtAgrgA2eCM3Pr8oAwkc5raUbf0vZgUG
CMPLYFv26APTx7Rgv2ymnfzHqivmJHE7wlO05SzrLuUPCtKQPGt34kywq9186lBW/EKeYQXXAUTS
B0o3d4Yf4y8xW5v0WJ+jgLP1mzeJzqDtdjRLq+qJD7nehGuVrdtKy/YyZfuH+VIfILNvkxVE0J78
XZvsOdLORKf/47Zs5U7+TOS9aGvbjKJkk+8kyGTHeSbhlX+EGc23zqxRjRLIkr+Ecd0Ig1q2GaG0
jcwdfqo48Rmlizf42/bwZX1xcQpILV85WeQfmcwhw7bb/fiCxvSJq7e9Tq9z6nJBuRy+n4/8+b5r
Lu2VRTGlf0L/5jlhm+DJa/X9/mW93tvVfEXIU3xwX0LrlfeHeP7mRsP2P9wpHyHkSX1rfrM7EWK0
vqsmXcfngu3Ds3bCWGZeMpm3bCNj0XfyM46N/HUI+t+cumeD2mQ/ncQ3pv3EkeJt35VblbjLkNkJ
qmOA6Qh6mbfY8rryrH10RBoSB5On4jBlB6556YvsKx7Xzi7xlADu2dHaTsF0Ht+klbnD+AzqUzjM
hD/xWT/REmdQEft8GrizwHbmHruLmLSkL3Brw4U1sl3WDTv/Ig50HgK275FA+UTP2USnQjXGysdu
svIaxIdwdcEj77SVtaJNMD6LUG8nAmk8mvoK/gF0Z3R4e1Sr2xmvn5dZq4KwE/BLFzRY5dbE7Vo6
/IAMMdrg5mAHn+6OGfTGZlauFQtrRi+KbgO+LHw4QY7OmcQOb/yWNs2m+xifh9bXAFC/TY7u8qGz
Y+5lX6M4fKLqY2N6vimO9KF5+vp2peLbMhBYU1gYV/AD1j4/VPE6Fx36fHeuEdLP35GXRCz6UXCj
yO1c4TMMxrfpT+TXwxi7r9+Ezu+/uxd059YY5NBYHLxacLa1F3MrftG40gZPfRU2jbSKz9PL2ICp
8mld3H5Sdki8K7r52NgrMeiUjX7307uNZppGPP2hW+JVOu0QWN74KWxeuIIctutECnzaKdCPHXFH
32e+zPed4hkr81K/RXSUGEGxGTdmr6AZQ5vkrGYfA79Rsh7fkvGiqb41O3juYnrzOzrp30Er0PMi
sAWfWmjj76PxBs8JR5w70yJnGSF8zRZ+Osf4U14YeqD6LqKVxohNCpKjct9DyW05LVDwk9p2bftV
1fo4aGPKYNiNaUAelzFzg3aFlYpIxxFLG4frzGh1ZX5jnHeit5z+mIpJ3lMXEb+dAH7HiHiWQGqH
7DRg1FB2UuLNT/mh05em1O1ofo9NwD+mLgA3akD73rNqk1bNNCP6mX2Vi5rZ4rE+RFsD6Z4n++BO
uXjYKnMjifaaV/m3z/5F++p26QBqxI0+RVrJzbL8Zn83fJR/3bsJ2zNymfXpq3bTbuM9M9boT3lO
V9ZzuxmdgYJ//lD/Fk0byO9kmY3+D7rOqzl1LkvDv0hVyuEWFEgmGIPDjcrpKOesX9+P+GbmdHX1
3LiMCQYh7b3WehNbSIidq8uV1m+TZ184k/2OTwEY5+zvavE8z0deMcQx/83P96O8ApCU+NqY/Hee
4BPMsUN4qakH8mQB6WDmpv1agqiPj8KyZ92kL3FeI6aXLKRv9Geeb9hDhtLWm5s3NdlWM6DbGpio
hpHr5bBblzoCTNRcI7HFU7x6VinKteW/Wm9KvwM1RR9VoBoTHLYFWITmJ8XxorVcwdHStsOOggC8
kMbPXpTh3/l7xmxNsFktc+uiYYGe3rVNfUX2MZkUMKv4OyQ7lS3LTjbZJ8buAdpaEbH2uk5PAByD
xVAa9HND41I5JBEYx9hdrGafIOKyjlHdO3IDwsW3RwWcXCKS1wgJB6/A1uEiOxwcvB3CzGU7c7qn
8BRrTw1ZWU7NhmiQFb0OPJbsIx+Xyjh+o1rOykOOtcxcbKjRrE/jlinr/J78BAikwQ4PuEQ6yE9e
eNsTi9EHY6bsMh6CI/Bp+0J+h2nYluX1L/TwAIrWe006FAOTGPvtI5f0UPAJHOF3+Dbf2eRk5C5s
SP3Gotj4mP1l+2aHy3S4bdS2w1H9zS4VJc7W+C70VeVAUZzkre8fWpoDT3sjdhLRNTssV1LigvWP
k4vcsyXbYXI5aZe1mi+fsvcFb0UXNBm8zFiEze03G6iyjn+mW2E6ArlbkJCfUN6JdyTsJ7J8HBlk
aqa2qYaVpTixgO7bLujDuNI4r7EUuUVuc03MFdqBpNmb8Ow+4LFV5/JWFBtD2AAugDhIMTM71+q3
Uozg6m7F8OWpnVkoKDZ4K273lTDn8XTGO9ggM7milWieiP7bkhC+YXTEuUBlh0Lqxlx2QmJEwXQ1
ztDttZO8Y3tU74qLOfarAu9PIPtz3d9k/Ghj5raHaNFKMZbqnZZa7Brc5yux7J3yEZGvwBsEhgDK
2pjMyTMHw5lYW0dCsSBVhr4NoITWhN7vlPBDP+pOs0s4UmQMvEWQDeJbtbzX6BO/dB/65donFVf1
+ukMYA5gNHSubtiMLCk3kIM56gHwdL4zuXCAsd46YMqbdBa22al6SZ/Z1K0azECwY0/5ATDCaCvC
RGIL4BCtWYuvonqKd8NJRwmPF+6v/yq+4lScUnhvq/fci3cYPeDqvVI+GXYvZocrZKuI7qU1CZQf
qIAdwp1u0ZWPo9o+BF/w4W2IfNFm5MbnDp+C0/iUe+jqwVPiBaHDooaThtoufalfuDTHF04yFjx8
UrWr8obvCMxPlFtbHK0VRHXFu8gI464zjGm9gRCA3CU4k0xco7WBu8vfXNnXiWMyEwIrY4vm2FPu
ZPikb0L6qxbMxSVbQWN5GXAbcItkh5ulUT5hXBcaeGN7oeEQMzuPYBkuLLLMd/WEs3/lP/AHsmbN
bo0dp5W8ptjztKgQhaP0xMZSTzugL44e9N3l8Gq2CNPbAI9eKe/1b3TNvsZ8nf8CCF94ec6Y5VE7
vEkMkhholF6bff1bi5wibOkr6NK3Ul2ZsDSXT6f0D2SJ0Va1AgIkAaRn6vfCt8NnJOqI+PrhVd7j
Qvikn6AJrUmpegY7HGvH+NFiB0UhePfaAChUSfzb6/v+c/pG7KrQiP4B59i2x3pctRWRlt4w3IPu
KCkYdBAx5+QXxBTY4jDZNZ4MTwQbQUfB5UfyxNzZJHtSbhDgbrZ0s6vpK3qlqfAzrw5tmBAQnRHZ
7TSuUyg9X+YeuV14KW8wvSNX2LI6iK4Se3VxsAp3HjaYjUoOl0FlVyj1XtRz8Cs9Y9/QfOPJT6yY
y1N/Baa3BWMJW37l/6F8fJWZWT01r+JGuQEpCnZxFd715/E9iDfSlgxQiPHfDSXKT2ezUzCIuwnB
tl1bHtjizZg8lozmWu/CcaW+BlcWBV3E7Rz/AKisS5NyNJ+GDThDCQUfhyJyZdzoLHnDd3JuAd+E
c0dEKqy7m/KuAvJE11S1y5v5hb5LY/iz714ATxYnpsSpPdQl0wuv0V7qi/il7pOTxWet1w0A54OP
Mt7nj9pTggVqbRg0MBe9AjLjZ+A7sN/kN9nOruEHp11wFRk2r80TkE852dnh85O2OmHCsBm9hBrs
14DbfKsYCq1Rv554j9FVZcG7xrf5Cjcgp6plBUe82qFuxTp7VX1ZPMc6/Ek5oNYh9dBHsnDCXQAb
vWa+DawMcAtvykl/p6vuhhfMl6iQRzZeiAArKCQ3Bpb79pid9KNg85XGH5CDu33k1s8kMW61c2JX
59FTvxQAw2EFLWSPB/3ZtJz2DddbVosdLOdLehxs0MVp3IsQ0l8xo1AoOy+2tEUo2a9llOCrydjA
w2PMwmD+mahWuVw+RPeK4uOo82mBb3+WkS1JRQdQytnGJVtbTRxn2vVwld/ICHjWA+eg/anCPdeX
viFCBP8wvucfZjEhas7G6zT49CuIbpy+EG+YOgAiGrv5oshb/USJmVQv1k7cZyyfbD3EL3/Bfkxv
kLWNT/2Lv3XSSvllieBEkd5j6DRU9q/1k2zj+tJFVER2JZ+H1olBaiaMFuDTrVmy+YQqYhM622rN
2JmUbE4R8aW+wPsUgNzoqDOm5Z9U76VClh02l44kewq9O/lV39WBV4IsaxLv2a3r+3DFeY7XifIF
CcZCa++HtvbZvWQv8Z7zE/C6wBeByXa2S67tk7BLXmDcOxpOJ6D8dI3P8iGc7GFLpV6y9PEW2TFp
EMON+QqEXSVrglHfmev+4ulgHII7zs1QxALbHD+wFbNO1We45dKamae+wQkBtynX2GqnB4HtHvqc
U1onH0YsfLh7/dbQgg82zt2s2+MbupaZ6dQuuMPoEA76hakAxvn+BzvdS5LszAvEsgs010v7Tlao
TSBalrrlJyu2gMBs3RN/c1FO7CDsNPoO1pBKOiwJThiSkT5dPQWkUVyoso2zNK0RgRSUx/Vlemmu
2nnY116aEOSwNqhs77XHAnPqVFfYWy+kvOtHEQIJOzPjj/kbvUFgQ4rZx+OalU9w4TwyZqHqnULs
irzJs2xWgrfasMc7WDfJlXfrRlPamkz8V9YtoA2i/HICu9u9pf5THtoGdS0TY/5qoWVEhb2a/uDD
Y73FLzQMLV9k4KU0TU51ro8xNQdtTbUmGaSQqZSd7Kf9pFONei8+Wh/+lbALlkSxxpXEDsVNRXOJ
rc6wz4lCEzf6t/6dkPzHoeIgHgzD1pINMHr0Rk/VvakTcIijA1yJJ4NiN1sn5+FHbDfFNd7kR5Qu
dHDGp3BmpyPLLgveKzgsCicXxiuLm850wJLdyp+j9DIoxBxjXQE9ad3/VuB/r9QQBGRQZhSMsbBQ
cttb8D0mDsqkEJ4EbQ5XkOlkeMCXDh4QY+J19SsOxfTqbE0V4zQJtuyGswyDlBHTA6QiMlgTEl0I
UU/FvvXW6QevNVFW8XeWlt7R9Z1Bto1TesNXlG9JlYWQvdf0dTguDTUJ2IimWZBnYalogszJ2KzR
ZSJdu06b9nf05H3EFdQv2IL20rziQjoHm7A4kC+AM0lIspKyKdInUhahUbHyCcD6kPgMmra19I1q
6FAyy5iXEpbuhrllsCaRAt9vzqH8EjM0H+4jyU5bE9i03ygKNNQD+zSwtBuw4AQIl59xx1HGXQUJ
Qt/JnUtFwhvO0jeJ6I+xXAnYMsSYiJPeyaYCGEFtLS+Hv5Kd5FQOOAru+/HSFs9RcpKzp6zcKAVE
9jUkw1m4C8N26M85tumLKfOebVvVsRx5UtKvSd+pJmSx+2Qyrsk3lCXUZdRCFAkqXy/DEEp2ym7Z
wS+HtZKvY47h6h0swfMh1U1rGUtrhKm6De0ufVOfrTP0JGSVSYvPJmGUGwFvGPCo0pWKzwB3ivGg
jXA47izMkb7tb/pXf34A+92C9v/F+R838VKA/JKRm/b3jtAMlulIDR+OJ4x6kJAcXfuDp8kh7mf8
bUID6hqtce7xUtiapuhkHYOxuOFKKAWGcgTmtLsoGDpGKfxmlDDqh0nStlV9MAWVXvHxp8ed8pxD
2GwZbT/+Js05d1vLMx63rVol+7SyvHaR+GYxTgDiGP1ID63v42/1cke1iIQfP6YG6cHjt793PB73
z1MIK8UCTCBVxe4RWSLMXF4W90JWvOXXx0PbAJ1cFMvJrtfS+kTKx1jSjavE902dv1F4s5IemV49
NIXrB603wQGSYyLvx4G0LD13olvSTU91MF2IzmvtwORbKzJFO2GDdUrT8NNSsmdFFT5lsW9dNVWx
2AfeQB6/xcrIqbleO/80EvXlhYWEvi998wWSq404Hd0UPl0S9KQ7IOx1s7igyWOCYOVAjSm02Akn
OdsQJFoa06BN7uCJpkp8FKLkLeuLYdtH1KcoTtj6dPZN7EEBrppu3GQ6yHY0EN5SyDjMQ4tqgs1k
qqQtqtsY+WWtiUS+EHDAOchodDhnrSzt8asF3TC0H2yfGQgobomPwJQ0tllPH6hCMMvD+Mjrej1D
HYmPTUBhlEZAlhH8Tg22BfkygTN10BpJbmbRIk9vGsRxmxLJ2MfyroCdughJfOCBzirLjahheh/F
ncsByfGFC3Io3xXESwtTTi2C5DWrMWS6vn8KdPm3EaEz6+Fi/ia58wxeXoaDuJZn4yfOtM+c9Ho7
jTR/XWiJrRkwE0YT7gsq720Mm0IljHXVK4SjSoLDgieI5RKTM+BSWZ+yELIdhMAp/0HlHDtDA/YW
PZf0Dw1ssbqnDYinwB7VebC1anl6aKX7KLxHdZ8/+0UC4SmUL5LIxqEp2nQwwiL38gylndik2a7R
vsZpo+UCOh3WQCSvWF9ritOMUNylKJ0JcOnefDEst2X2B3cABoNY0DGbJCR7TrSdBRbQI3qIJGYO
9WL0EreZ07XLWpPmn1GF2kI6xmUFSaEwIS3MWMwYCS6UJB54mKJ/WQRNTeQuFShBYB6LmjtF0GsT
PhH+QJSeoT4eM43IxLTwN1poUvRyqW0NpSPZchw37TTD5g4t5sFgiope3CvORLx3JOaQ1RZFFOTI
hMUsNtM/9RDWiyHIaZ6ZiZjRxAKdc334Q0is6KwC8qTUrsYHS2D5B8+Wn1ivGa0hcsRHiBEVLoXY
AAWuXAn9AVeJnTErXCUx1YAaN++CyV5QMkGrWgCiWtXJK++Q3tZy+qlVJI7JdYwjqEwh58N1Nsqr
mNAS9ELOXLkHVRWZGwYxW1usWFfiaBj7lYlm1yxlWP5qJ4nuXx7OPicS9vYMI+TAtAlshZ2bwv7O
/2CP1R2khJUbu2nb6ioq8iiLPB0b6F1HSRNjwOP5M/l4FaTbQlbhGYo57PlU9Mil09hQiz4t3EnT
9zoHoK+YHhKmRLQX9smrYAhxZ5Oh+M91fOgiCpUMfygrL5PLEHxGDZ6dZKxBRDQZhKjBRtWwPlSB
IRB//mQpEfNJRHR5AaRcGKm0KvAQxIeP5Pk6mT25U3O3MREz4vnjBfg7Dd/1rEY0wMkrsuG7mpzH
EmiqBUMk7A3yc8cZHBL1kQoMsQqAz8gSbEJCxIuhZu2pkGlhkvFbNMT3ceS7LjRrcoQpWdLfvpqC
3n6HlzFf7aScTJWRo6Dec52wy/BBASK3nFUPsm1GNgIGnM9jJqjvCeNGWQGrRIorB2HvpqqwGygi
5FFnw2nMdpf00UfambGDiG6vkAIGK3IGte4BSMcAWYIPSySaqosltSuzi8lDQrTuxBWVQyspBHFV
Rb1E6p3kdnJkomdxb/Fpe2rlmnZpDvmdmaExFkTYjdFMYECN/MYIT7kUoNWXu7da7m542zsF0YxO
O4q08dh10Wg14TEraUA1QPtZQ8EsYkRa0M0ZQ4mbpMb6Jgv+s+AH4BQVuZRwEatW2+McBHfXAiS3
Dj5LZGG+iQljSh8bFYyNA0+Kp3bTkI8q6OnNGhe5gr6Yw4b+VjQohwf9K9Wz3wmfT08bh54sW2bw
mRPqBn51PtQSWc5CG/mbdOoKqOaWVCS2qdIvdQMjLTnQvTnoLsSHh44VWne1EFMmzcwpuMxgyjUj
RBFztgPOcph+6yZA3wPiPOSxvk1Ntw/gGyLJz9fsRnexe56G5t4Uz8tb3PlGyEkV6oKnTD6ib5xH
hSm9R5YSuliXSzs5AqPBu2cAxoHjgQs73MKWSzHFO8i1OorpHOCj1wWMOwMRK1OM0bDy9d2+1xYf
W8jNmlo4Vk0+nIThhN6klwynHkLmGY+aJLbgU02wxwyxYR5Ir84mH6I9Hq668Yi+aRCI8CKLLWUX
21JG1GjAKW/ETb8EGEY8DZJqxHdq4ZeJLAHuilASwlEzXMY/y1wT0cj25IuAEK32mooMDTLzMLd4
F6sV7AmMaVuYS/OmLPt4V4zlztdwfCtySkgrQ9oXB0z5S83vVr1vYv9KF5YIUQSCRgsD8WSAshCY
TA2VqU5co74oUik4oSYCEo409rHK1AM/AjBbdlgCqhh+GdaEAjEFwxTgYsMcqaYewxS9Kb0gh8Jn
6NpxIqsHXqs19WCxHfh+RJyKzNLvhjVCmUQgpS3Ay2MTAbRLY+ri5EMOQii/SibTZSwzM6dloFZg
WECTKNystDFt38wAOfEUqTAJvsp5fCdAayONLMgB8cnM4WlGxFy2O3xwd3kTo1tiM8lq47VJNPme
qcdJwVJANXA46RhgTiI2vGZb/HDEadlN61U3teFt6sxvP82uI57cx6zr8doKtsoIHiDr0bDX5ACm
uUVT32dMoWrLPFh59knSNcmWpGPzrs8jATI7Ze5uE2cgJytlDdVdOTQeylZGryCNsS8a64zaCx7X
jPYG/CnT1TeSOzxLgMQWY6JJBDczLEVMU9ho0o+SaPeirjANLEV8/aYDNr+x3dO/2FrfpnYpqQRm
Ql0Im+fZMLbEZpB1CqlBlirPJLdinS2Obni2fijNUNF9tU4ajQyxhByDiJFTb0YwBnhQZrJrCZJw
6nj/S0BYfSym+ugL4fuE3eBGxzkavXuc4arSiptgYpqEb9bsVUbv9DX8H7EB2SZA2RvHhlCaCBen
ZjiTPB15JO56YcT0SiIqnqNVIUOKOsSKSwsk1KkTUgs0Pdt0ZB2DQZq2Rsf0pY4LOyFSzxVLQHoc
he1cfdIFjBf0AHhV0xEyitIfbWi/TbHlYcEZGvS0p77jgJU3AnvNbXXA7kC9zrKO7lYiVwNJ2kxx
4s33MI5UFwX4vLGkXRkB5qg+Z600a4ch1ABTKmElGXCFDLneRksW3thgJavP5zLIENxi04fV/dow
2wluLbnvGNbBuxqeRotdYgD7aSpdwq0ENuTQ3RVFibdpmp0hIoxyjeASQn0l8VVH7ag4ooAxMmrf
VW9UWMQb1V4d1eC5xAAmwDSoqaEqmpj+umrVfhhWORwyy9pPFu2KpZVeP37kGmFi0aFBKuwIhgkE
NGFYFRmvoaRd23TMcME1Ww5TDJsw8xMKyORlCsyvSOu1jTIpltvk7bOEZ/UhU1nK8il51xLhN2k5
oIRarCyt34Za+V5XUIyFrHnL5AhcQyyOkV9pkIDH3cCVa2c6IYdty1GINIGmJEXSpFzFDJPbqD+R
ATutJK8KTNE1i35tEfeI9et8GLTwxxiw6RCCLz9hsuMTf+VQjLl5W05HxZCOWSioK6GFpeCqUgnl
GIdOLn8kIovB2UW0QFTaqGi8cmH2xlW3tYxKWAcK/C8Em9rcM8QIqD0bFCKVNt3VMUOsaEbEb8aN
5GCxtK/EzCka872Q2YeHFC9WidlRkScwhRqGb1hHnWukBS8ioNkQNe/ZGDc4GQ3wJofE8DSI+cle
72VaaLknCYb9ow1JEjLyjN8muHNioNS2EcFP05Sa5HmoGnWkssB8i/OMz2mb80kvbYUGmhxtKGDY
g+ga4tABp/eVPgWx6/u0erOSXP3wEWYOVsu3Uaw7LXH6VGwcKQMxootmnm8mJErX/VYR9LNkVMy7
GjcRp50Ab2LMgIdMQAqFLhUKM77QbFr4DAxbrmTruSkPdeqGU7dM3OAKcvHAcSLiwgqHrUJMEMF1
wMpT2F6YKdyIoUW3kQkbBS9SqME1M5Cx+0i6PFnrqulQzeMJ1IoHfwKtFbUMFiTjxgmytKZfiLMI
d5J2GUQAsXi6x0G3sRL8aI1QSt0sEDhgXOyEXsfDq4Zn6Tr0JWi11qKXbe6Iu8e9XMK3OuHJaO1J
aNsQu4k7SKSFnoIpYt9LdN4kEJN7HTMKrcyjglkVxJfgafaXYlni5KQuhZDTPHGeZ7YZWOC71pdZ
dwQRt/FeEvpzHMhPj8Q+s6FhE4YGDXtfHQ0x/kiUJMFZlyPUZSx+RQ5L0Eie5RH2eK+0UEsmjq+4
fO8+fFJF8vcyUZevou4zZhTafbxkmBF1DwI5pTkZG4KXthpYnwjuMlrMpvkq1RZgQ0vq9Glc5nxN
KRzr8KsbtV09kWVqmQ1nh6kC69QBKh8orSZtRTApgNYzattBMbZh/Fyk0BiCsP0ORTgVNcOBqqXp
scDVR7W1RQNtfz5wdEuGM27QQdhpcS71hILmQq9QbU0TIYvsAgigawWeLnxEvdKJmyoMt7S0YRll
oPGWIcVFZEUQIIIxjj/L+bar4dd16kzeqaQSuQubXPRL0+vguNQQH7VC1RFV1X8mll7NCqdD1pFo
HE8Y6HUN7KPB0nxb9TG9bBKi1XvioUU52ecmvD9CHfdW1zZE/vlwB/3IwUnsktSQr4VZ3pOugzu3
ysKkZs1dTw0gONHWh9c5CETCYrV7r2KsVfaNseJN6Su+z3CjCjOsmBHInaD0vZJ3CKVauNMTBolD
JriKhq5huisptvyBOI/ruIRZ1bAdBJz1w1yI7piHGF31xSvUjFKs5e8ZZ2Y5kpxl1Tf4QhGYrpvo
KEfY2A5KdCkgdpQyDMNyqjZNktqVJPhX0uDM1QwuzAdLpfQ11RW3n7dKg7YCX5w9ZeGFickM2WLw
clH+w0L5QwoKYS5EAINzDYTlKpntN6qAyxvxwLGcrrXcLBxc7WloTeslnzQuQp0T1QAsHOjhCfsI
dcRZxjeBknBCIL53jUi3ow/vKKhavsS6PkwaHzaEUV2V+eiSvQzOIbThZdK/zOAZiUPJTIrwm85y
jEH+EFvAlGFBj6Y3Y6BzIT/vQxZp60q38dU3v0BbigRrJ7bwPNIu/GxFhkIxngFxEduRjK14FgNS
NlX1xiXHgMkn4EIR1fda6YaVpEA8FcnrgeYufin6cCWAAysJ/ZjUBVSAxoTOJ0EgG5Kf0Ijy8wxV
Xy6Ayoqlj9Vo4SRquHIIDgLCCXNgBDKm0sGfI/Oq1QAiA+DVxPArUCLpaBSSXeC3iyMfVM2kHPPr
rIhfZimFX/Q2PxoJI5mkvyzOtI6oND/sb++ZzuxFawOqrFNRdfWGcSauyKMbVNE7GSDwsrbdwIYa
qYh5m46xGkvDIVsyyHN0+61sR0pWeVpAEWPg1VCT1sfWBTShYqY7pOY6l/ovX47J8oApXvhUJ5Nf
+6iu+02opgQemyxvOWEzKVGC+RyjX0kfixXgkz8eozF9N6UGU3Q9aw7VqJrgXfgD6xHux5ZVffaD
6i1txrqotdmZdByrLYs8jZi6pZjr3O0l/4mFLt6bsqWugjJnuGFKL6VV0RtmowDVE1Gc1r2xeUWX
ZGyntWZaV9MILMeffVj/VXMzyZ7Rp0olP75CllooV7Vl/csltbbToPQMQRQ8OKoElZb0DynhuyIz
HozV1vmI51OQ9Lqb1Utib65vDJgHSmp0ni9QhJooORU/ZxXKRPQIVEkiWX8mpXvWk4HCUVa3hBxG
a4IRscfCkVWhttiREfIdZYJ1iuLyPIuIOgdZGV0ro9ubTRQvWU4hTwAEeesEcohuPxH9o1p5e1S+
BognGQv/mo6wgtuLVazRgDr4r0qeO+asQNInQmQI48+6LIyzyTiarmFa6b1xtyDfZUj90LyoRHCW
wp9c7bxBN3U6N+FkdDVWs1DbixquxFAqs2fBxJhLhvWVT9m9TO1J7C7cwFCS1RAGxmbwp6M5jnis
GWCkmj9RyJHbgEYFRrEvwEGYZFYMiflVMJNOF4ajsDa6jqxQ4R4XOHwRhgK8XOZv8jRnG1lL9r7f
iHilIT9UuoVk2bZ2NqHjFwYW0kJi2Kw051owsWLAGXdlBKHmNh+d0O1r8oM9eR4QdeikjNQNTvis
pI3dS2h5RIz4bS0iYaGdGUeM7HDrWLLSTSyLhlPJHFXclr/1TntWmkx7twQ4VmTQfMT6+Cm25MzW
+oG99jzwzd5LX9vhdpeuw7yBsdJwDWap6sb520hXvPFrfGQE2Az5IRkQ8sdQ37OBxb9FlsVGMq7o
R9if9eo7DXIK0och/MMg/r//Gk71ZWgXQdXiJI+xbhGfHg8PKsOcAKqXJqIfJpvGHzf7x4OWH39v
ZpWOJ8Lj9j+/Pp7+X+//+/S5r6E9/71tmCCMgycJwx/+ZYhGQsl30fLj8dvjh1D0+a5eku7/3nz8
9vjb496/D/6Pv/3HzcfjfNxmyv5bIhthIgzNsbIxI+685NNMy0f859fHXx+3Z2XkLiFbQrqt4kp/
ggvr8oOzC8Xt39vC7P/vbUKBmR02dvRmZLO2IbZlbQliI69VRpk7MolnPqXQLtm0GMVP5sYfFdxy
TNDTrK+0XSiG2m4OfdO2TEqax822mv/njmR5iKGrIA+Csvn7hMfDHjcFhkKePoT7x58iTVV3o2yi
ZOvEREW/jG/P43GPex4/iqzmn9N0PseRgnBbzxF0xcvbeNzdyuTzFfL3pMoahGGrR92qwxWIcBHb
UzjgsrW4FRkVYL6fshdXJeivGrfXNgag6euJtKLFBPfxQx5bCBEkV+E/bc0wRHCdMYr2ZxTgWuQm
qShRLBHtxAau1iBmYdMAFwoC/sehvIkWF6d4MYrKl5PzcfPxI8sGqNudUdebmtTMQuqRNzzu6YOc
nAq/zH/Tgan83+elTciGOnX6zidO1Eser/B47TIQFucRod/zcSLv7//75788XvafxzzuGluQFGnI
UYX+35tKljf69+097vi31/5/7/77CqUZk1/SNdu/j/23/1lE5iZK6n0qUQDjmcXyR8CBp2sWFreB
dR0wL2aigM7OmNpDwugZOyncM0g9BAwTIkaXn4kqVRuj8kEFinCL2WS+1cO4PgjdAKqUgOO3waYP
e/J7060QwFupCqy8sFixfUv47Gvxj66G2a6vAOLrlFK/pnKh49TosnEqEHSdmRiYpezTeVq5MuIA
gwdRbzWeD/Yh6IwCGlJV3MR6oQArjsnAkmZVItRZUcRhPMEJNegrxEqA9X1eQ/w06UXUEVODBg+P
PPvtg0hw6hIOFLWATVzXuWNEZyOXh12kFy8EJzMrCnEGkWBS9EzJCCYxwLtb9IpRqgbbapSuspGf
KG8b/M5FiAhRvEnZgje9LtWY2+PBI9GXiX4EncpEz1V0Z6KC2MwivzuOBENJHQimpADT4ZOKE1tg
7fpixIg2QbQVC3CJtbkklBKBZGDAVcb3Y4IoaZZCfS7AFv34FPpkPmWzBYVGan+0IDGdOa4MW7Yk
XGCHDvqpDxm98XeBiQBENKzXBFolcXaRHQQRCqIORk/eMLzHY7lLUrfOmy/RcJM0bQEaNRD9JDk3
Fc12rJVwqEP0uj5sUBlwba9qHwahTHLSIZ5tGKapk7TRdLjjYQExoDj1CXRDI61eURlkK8vE56Ru
g2BVmcxJJbK32AKbGUMO1gdBLUYSYegdAjDYpI3qvTEIR3CCum9fKpG6WKIzbXM8TKYmWgMGH4dE
OgwKscBT1sVOaxZPBKFXxCr4J0FWv/JqmdvydoQluHMgRIYUcSJF0hxhDEnmf4w02qf+gHA8qISn
MGeGxnaGp1AkcExS+RjgMqKIPY7hDeOACgrMVAbyOk+kN7FVfvVE2OQB4gqe+sQ4gAsmnM+ZoF97
vR7PzB7lgGItIQNupWtEcxr40VQMQ3aCKk6oppJkK5l0Qbkl7A3/mqi9diEQ+Y8mo+KP0hupljDI
9BzervreNyJ2Ke38Gm6EQKJNmOV4oyYLr1dvvwEDl8ZvEByzotdrC0R8SkduZcyqpmQSEW8ZNauS
A2lDgW1yQ7SBsWSnSIzvoK/De8F4y/eJngiHyK0GjNt85rouVrQ7MYm2DDNvcqX624ojJFiKwKiz
0G5S0R7SzIIDZ7KIqtmArE7VNr0Smpu29J+aMKp3qkrAZl9kO0YCTyIirLHp33HE/RBL3kFWQoLN
/EtZSOcmHGn9ON69gGszpaDSTT9SogtPdYROQG4Y4QmhBJsGHlYSQQOPNf8tjCBVz7mIp06YUXSi
AW5D/6mYdWa9XB+4R2AjHeM4o4rb3ELgG3R7FYbdgLCnqbFUYjl3lQE3vpLkFzi1WfWV6YwNGhwS
bUXHfE+F3yYx2oP8khB5MavDNWtrWIYxRBmOLQTmNhSO1PQY+EmQbqd8j8FucDY69uQAWEhVo8Ad
FUx+Y0uEDZPDv5ST26RGnUfoecpyY2jHPvS/W0ZonaRhiSFD7xo73lfVxeeoLbEPnBXUs37H1T32
PbSYaWX1TKa0ANJUP/iuNmMgXBrt8NIVA7Dl8FI1jQi3NPyVlU4hYUNR3FaD8ztKskQNz4uCEsNx
6RYl4mBZ6xrNdNpkLX4nsewI/Ym3KNty47cwRhl9qGNTeUQnccLUMGFHkqDzYGixzoNNCpHDmwVB
c4YYUQVuQFkC01hvtGwr48G914TwRC7wAEdrcUIAvXP92GwJThNPFWHlHmDVrZtTRE39ZWiaeS0T
qE7IpvQwblZ3g9l9xzilMmjLf8YYS8KhDnOqNPEuiFXDUf8Xe2ey3Dx2ZetXceS4kIW+ibi+A5Ig
2PeURE0QatH3PZ7+flDmtdOZFeWoeQ1MS/pTEkUC5+yz91rfKvEgaZAyi3rYipqJsa0xlm3Y0MLP
FBo8ijFhQFPMFnDV+1pGD64GdIuFxSjn47ZGXBNrXrKfRGZcuUbWBjtSYxK7TJIdfdKjIP4I0AMA
5SHA7KEwSqep0f93/RhthpI32hqrg+oFwGny1qWN0D+MCA1I3PfHiL49UTAMVhITG1cfKpiGM2st
9tGjQ/Bq9P0j1hmmi3q4b0YBffSA1UKXsTCJJeG+GlL4oR12TUn4SLEcuuQc5xJramq95WlFM7/G
4quXT5EpBmhm8qvOUCsdAyiiOjtzIhif+nSr6jIjnCjZlR03ED07qr2xf3fF4tCJQw40h78+xPEu
iViyzQQLcuHfJKvSJKS6FlluAXcKQgQ32fDjkk2nA7djzIwNavrazz+MJmy8wlBvWVV7W8vXXggN
8JZhKTabZiLYdNOD1EWYKbz07gu+v/GT0toMav/iC4AqqlQZNhLVHvISHkpB82wtQU4QooMi0jOV
1gWEY3nqHrqV7PTTGUA0OBcUnCPNKpMccYJ8/jzI//jo59PfnuL0DVUQMJizf77Q1jLlXD89c7OT
bkIUA/kxOnFh4i1HF/mc9PU2T4eUXERiymbdENUbUzb5kEF6Nst0iNSSReZbX1pOChMxKR+Kh/Zf
stB5/pT0Pw8qVH8IODz8fOoLJh10DmwLtS5JYHVfPbXpx9+elFJV3WjXQ3X2pys8UtkP6jAiYZO7
hcMlhwjiXLJNNj38fPSnr7UmqZiNjsGISBaak9PJSRBySlpPaVBfRtrBaxoOdOn0Xv7zoZpq1CbQ
vLnIxHmuFgw7V9LEY/1BpHqRx5klFZ2+IouinR5CQ0PK9PN5MEFZx4JujBUrK11oAdCPhHWheHGz
TVJe2tqU1roBscicHsYYIa9QE+rRid1EqgIWu2lyXGdlpu19I2OB0GV5M0xpLT8flVOYS97pGc0M
WrHexIgtFGWqxTSOHHz28xx+PtI56i50FQmXT6aMBlW8rkzQ4pbd+rq71gpoJnKE6NfLfUzwsUSO
rq9cGItkm1QyC8cPTaBs1WPsqPM46yVzxgYFb2EmLlxPwLJjVMomlyVlUykhCVXsobOaBIyFIbNU
TuhkWJeWkUILgHgTu9AUcgSlOdO6oVLludJylmGOecpdN3CkxOBysjjy2gRCfJM2miJU5KGZHqTO
RUw/KjSGeDN+HggwhZAf0xApS5OYr1bCviSwoUH1yi2EuIRT/zzQX11n9Sg5PfPRzTg9/Lz+P58q
tBTjhGYOL7cHQG96D6jcfn+wehgqJlqB+WgJKHBjDkSyryAq7ZysQfFSUPBaOal3/7wAfz4dQjzl
2TC6i6Yyr4rSPfIcT107/uSijGG19MX+XcEez7pvrLs+3/5HoraVr9ZCf5CBEZIMSXMH+KbHzkvP
GvgkuRCRHdkG7jDxdfz0OUCEtAlt5NXwHG3rVrwLt2zLaEpEpIpSe6oFYS6HFMQEyM6NnX8fH+DF
PvsjEwv37t/IzzQdY4BwOk++gShON2Xv0PZkgpjjS2IUMMwUlSBFCneG5fRYl/XLFIAdgCAh2RFr
GTzpsgP0umxEB6qj367Ey3isPzI+HZANzlTEECCOmAE+ZG5faYEwp37hV+nM4pB/lTPxghmNIWGC
Gxzhjb4L3gk9QLycW3zTiJwBv7GwxTtVhzaVc9k7OEJkwqq1D8QwwGpyQKM36XEGYGUHp4Zx3Ayb
MUKLm0CnVFhiOw8n0JS5Gz68k7xDnQa4wMYfC5EgZvT6mbOdxXP9qn9qB/kqvCob90o/nlqvwo5F
8AmvmL+jZmBZkR/h83B0P3u84c8dDOza8XZSsFYx8DfzjkVb5yC5VIuFwBQLOfkO+OyYc+ieZS9c
BzjgR6YTTI128TZ8x3GZkxhgS+rSK3EU4IhFb4GxF8BDQ6pQwAhrjjwOUFR3ohJj3UASb513qC2c
/t0jwPzyZdXLekAqvxvweZsFm+FKLVaWcRVi5w+49hMViZelf0ub5ERqV139/RfZhOdOXTh9ff35
918QnoiaSDmhGSbSVEnTdP794+0SIJ35+y/Sf+RF34WxImHUFDe5gGTFjr6FbbaK3puNd4FyGqNb
WIruidSbIXFoKxo7cz9+cIVQ16LRiye2y6AvpGXpUjathXjipIae45trNz3B7OxyGKoLRXAEi5hD
8jUVR0by9wLRBGXg0/gN3W+ZLJMHFI49HtBV/tSew0tyy59qOg5zIhu+wg3E2pf4TcXg4rSHmPig
GTpMkQsWY/1KcQYmEo5xZjFDa7BCNoOdGvk0vn0FYxORtd1cXXB3zMG8oSwdVdxR9ZOxB8Pc083e
6a1tNcuvsv3Ub8kOHK//jTEBQ4PxjQNKG+f6llPaAmDaI3xHDCl+0rdG/tpdGSzcCt50rDawivkX
7mp4DQKyfqRkawyz7k4jERuw3My/IDYrnpFYmIdsecAogVeX3nDM67dBEvUwAorsVfyOVn8pnJUn
KJhLy/a+xncdY7fiBLd44jTKLyapNLtmLa58Rz3gC1VfiTjEPmVjva+JwUYAZifPhJiMuF5QNtnI
nTFHcp8auAHeQ3serFMNXOuMO2w4TgiAmyLOvwCTBYZNdbCo58FiBcwS2CcTbB8D4baZjBdbfArg
1G3pwrBS8ql0drTIoYtP9AYuW2R8h2FBlbEQihVEhjV/ordUTtInAc3Fqn/jCM5TZQN3tE3xGLbW
g3OlQ+W2pDYnGpBLZAItHB7aK0pCFKL2JnRM+99c+RPc/y8Xvi6LkqobumXJ6r9e+IDsKxRdcneQ
zfaAZ8lfTGsMl9fdsF7kSWE6C6B1vWKbQdmE0eiOI6maiN+TVvnfPBmCEP7yZCRVRfEsqmQf/Pku
1ELyW0qr7Q6BTK+Q/9Xi2k9tMqyhOVc4bNg/FvjsQugYzMGOeX30GOBis7zjHwmOP0/nf/Mu/k3e
hayIlvGHd+4veReHr+5vq7cEgWVQfv3yt6+0Dsj1ZB39/Tt/z70wxF91STIlXRV1mWiL7quq//6L
YMi/apqpK5Ym64puSKb5z9QL7VdF1CUyPg2iKFS0Pr/87f+nXsi/kmZGHIaC/oZQxv9Z6oX2p/Ve
NQ2Dn6QjBBVFTCQ6z+GP670q6L1XmAaaLK9yokDfk6qGT8YW7sUuXhn6fMSlY2xcmiz0GW/1m/rh
sVDiVmQyOExKjWVPMSg8k4fYuPB6Z1LqUKRpaA3EFW3ZRFjg4PPvEUD5dJ2DKHY4Xi3TNwxETPwp
BnB3+nfpkxDuhbG2FkRA/eE9+S82NelPt/ZvfyPx9ZamKQb/N+V+/GFPK8nekWSOqWRyGk+NJF38
huaoqZzCTv1oyuZbIBwIL2fw0ALp8t//ctWaXsE/LCw/v13lnULNiq5aU/7027MprC70FIKV7la3
Fb+zS3nESCK+1svkG9oeAKLm27iqFxK51C2W2egKLXw/TWLn47HIgVdL5V7aUaC/JYdxHZ2B4VUH
aqvu3OTzyg4Owxt+AkaH5DfQtwgX2ar/yJ78nXISndz88jQdhZo1PkVfEUyLE+zFBUgXoCgTTWRf
EzoPJ2hC3b8W9+QOKAhGoZbMEkhu1uTWlkjLRVRQTFTdapdQnIifPVaNFWWLWcBOW7B8U7JfiwNN
PUiZDvDXRfKa3Sex0Ed4489Z9s/p9+gIlxFq495dMSVmQ23fPHPV7ZpjaIvmMvwaVsh4FlRQOD0J
QPqWt1jEaotdR1iLtLLeqRgbNtRF8o5SpFfZTsrX1lwksl3eaS3HRDHJNmWFd5vOHHe3cuLwPJxG
A0ipp9NIv2Xn6AuIIwUe8co37OQXOqvpc9KhL0MsueDl8HbDS/oGQJ5UM4CM3yEyjr2O0UvaRJ6N
9t1jQmAuadt70JTw1IG8JCpreGlxXSj7kX4mvJ5UPKvikkLEOJev3VZ/z04uVk1K0E5BWkgzcQXj
1ccQfgkcoh023cHbADH1Tjjls/nUsZ/TB8nf6I/QYaclfaaV+x3aWC4ahuqQRGbdO2Vz1C79CIHG
Ag7DC96tPDsFt9rf47QdFjj9J8izXdvpdnSoq216fSArmFtoD+nT3eeYN/fjC5WKtUiOiKBe/T3a
DY+XtmK7xscnzZh0IJYPHWPX494OnWFrPmNqSymhYFd+lWfmsRxuCDE7ig+on9rFW+NX9ek9BfNM
ntOmsW4trwRHfrg6xq4gzXUVvjVrAqyO8gXvu3n33oHQ0vqCnfUMEP08Ypc+wJzHRdbAiMPrmsAe
BrGUKDvjTLAefel8lb53yxTdzKpYxS+MO2B4rvxmHu6tk/WEuThrHMqL3kaby90xi7/aA1qKZiuH
N7DsYJ6xUlfxEoKeiLKI0Ilo070Q3QsYtlqguqV5DffErt/0VQABHFAAU1s0e8IcBMhZ23gM6/bU
WnT8NTBqNgQ+/QOA1PQHYkKxjTUdYMyRApIwJLh7rIb5SuWgMy8PIIuatb+PMAYBxb0r9WIQ51jc
4aw3+qIlbRZh/Wd89+FWKw+0SrFDDbrqT/QfdAdPr7YO7/XrsFjBmrir4gSBYBbuQZVcwKHXbu4b
zNtq04Cv3rftengmQMcm5c86Azzq+5ngDOWazn7v9Hg+5Zl5VJq7dW739QMkGLKGx3ARsTTj1UU8
eJGOZfdvFme2v39dHU1J1lTCnSRJYpv7c6UjxyOKcF1GasVxLEXgjPTq2YQT/t8vw39ZhKdfo1my
YYlsdrL+p2inshSGRkTBudKk7jb9CpJK14PXf41VkID4Bl4xFmzx//l//89v2Vf/xb4jy3/dXU1J
lUVTU3VKOSq5qc77w86jeIVKVHtVrSQheVYYONka5rVV3kMGSnVFeJU0OmlwQ90c7aUF29F8y5Qu
XbiTbN0Q9LWaD7fMdTEVmziJ4zjD3AIDp2ZkvYsaTvv0a6BQldVSUgYkfyL9XJPJ97KUpRwTXtZB
CagOdc+SEdNiszJ1i+oiPKajUuzUbsCJEBqbCJkZLfYnOW807LNBgdR7wmimmWDT7bmQ+OkuucoN
wRtWMgzJwczutWY0V0+r5L0Vp9sizHEGRgb6NtXLwadUu55OjoPiGcifmD8smIeedoy9xFjG2kfj
EeOTNgzsdAEECACALFlmRU1oMNkVijiiSic2RI9CXBxp6TA35QBelvOcAEoElRztpbQ9BSl/Am97
zXKAFdGqlkUpCXgZ0feYvvUs56WwQDAPZ7YMvpuyjg5yB4YgyMRrpLvqPmghmKajDqdMnihMGvgB
Ex9VUZ71OGBGBQC+D7CGqBomJSEzv+WbL7msqSlMMS45OE/QyfHBQ+GRhVF11ILeR49OT5Cho+GY
MvZ1ZexDpJcLQ+zY+Az1SIw7ggVBfe+sXj1YNXAnGeNmY8QoKxnzibXGEByJNAfyE5mwHxY6hE2q
jTdNfvN4vrPMTD7LTMUJmOvsZ6N8DNt67wsaLo6MdFA50J/oeOJlQeWD0Ajiv06RgEdxJhGVipxB
v2qjdxVzUBiRRKQpU7lBO0n9Z9FrlzHnYK56w3Ov5095H7+RVC76MIv76tL7KTgo7yYH1Wdo9khf
uYBHteFkXD1PH6uT65Bp14jRdonoeOH1I0RjkQaGG6mrli0hJbSaHFDaL6rMWStp7CRkoFOG3sHP
yWWRx70gwI8gnBoCH+7UMKNlgLdsVaI5DIlWxRsuVnh4uyf00Yjbumze5565FPqvgUtdFOJbn8uf
LvnV3ZCWLHy4IsXIwRaIoMtD9uc3+kk0yB8Y2BnqQ8s7MIDNiHl1YjhvhB3kubdsumuu5vMa+M6k
AiAhfKEOPjJPuC58h0gTqo+/rNhbGmifFV8jjgEmF4Ptmm6NetJpBiYMolsDhBm5S3lU0ISHSia5
DFsM0pTR5qJL67CUSq9ai8ILb3JE4ZVqX6H/NvbXscXP3rd3s+p2WLDWdG+Wah7gHyXDZxzgA7BP
9oG+TYxS3yqepzpBkhwHXwPe4Llwmk1j2jTKRoEW3JjEwBqHEcRkNoDzr1WXCayGbSqVirWsp8Mq
TBrUr65KxJDUN9u0KC9C5hGIk3mYbKOwZLbuSxuvGmlUsPLRUzSxIrcyVua23UgNovbIBWOHkNk2
JRFQK4GuRkWb++dBH+h/406mZpOt2neK2jy5dQutSNCqBTP1cqYOCrxDX4y2PVH0yH/ewsilaP35
UgD4o2UekuEI2/58RfMtDFfTf97KH9wRSOe1FLuIB6kvKdTW9spJglPHLJ+9Fbsbv5G/Ck+GnSwT
CnUClTHMxON4qToiZGE3zvKVuaj22dkCG+S0oKK4eB8QO6cmIe2JRblHDb5HwQk9cUsrgEBy6zQK
zAnn0WO4cu8XuynT9Zt0Cxt/X7JTDuYDXivUSfFBOLR69N+qnbrs9w1AzUP2jsj5JAIEJdbuhfdI
fzG31RUdNGljgOVY548GmksO/xBPGXuqvFAoGRedilZvbhzEE2ogjOweBmR9QznbgpKBw2KspTN9
NnpRwBAeUjUfjB1hM3ybQYE418MZEP2T+Yl95ytoH+D5o5DpDehFvrH9JpBCe+p20Cyh0wsW2gGq
HuAIi/hgOcZTdqOQ904meBLDgdV0DJgo0VZaoLy1zsp3/DqGTjo338dXiI+GU0xsECptZDGUzQtJ
X9TbeoWDKseTuJX7TeZtoJ32ojU3Q/S9i1JzdGnbAfmVmRPiHlnCOZUBJFdbSV0Dih6424BCuKQn
QFRhLdVE8qdnSPJzKL+kBAD5xsZid/pJA9vBn3cuWJu2kPltoGm021Gn09rC8g8lrYerz2tIXs0z
9C6sXxSnB/rhBjOKNZ308kXOHYUkHlpgw5wZW4zw8TdymxmsZaC32ACx44N6BYkIO1RfdFCfZxH3
F4k1uAcAuvJ66Lu+WdKHxAeftPYgABibBTYKdF4tqssvjPJKuS3fsULz9oAg7W1S7XqW8SN0vYiB
vLfS00sHOMF6ADql8j1o2kZ/CLndrrgsEmHNS0xzMvGuxkH9BEksgsKgm5QjL0SHCFSEmtG8GQdG
qFV4MIn6+cToeR6f3CPnp+pRTuC0S32bkqzo0L1S+r6ku3zdfnImA9iufinL4KDvk7eG7Aplghbf
YWIDXrYO3DaRXQOi6+agTrN7viyvqPBhlpsP7gDlnRBfGXvdBN6a8uagKxZ32oXqQjtEd23KelzA
PdBD28ptd1E+twhrulXO89/wfMVmP1H+Kbt5qe0eCJo4u5GbgbzZKJziLuGV8AgVnH50CwFdesmw
u5pEj+w8ZmqRHcJH5r/lIIkyfa7tpMI2tqAoOYGanGt4p5b8jCKCGzAjY9l9aqIn4PWJPtcj0sK2
wjvpYMHFk1aEDmqWQ9BYcbCOWCshbSf9vl+3SNBmmbfkylVR85ITUG6baNlv6GPuycyjsok/ByZa
LyLMqx1MFM62xCWlFNvpOnsvYUJzmoMbNM+8mfHCdYUoC6kVznHw6cJKZs1oaN6SJkQq+s5fpaQF
mqQJwbvX5xQDHMCAHz7hiIqOteOCb+oAoc+qH2CvDI7YnGNjJZUeHmS3w6lELsy4t7hqOKLSF7Dj
VxxFUjcn6Mk/cyJHpxrdWnTfM+vGKLZ5BmelwDWdK+tqLr1IS9nR77FDM+cx8fDYPtaQZ5bKPaWv
YBu7bSbZ47VL7P6Ejrw4kTy06h/1MlwTOaDu4RoyQsohL8yNTwZdRMEfVH5u+6I65it/w5mT7sRl
3LQOsgwPWCzSHSCB1pqmdH/0oMGXc+RfabYUD+6lhp4N6QrsybxbcCyvL9VReBRb7cpQgknV2cpm
rxBXti6NFMqEMxFioJ0B4/TtNRyW4EVZ9NfW0npH5EMQ8aw+ocaSduSnHbxD+cHgEoWFvIe0ZB0F
fB2UW/f8neyYPSuselMOUEq2WP/ljadskI2jdQFqOoirONrl9TonYuKs7o1r9pQg4kIHmi5SEN5c
dbBFPzkaMPLYlmvpxag245Ej3YEdhlYIZ8TgHWhmDY3Xm5LiKgNW05xISLiuOdlwa14X9aXYTi4z
1S5fJraewmVgHrR6jlQVNWDrrqYML2AdOROwJX9LFp3FfpepBGhg451hL3ZJQNvTVukyioUdp0rp
syreqSrQHaKbUs/+jdwwMMpL8yw71pU8viJGPEB0GFNoLKbzAMHNrFz78gLvbr8LVvA8TetQYKBi
QzpAA5W4K79Jv1NAWcy85/EjIXeSZY7EDyiidFemycJr4q0oiyx7ODF32kRnohUU6R3vS2gSirgP
XlHkdfF2BI8M/K3emjmjDn0/qROHjYcuHjWRxJUufM9a7LoGupcT6481DBzBbvg6r4Ptf0jPgrXg
RNDt4wcdCOVFOtIAgeElHeP1uCzOEokN1HNnEh21aTFQlDerXTb79gi7qJppH/XSq+bJsyjOTYbi
4jRQ5dgcspWxPuKnZh/WJTu+9/ndw1SkzyMo0uwt2ZJNBTqS9Qhfa9Ifj4AYQNu8uO5VAB5AAbpW
uGIJCtSYydsMcpBWwHsEew896r24Z6+Zu0NZH1zCk4kdS1tpq/AxFZ7CEqTnNK6dtcGiJE93Ex4J
ehjZKJ6lVb5UHcjHTDxpiKxEp15zPG2A5C/80inkZfNlgnVlzqAtGEiCiW4e5lUcD+41XaFnejRf
OGVyqoAbnFzY5XgtuVG8A8iiO+NN95Sd1TnW2l0yzqO3SUP/rSyb15z+xvcAk15WztBUEER2GC73
7bbruKRn8ZU9LziDcjy1oqMFa2hHNuDhZlHcWdUVIoj5qfTGDtGWDJ6cVGXQueaTTpsSpeaRhtIb
ZscvPpFw83lr8jLwgqkQP8gHKdBFzN2bTPdyq11ymiV45wEQfBFBYUIP+9LI/IjOo7WNpCWCxHSp
GAem1u2p1deYE7iDX1XaLbH63o4ihxPIEd4LZp1FGbFBIaqqlhm3XsDBtlNZ6TqZEBNMM5RARVBy
ULeNHD8zg/fQkbBi7wcO6C8pIX77Uvmuyg9QluWJv2lgj2IQtva+qGHSY0mRcIYE5BKNQZWwAVxS
lrBB5/mDdAfeOPXL5W1MNyjeSaNt7sQicB37t3bXfhof3SspA/hQxvfii1OjVS2ycu5+w63p2Wjw
rJsbesnas9fP2LNEgD8OxMH9RHlMHEIFwI2gEDsQTfqA+5viQSIauF3kW3jBxSGw0bYTHqV+imtK
xMAp0Wxs1X2xouHH8lLY3iF+YEB0GBpW701uo1f2b8UWwi3jW3aKI5kRBxOeuNN/tV/mgatSwPlx
G/f+Pv2wbt6x3iPQU9+tdfBU7lquAndWPEEJHtJvCaARZruYcLr5EBJ9AG522X8YppMzpoBfx9Af
AkuCo6UPJtGGiRJW7QdxO8oqr3NfaB5hZNHcn0T+nRdLoKqnf5BE8h4TyLq47ku7jtltm+lffx5+
/rufj36+zegI2E2jiJExQpKt1QfSFAPEf50ZIwSJ4RR79apLQhCWorTwtF6BGM+Yz2edqYuKzER8
irYh83rlCoCaJNelRdij6fTNOVAHRn09N3ZStWDqJHKxDUjRlr/VNZPnZtV0btUE25PADjIaIuKG
FANXHQGrlNsooX8ks3jo2TKQQyoqwaiX7iDalWGioytFmlG4smew64gqDusHylXfLuA/XKUpLTNJ
Y2K86bCLFgV3zWBrUbhhz0mYJIEK9H3mmm8yFjfKauAXA0DnuCRWtIxRX1roCbq4pGkuu8lSCXrw
TAGCPNgNQgg4OfDqct4qbrksJv9/kbIVZkVWXwqqI1Pxcb6FJhoRj8MaUu2ZWHVbtZnkw9FII8Xs
tn4Yn4XJlQKqwCWoXHngjGtnI+tD2ET+Oh3oZKpCeMmzjsw0Y2uwObl+sW2hzEgjmvGioELuMvcc
B+6rqkTVpmbGiq6d43PI+leNGqGKcPKzEj0diSnelvP1qc5BqcsqAXiDTFrCECScRAjqpbeorr3O
uvsJfokQ9bTfmpvKILUn71/0KJXXbScwJ6v1kxu+xbh0N64lfak5MUZaa/Z2O4Shgwqf/VdwwkaN
H6rJYcWNCP7D8IZWaKxLW3D7y+idkzTVXgBVVUImznuxBsqNwV3qFjhOboX2LQngEAjsI+kkZl8l
9JyemvVdpMZWqnpMYoJL5yTlOSQDkQO9iiDNFDj6js9CbbYr0Amw1EX/e0Q4JCHhK02PbLOu9Vcu
vbyiGe/oJMkxCLEVFAJEL0/vmDB43fMw/TJiN70IlYtsYQTq+xgLxWiR1IFLHK3hxIODaYvlRcxp
TweK5YyRmuH+85FvwBoen7tCeG5T/6Czh7ZIuEF/Zc91zWHs53txpn6L5jqSED7nHed3+mmB0XPk
j80jgtQCt4Z4q0X1Je2jVUN6DahdlfK+YNcZRuuJVdmfNabHMzA+kGI+Z1qHlpMDcZ5SoipZfUdk
H7P5YOwwOuu97GGAuO8qEvcoaJutkVEw5wkTBBhflvqwYukFK3vFEZQBVh10pLIMu6zF3p1zZJB9
RihhgcgiiGNHKhNvffHxoqIx40QX+YWTSQGHGSC6cmGcrcF4EsKOY5NRUk+Ljyjv3sOencZMXQc8
BUePeg2bbQPxKGXQ007ybrDek4VXYUmJRU7LfkUkhx+gxEyUwS5wVa/MAOmvlUJvbCU2AMO7Nb3q
OwbyGs6lYd2Kc0kQz0jrllUF6UAIbi4uSU2ViIDB1mCbdb2WYyWCG5uzL8roqZSWvoXgkSSDffwe
BEwQWSKB4RQW4cownBXmbV6TH00rPQddeZcmYX5rDEilKwkMQ32xUNFxvXX3REXVgkGAk4wxQIqp
GFu4IMu6jHGyiIoMWbvm6cIyl7IzMlVWsFJOV6VKSauVKjGZUfMc4r/HrcUshjU82VnFk2JyRJPS
8GHUZIupIX5MhP7z0DNvbRfuRjJIXVmNliba0CzjLN23vmxraHgXYTTIx5w5oCDCaNAtDOSxQZCC
NRI0HfXXECIMqDbrrYg5uWZ+cu/R1gQt75ViKYik+smXGhWHnDZDXRM7g8FNaZvnPAOVUA2kzulx
GNr5wGBNVPtNhbyxkl/9nkI2rx+ivvWk/MBcY5UbqMbMmmjGnsF9ghGoKijw0302KPRmEm8/v2Sm
tk6K4ipa5qHPS6ft8CkFtQh6syw/8xiakPjmeeBA6MoLMzOYUjAqPLqDET8iYVlFTH9Lzd/HGegY
ZgkUPBxxhsebPhCxoRUU9pU/5cvRJ1UEeVc3dEVKYTqrmt0lMFMKjzA4i4TWarGWrJSCsW+fEe6e
WVevDMmqbQY21ihfoZhf13q7cVFYb7NSwGgqxpe+rR9tHhazIhkpT2SPwzI1UZK250wQ3vq2sQdf
gSSZbpFOHLveIjgOLxm4T46SEkIiwQDsWAFgVTU+1RPU6C48H9/gTJx6XkUdFRuLzEruWd/xpZy2
WtlhiPO9u2hAp8RfEqEcd4oOjozRdXR/W9mpWM1muhnR7miVgzTKT3E76A6EERAl8UbT0vFt1IKt
5I3COhSlc2JSg8Z1fu/6mEO0Xl/xVBDZ1RnnhusUSBwLvAzEUa1AfjVEk/fMWj2VY1VraE7l5suo
UBZuACUVIV2Q0+hTYoLrAildK3G+bc3gKvD3PwU0z6MseomMCJZv7FMtspFJKVjV1OrEtdqKW9FC
XysrCS3kUGGdKlWMcjkHe6MqOWC6Otu+0JAj9aMFhnED0iYAdtW2xwiZdhtOeuQOK7wnW2R7dhLZ
USShDDSA1EDmaKgPb2pE7lsH/GWe5RF5kxJZaeYau2QDkkgieqEBW5tm+kIf+0WHYmPR+QNKfpnU
IpH3XydJV/E5l0mTFc4NhdOg1slay1XSYHH3Qa7OlkVmIAbt5O+uaGnjEqrY3VpB1GyTRLViwDxT
VM2+kv2Aya5vj2oKd7O+VolJX7Mu125jrmIjoAdRamfAOEC2xmYd9Ba5rjyHwDV2ue4KuPPYbBha
xXFwLYaKO6bSnuU+x1YeJY/IFe+4OQZH0wkNCKxnQ/Ro9LX9UlM6oPtWlaxbT3+BzUbXIRQWmqRE
DGmIoJNUg9ygGEWwJL/gs4Xxgwp/Zk49a02OL3gHtn4+XsuICQQLOxQGKec2TtTuZqZYPjxT+mwA
xe4hMDr08dGIq3mxbN364lXEDxnvuhyIiyrVN14yfIcZeRCmDp/Q5RXKVNVuQF/N4C94tJx9mQhm
BKk9d7VRfBjFBGhCl4Y71U0WdV/pC9LcEqywcosRJZWluys23q5tOCioqCMyt2nncRhcowTOBAMa
silNVEEFo+yoRQIxEuDhWoueicbQ0dfwamMvK1QGLGx7Q+yHWWOd8bNnc9CWoxOk7bFVloIpM5f3
G8WBc6Bu0O2pm5+P/vRpD4puDeVz5hURZHTPtCUFH3Fn4vH958PP12CoWnYgeq9eiOfj5wFoCDkb
IaiQJKdqcyX5IU56/UpPP7QMoo8VWfKiFQW4BaC/Nprf0uHzPQ6lEgfZyZlAFgHJTwGgdzXm5Obl
9ab1vGyt0nXSJsV5VMS/PzRDfhYSxVj+yNEroCs4FLXM+E2U/qNMTxHCb+qHJfXGRvjHQ4C8QB21
Yh1WmI3j6SHBbbzRiqZeGpp4QdVIV0zR0hOuNdlpARbt4iJSf5MO/69I8N+IBCXVFFEb/EMY8BeR
IIyxIM2C6o/6wN+/6Xd9oGn8qlo6ej7T+heBoCX9qom6pvNlVGsS6sF/CgTRDoo6X1clnXIaX+8/
BIKK/qulG4bJt+jyz0/85U+ihepPn/9REa6Z0l8kgpJsIFIURUvFC4uv419FDIEeqGEsVT7poPcq
s6z14E7JqBXnipdBZYcE0ycDJqEPioeMViPMPRyc6LnUKPjU+/x7LGphApMWEBcBEnv0LrvAOg1V
m2yggFj4zujRC9ilchWxtVx1KHEa4na9bS6F2hMnGVP68JTOuHJE341CT6qTZoyXrhrhnCaowLEr
uietGSA2kdSeFHG91AsCQ8uSiVE81u1SqSCsxi9dlhe4MjBBtPKujyPRTkvq7i5EEsL9HJnegMwi
x+uiqbQrRAzbEGsRNgdQmHJN21Vh/GQO3oiMYm2k6f/j6ryWWte2NPxEqlIOt1ZyxAZjzOJGRfBS
zllP35/YfXp3d9U57AUYW5qaYYQ/yN6EXkgnY+CMTtj7qO+FnmBsLormIueFPWuKhZD9sssDMOpI
w5AEKkC8wwmDqawnTBJb5dIVZoAjGztiAPRLm4fCD2PaY1bS3MWpIZOYaAoi7Cf6SkXi22sKZD/M
zxYjcU3UW59+v3S6vEOCbHZTEfwlToJWJo9A0MCQpxBc8ThKFNrshAzYtePxEQsvKsKdTxqf1zbV
4gOPOVQNe088QxKTlsC1dK2kVEVNAwmVCpxGj6AQNcC5WKRtqs6PZpx3okWbIWvhC5hZ6evldFZX
PZlMJsA10unSrBFwMpJHDiUZ9kChvE2wvEkRK4U6aO0XSKBxCJcUB8Cqal/z0UBJc8IRsECNJIYj
6EU6DgQKifl+obiHAGlTKLdf/Ze8hGipavo2KUm6624xeYIcilqS3+MoPJtZNDhlWB0mwXgHBXRI
x1Z9FkYOVVg5K6s3UC66DMK7MMyPQItAlCkCHWACqdgyYrcu6WXkcdLvFWvEb0+vSPVnoT2ldDEp
gchOgSJ4N8WYC/cdRoaTnv3zhVvT5ii7DnEG+xKsT9uUhA/VOZSLPxxsTjnRlNHkGkNXE3DGCDgs
r82YdAz1FCWizlLIfXkpB9gCRotuqIY1XxvT+ErT+hSK0ouhr0nk0p2JPxFfkuNTilpfGyoSesvk
qJ0Ae9aYwyf0PHZCmuIep5TmVwoHA8mLI9Wl9mVuyZ5QdQsB+ztKTUmilpKHblJzC6QvNSqRBQyA
1glrzAe+5iLUiIzB/p2dRQSZ2EGCJoyNA0ecUJTUrX2Rx89IzSTu1EMuHTrp28xD/NpakRhJg9c8
ZVvBslDlE3rg/laMqzRuUuFhaolDSskeg2xAaRuMXjwsqbt00H7VpPHSWdeOpgScOM+oh9V4Js1h
iowMImvWsB9p5S+L/K016WvZdwLG2wV/3ZD4z5V5TwaoHHUZUOJTzZ2ZRPg41gu8CLJYtYCiMwOe
FEecNwulRvQotuwyJeopVeh0s2H4KFEiLELKTDspzr1gim1dzXnuqXCOdARyqnm8DWUBg7rBJ0Ro
uUWdei/MAsivCj7Q0vglK+WbDNsVrbkOoBH1K2SjaPcL0+r6AFwLUNeTgg9bne0jpEiJ8/BaSnWU
C0rq3pH51UR/DKBl3oMcBiyN/FMgF4YA+ka9UAs5Z1NFmaGt32dzSdzMHKiXLSkVPxWkZVBGgHfb
AiwokgNaAd9fLLK/dTheKQEQGcBwqun+1nDczGDax0o/wVCF2dQr0Rd1N5w01fSryepdWE1EYt34
F4mCmA5x+d1lOKWjAUeXu5ngxsKZUFAapOOC3OISF35vGQT6OTa4JXS2JKLYEAbXPMz+DpTgwI7N
NGclUo6lbC4FQZ8w0iW0XiMTOlekLXdLFdAVzQI0fuVtzXyb2/5Jr9pbnNUfxRRf2oy6AJUAuuMC
eIhqaSmBmv1HjgTivkoguWjyTG0Crb9BNziqZIJyWqDxVBi2Gi2iUwz7boGDT7Wvb6qf4hGN4SWL
smkvz+KTDjJrk03KIcnNk2xMuyhHMBS0ip9EmuyYGUVpuUKK3xAj6GemcpeD7CPLAuA64fxTxeKu
Guc/cwUJvh6U9zAFgtvV8X0Spaco6jVfeq9E4A51E8oOhgiRncci8PmYDremt/e4TA5BH4zQ0cjR
axH5QqVdrksx/O1h2QegF5QgeNYk4B6CjDac/Ldc6O3Aize3VZeUZ6sNDVfPFtiXtIiRrpYzPTlS
3mCI0QT3pgjHSQQnz6L1RF3HhGSNkKgwF+5QNT/oHE52QTbodnzWhhQullFHHGLzM47j0yBRoJcC
IAPsLTehaa/yyMkaJN1D1ZqD2SRoYhhgpqzwHGr7oIYcXBXs3AneAIdIWLZjQf4hy2aA6y21eYHe
QsL6qNIcd8mZi4z/xq32qfYmpMZYvdVyR3elbN3cGuRdm6N2Yb0novoyA8A89RFe3sNc7mchvrL1
mC3v3uo09lEDo5g/HcCd3mYDnLKFvUw762drND81YXjTRQTtFfVhcgJ5coY5OwRiBCKQVpzxllFI
BdO5cQRZ2mU6FZEWZQTCiHLXJ3cjTnhm0OjdojZSzF7kP3kwVE9cHpaPyuxYBgcHSkJHQ8GEAdWq
atOte/jYzzeVheHQjenC/IeluuyEaOQsVvHf4xHPuUwoUxu+1YzFdsLCi2jpgAgO9MCheIxKtrNq
gOd9TPUv0MX3NtBeEMDAWbdSv+vpOagV3Vl0TDr6HNZQTBQVtlp06I0V56+T5vYUsbTGlqLzvNC+
QtgAL0eFrSuRHn3OUUpTguQMOc3IrWI0ZtTesKM6/5Kt7NxpygnFxC+50z7C9m0akNyMJb8Ahob8
L/1D8zVItyjm3AaU+t1+tYTXDViBKX2xzkuJP5Y0PxkNqkdj87nMWGTU08XK1BepDk8QlX/kWqeo
iP9dB/N5TpBhre7SDAtOZ4qJNapKtbBlNnqVuEQ+stGDjxxDgVOO+VX0f7sI29aypbCfjzTzwqz8
noL9nH4jmeZHKWK+Umi8twXiH6H2gyI7PsaB8YixzR0H4dQtFFxKejJgf2jXmkrgAFhl8dCGaypt
O2o0rWazuMwZnVwhMD7iojoUCoIkBAinsKIFY6aWaTNKJVRq+RzhjdIS+jFhyaa/Fhr/KH88G034
FQ7dTU+EvbnGlWKt7LGtVtBelpjWcYsuQQT9zoxRIGoR3EPZeklkMBOtsCvZwUsBz0kh8uL8XahS
jFh7ZAxxTjC35TA7YF6KAKXzaVwO6N+AkMdJXArFWyetAghkviBsxNcemHht6rt0THCWmu5LTteE
4DTYmlh4AE2TUS2BtLvo4KvizvIlK1k82RoLvLnoTVIJA4VQ6sS3JnXkgmp9EEn3rBFgEA30GSwV
o6XB71T5w0o7sDHClxGZL5oEgr+QKPhQaWvCBb0nRd0NFWribWlul/Qqp1B3FF17lRpYAGPSQdRr
T3KbSH6X8fhRsdkWarFrUjY6FbAwFQcqf1TbsEZNRrcVYUMmbegzZSgoF+shIybNvhd0lHzrEb+q
339qZm/RO6a7nay/NkMBlMPvb36/j+s6Wgt1aO+vf/jvL2TGHjT///zw39/8+zNDjigvzPH2963+
/fn/+vjfH/5e2P97TZomB4VKv48WSCe5v6/jhAU3/PtP9n0MKP59y1qTtqYyQihAUUkr+2tppBWM
dW7p94tkif/9r39/hu7G//5Z3yjRvsYiJAhmsDLmZ/77Gb+vUv/vS//5mboXiVNJk+H3typSBv36
Zcl7pPjj1QkuEKEP/f7w9zW/X7QGCQZIkLnd6q9ltNDt/r9//++3w9pP6ju6a3VGHEFV7j8fJJUg
tWpG6Fep71eEL6qRLJBWgYHfnxnDlNpj1lG2n2IQ7ghTTMoqchetaglRPgGf/P1nL4SXAs+yvKf2
Gx2FU6s+cVot2ol8IkluKCQD5EDSyuWk3uNSNf0Zn5UrbNUz3XjcZQ9ELvR/brlfAIq9L3ciUvBr
5TeicwiRQ/dBIe9Vqqnm5FfziPFCgiwBWZANiOCRnK0nSsbLvT9NlfGcvZoXZVo235CZZRx45yOo
lNxGfkfcDICWRzAbrF9yFUxwZezMPhCoiw+UjwVjG3+ObDyg1HJf93NKSshq5X73DVg2xXVtxpXA
KYcPsLuwpSOOFkf5ak+ACijF+sqdrQSJYmr1G3TDNsEbwI8DBgXgfkaKgqsMmCNc601C4VQ6ZT4K
6NKrqu4jVBqQ3VZdHX5tHtqX7GxecDeGapD6HdVBuuQhyWx0zvflS9h5JYDjTYNDH7WyYwHACZua
nSy/L6ubNd2OeTMJJ75KcNDwI31QxFx0hAt4m2Hakffo+9jPferfrbCF27/iTW2O5KJJ9+yjYCOQ
vlJkME+EdeBvU051W30NMCJ6nV4S8SZ8XlBx6wJn2WpgzQ/ZFUYbiJMLvYRtaWfX4lo/R7awQWYU
kxfTQWpiIxPkbpA7+LS8dwMw4IpItwPAnZhco6jdO0A3O6Bb0HVTGTm6zYApFcYpyFcnn+A7to07
v6vnyv0mMQ2P1qkbHchoeFV8oPdzxPFce77TRj1nm/gIw3qCJg5/TVUc0sNNFtiXGrMdgMsX1M35
8QYEN1/pswm2egmA+A4w9dAGxfPZ3Gnhxtcv8Unf6T/FF/8dmWvNHXuQL3qOtR/8CL3X3amxM1WD
S+jCGtgQfjEAytYC5QQgVA72tIF05yFeYNHZ+oVTEdaJvgOUuSlJRp34I/jzbd1AGF+QmVuVGN1J
3QXh3sJwQKbMeaGIBI3CoOvgZBsfrQUabaFb3upH+tEJtiemjuJ8lE/n8OVdQ3kUdRCbHg+YLKPc
ZDBTta0+2SW89mADbdvE4NKebERafOmFLmp8g3L/9FBeXuJhJ9jAldzmC8wP2OLkDNeVTweEentN
IJo50mHZrDa7LLznKfIzVI2dnLVU2FRzwIajEADMqRYe4XNxnt3uWCEhvFm26Y0O8nCI2XH85QDq
eOHuM2c6IDu4gyxDMekDCbP//JSChge6zXRB5c7FSw9eEWUjJXGgpmxAoSzAnHjf5AyW9YEgOHPZ
7rYxfh+jM9nVW3skQ5GtN9WnzkKtx16+mWzfpwRoYuMMnqzBnutPzRlBSlr28Xw2T+Do7fgt3qJS
Z0feQ90125qOsIUjgmO4/8yUR2r7lp2Ro24Ahzf379RvtogXvFLz4fwGvdsmXEpum7DVsJM6CU+A
qoQNmh9U7dblzMNklh1wnAn362C2j53Er8cbEicIYxTnqjgF8AOpcdCEOIh77RtayGTTFnquQFtu
e52VvJ3qXfwUXcC9Ym1enmj4fVAkQcDgjrrABhmNj9hN9wgNxnvynPKZgImRK0GRb4b82RtXaC9K
mqkrnpZdFB28UocU5eRPH2V1kZ/7vwUApfncCB4dyHqrRwD0XZob8VNp2fUnDNsXNFrwOsB8tvmQ
f1LkJaQ3Il1KWfXgQtkkp3akCqN22at0f1qOmI5b6ufwA4Oh6E41mAYIQpsPXGwW2/wbi+dE2XyB
QdLhvDjCk1Z76S1wpnvdO2bMT4C1acUOMi6VqG4TnUFJlzZrIn+UfiPAF7GVr/FRaLsF+3fUdMwV
L76pT0yW0mdUgEtqzKZb9N4/jzAWzozOcsDV3qZN2nzBk1o25EaAzxXTA+rC+zPTEXpXhz/lSeIR
YSv+Dk69gBa7IRunFeIi+FhO9HuPrJHYFYsXZYs17U1yEFRSzWOHuNoLNAS6fhGiwHjKANfyMVma
ePTjA8HwTbKeGFfli8OSI7C2pwNy7WwOYPLKD9yqMPUKQRg5tR8+w4jNvOlrJlJF3K9yKP+wQdvr
s6dUU37m+2UzbfGzE38UvMyYKKfIG7bqOvcqiMv9Ww6sdX3sMSFeItP22mSvHy2n4Gf4nF1pzJxf
uETx0Vy54fWmT2w9U7CLoy3rbZfQC9u1wHuc5anbDpt//h+Ou+WLbv4hdL32NokY7mzwZ3HTJ5qq
dvBcXMpbeQuh86pbtAEZiQKJHki8qTvpfvYt9v3GfCzqWSPY9ROPK0CgE2Q6ATjdLbwhAHWndiL4
cstjyB+cDGwjd/B/EjZ6iIujVHJmnnO8BXtAmC5CofDZsbs3/+qtp6FS2nBGeUyhlrUCaoRx5CTl
BqdN/ix9YSUGI8eVvuQHomZs55n1beQ2ErYB9TnAd8kVT5dFO8f7ncpB5KGgCbR+z9e9XvvgkzZ4
fiHUZTwlAMNWBPLzsosfWg8Trq3QAXqqkKQbxLfo1UJmiDnwlL6SeH91d/HGQn1EKwMl3CuH+iNx
wAmciVCoDdJl1L6MAy2zNNx44aH/1PfVjmXwHn4GH8IBK5FD6OGuzQjag8cRuy/bS92Sj2+yC1y4
A6orExUQGxug343JYXNyJsNDdj57u0A3QLV7A7YdRY0nHk57w16PIcQjfH2ICkeGukmc13Wa1v5A
1WhTHWhOxonL7rgKRm9Qfcg+0VAF8+rAe/AguIMHkmwUrg7IGdokDYJEsYJwaCk/kGUi4FnFmfLt
nF/UITsA7IAjj5qvowfHAWNwhcbpFvrkik0cr4hTg/+D0wBskkerJztNPdBjl16wkLQfvqnbwvbg
AIPdEHteLQu2v4c8EvhvwNs8cgV5Iej7zTnyEutSAcv1A49qlhN46BbazPIXxYkRrnLH5+kcjOew
/srQ8f+uhdcmC+3pRyGblBXrJKAJJ+7RIhQg4RrhReorpM9yF7nxpXzSbeZyvjU/cW8BUoVYExoA
n5nJ5Oh3ldOBqgiWV7BrrrhDrpXjijLVZFwpcWrBEYEZFXMqXyi+5ddmtjsd7Jono8ForiKhAbIA
1vABK8lmAYV7th1pm3nFOUGfZ6t8sbdxnhBISwa0lGlFPvc8ufwZVkdjeYQr9Q0vkBpIG35S94iF
d2bniWCM7ftHDbsERxrsUio2DocQlIC6Gtg8XsBcai814v3s29p+BoM+uN/LYQhox+ChtgGEAYQY
XQQQHot8A31LZJ26OmsMXPSzDHfabq5LtSKpH+pDAMBi64/RBxbfpX+qM+vcuAMO2UFXHHZUTGRQ
qFzPsqG6sslfJBz0RpQAXIrEDTBnyU8bKtDgUVEXQH+fvcIGTwy6nIZKMm4ExKyQLyPekbHLohdB
JQhFn2Ins1ohUE3qmZLKkiE46gkvQfIUgrY9pR/GewC6VH2aBo/hG37wE/hnPNj7UIrrQSFwzT5n
QlXCCgSBL5B4HPCXqq6ELpQfQQuBwaD9Vw024mGp4LL84cUAKE881vOMjRT3Um9e1XGrhUcNySNb
P8170QWdgz9GmV6mA3AekEGW19W4wqLY/RDUYxK7eeF8xBCSJLQg3EF2A1ysNqDbOZ/fEX/rn5rL
fMPPcpQ9sXwZardO/T51KKqItzbeCt2m5wp0grSdgpBJe52Ft2D6YyJBAEyemAGtkY8OgHKyuXdU
mAnB8UpobRlRswnVLc+wPExjCDBmP+zPBKhQxPySOa+dKTQa+55TAGaZD1qTpO4UrKPHVCpv2VVI
X2nq7MEKmxAqv1pOgvGSeTMObrADScIQboWCvB2qbZM/69F+AroTvGYJXkukcDZYAZpum1JhN5Mh
rQCqg/8DLUDMEBH2MuXSS2fCGc5H2FtsduPDfIwgkijJNg5MFQtineqlWMll5WuEg1oEFE7DeMAW
K1dlaM40aUN8Bw32Nhv5DwWbp3SfNlsjP9ShkwPK7f+SJwDSMK/UQnCiodQIHJMenYL5i0bx2ykS
R6x84K8BPAzhiOkiCFGYJ0Xon9fpt7XO+MMVlk87Js0d7buKXgBiG1vJ0yGKJkfIFmsQxjmiOXR6
5uew9rLoSDm6sMhbjymwX/wLMDh6yVOspkhIBDzAxMEmRuR/wHuhlKU3HsDyRTQYb1DvS2HYMBku
OfaZcHIjesm0S0DKbA310zQujejV4p4jW5LtCsb1h0pt66tCop5c5sGpJGv2Q8ZzuMRHbiteNFen
+XVUQ85yglh8/6h8zw82Gyi/VIJHxeOYpnUsZr4ab2FwZcJN87rci6wtCMXi3oAaiX4CACEPjiRE
/kpgRK9c9Ir7MjdKtQ+phXAUETCx1y3Z84R7/SvHA+fTpjuzbpBQoYXtneGgEb/W1MM94o7umm+p
X9mA4J7Cz/SzO35UOzhM1Y+yne7fsJV0jBfs7qcCUk2eRlIaf8ZsTPOJh3A3iGmYolDZ+JjmQi67
jU/5c4JBNzV2KrOkd5/CFW7adNUZpE/FGc6T7ibfhF2GDVLdMY6vlVcJDmrW9c3cNV/Dnb20cOrn
mLknMYmnxm8HUiO6SXSRiVL5WpzzU7rnhjbdVduuxQO/Gb314KXq/pUIHtsNmV66L85FtR1fpp8e
Oh08CaA+obgFW6lRjGBW127efkzMSjiBKHDI1D1MF6ZgwMyEA3ejf7h+h6SeuovNY0o/9wIlCToP
B8l0ZW3xSWTuMATZxsrn3mfBYTB0xhvKZM86FlcWLysy8+iVUy9gT5/YgzYy4dO4jeyGJvhOOuLi
yiybH0j8/qzQfIfowwgcDCPSNZG167/iDfJsteVTcpKGCyom6Q/yZfkjfs6fjUPpGy7hnX76vZ5w
OCfforscLex/SRwJ8qtqm52D/gw4dTH2rexxU+Ev9wiTrOQJ6NaaEq0N0/6mEFBZ9+SdnNyAj7HR
tvKDApPwlbpB/m1UTv8su0Q6bJCFhz0Zz6GYLkyt7kymKt0JL+EL/gEDDzpe8c7ijidu+M2ZWgmE
OypPsVfUrkhEy+DAVY9t6ZvCUQw6V3QpVtPRzwISF6CfprfK4UNo+ND/tJXHqgnZ/1CBPBE0adbr
w8A23pVv0+iRtA8KfpoO7m++5CBYWe5IM2CpKum50c9x/hcXvDsf3o2exYzmOK5XWEjSuasgZeiK
r4IH0p0QHhvB7gIktH8Zn7LIk2HpRBuiWVW54JYs/tGpfegXk/X1YALtAp97kFfWEVtWj0n1bnDS
z+bYyFCZcC8TvgNUZRQ7B7gAd9yzLgNNHNUOqLzUTnjUC+9ef0MsOo6v0SG4N7eRA5OkE4NVXFNM
1HpsDCGvjXFHVlUq7c9pjzMT5cRN7jnl7OCMBwbTzlKHw74GEPcZ/B2upXVERF6qsLHfpPEV8k4N
JpIZob/G6GN1VO2P1fA+fnKe8TEfuY9QU939uVd/847mB/UmcjZV+Fu1NFXt9CO7vpa2Eh7bZ6KR
/gOYH0xdWT4gLcpfFiVaNC5lxo44lupA+wCBG63EIch08CbEh3LwrRdic8jSZJj0RZ2eGqb8Bw68
x4MUU2iQaAj0ULPlA9qJyXIEKiJ7JBMcz8WVWCD/kGf/1aAbxkytbSogFDCo9LBPb2Kqz8iUOPUj
afzMyyDczymAVk+UDyDr4mkn0NBoTyIUz95Nji1wbW2bG7cqcEf1gsdgdafmW+GuxsZDHGq2h/zN
7M5T88JTP8FarvpDOnCrZwuRhTL7KjkIampwCexRHBRy4yjO71TowESKBiRc1Me/+B8VGQsIzvqf
JyU44CuPp8/NMp6n9qCvcageX3Dx21bl9hUIpBn9QLgchAOf0VPx94O/xZlZ/01txFL9adsOqDa4
TeCwoR3J8df6CLZC28CDLQ2WF0PXbftiBAfMABSyKzyB/lCnI4RHgulOxEu2RMGy2guBjfAu7Z5N
fQs6yud2d+/u/GetuG21u/UCZbuk4owhj/6nF7YkXk/Me+jeqQ/bmuztPrD9wP4jDGPXOJNpmMWn
OOIxOtkmXO3embITOyofQ/marI3FDBewJfyNvWabeAmWs5hbjG+82RfJJVwzIDz9OSRfp6ArH2Dl
w4Ih+bwLTxxDpcOmqoM4ofFDEFW56ERA/y59OX2CZ9hA99+uA/LBFbUjGymNMOwh1iyaExF0GE6L
WEP87oD5ie32Sq5eXXOyGj15mr4YreFOrMW2hkgHLrrr7GPTIy6Fn3iLvkldiIup5bJBxijZeMZW
Tg4kFocHHr3Bn1i9EmJCCY/pCbX0H7/Y3ab3XPIHXoNY2XIYaTqdKsT7rxQ1WFpPRO3Zrg1P2NH1
41bilL5LEAS+JJrYeJVTmgkkL/V3pPabCcD05IuqM9xFpEfJwg6pYW2SVwT/4aIL8bk1XeGJQY5r
G3ZiCDePHs5pvKnwkut6Q1ztsciUr+4KlgzlHp5+u5aEzD9E9xl1Ycmm+k8qREghUbMiRtB5Bm+Q
SLGG4xwAxqJspeTcg5ra5Jv2b2Z5RFSpblNyR5J+dLH3q33CEpARuLMOVJUeo3aHrwDSKtwnu3fh
Sk2ULcNPoz0lJS6LB6RCJXiElHP+rtbmNdqqpVcuuHZB2/UZUYApKSlSuidJCv7M40m5F+fU5Wz7
w7CJyT0gziL/NqnQQDlFc0z8mtAIiD/ScMfWsHoy3qYv3oltBZtR6lKc8GN/zkBPveoktbaJb1h5
VL5U+SCzwX1EV6Qzp3UGpm9BQpLgBqckPQOd582y9squJTMy5BZXZTtc8zc6ydp8rO3xLWIS8voq
PGLr1n1BlbSumFyyiOmyu+DsTkxwKk0mh0+JpIHsMiDsXTkhFiQYxAFIR8BujK5lbvAHb2dfTN+0
5p7PPq02mqHkr+krr6WwUxNcpK6sYdvs8zQGjeaSO1ESIq1GucK4RER8tcvfjZiNO9MWmWgyifGX
mctbWcUupDiq3enOmLhC/CmFvx3oGCy7qTDFKwd00j8Ky9Phx6g7IudWOeTaHY0gVGd8IXAQVprD
bdb4kzivkydeMw+2bFJrwC9AJJiVBb1fl+egojVyXgbSNjcSsHV0ONqzK4EJ3lzKr1AtV8+18s78
Q5GYz9TTebpwiBHiYGy430658YHsZIwHLJR2euW3eWO3mlPILtVE/k3KVd7EyVal10TLbBXLvNQu
Wd7RTzX9MKj9+Ic/53PWdAXHqA1+ncRZyoFhXaWi2EwJdwaeiINfFJck0a+nBcavF+A1az/HGC6c
hYw444WmEGOUII2Pri/5FTbDjoFVZU+xh7y44ilSovxgdvKeuJpy7qF5Xorv3HVGsbFO3yj78w2X
T2UdhTukP/iVTN2anZKTj5RaQkmEbqbmkKLAZ8CahL4cKnD5M35ARI48VM55RhWJIYGCBtKzrHg6
3kBbMKJHphgXLxkJEFCSthU4XD3XyCNiV2AqBRo73LPQXtEF9+sPK7e5o+/IA5+A0KAo/FUp25/g
tUnU0AaPOgmlyt7EEcw1TVeX3pkrfEvJVdbW9/7nk/kErHm4BJW0GqTbhjtjTpKeVMqmYaKOLhfK
vc4ggjqSYX+qdgw/H8/BX1znZc+w8vd0xtcHGtr8EfeewGa0PG6HSa+4XBWLiN/wEh7H6E8RreH1
trlbGQfh1crDYegYAq4RMyXuf8HnNYSTZvNHXC+TYH1I+C32TgGyDR2MDVYQJI3R2r4R5/YY7Ek2
8G9nM+I2mQ5m78yn8YMPHq50CQQyJo/P5Xb439JeeUOdMo/2xOOhLpySNavq1YBaZAJk2bHkc+XQ
abueroAGAZwmsOiAf+Mh8mbrwohtVnatOX1Ns+7VOKjkP8jXxJjTuHwGL+Sxc4fc5uoU6Ay6Xz+H
8hbnr3pxl/wZ2wVehKAITkyMK+7cOjdtbSHrLIE30dW1HOlVzw4UT4SUYsKVOc+HB6CeBaCc7mxc
ks7ORAc3Q+5nZCoRD26N5chj4LWYTqxzEWAK5Wf8zEhOgb5ScSfcYa4C67yND63BKRIuChwPJKds
HoNkYpOGSww285vGOEUgJpUbfxCJx9E60q9jfvAoJ5jruV9LPp9Ezz1C0TLeQ3nhfXLXOozr6jNI
+7gqLns50thgWaxaB/2BSdZd+hcapGGDFJET4uzyirsCVY+qw8OcsAWUjk+LzaSY7YWFo0SfOI5w
daxjLXKJHFHYQcFatOwql5Ak2r0slsN2YvXPcMkQsbJajC4wE1FPQNpEGS7MppVP2LZHC4RyvxR3
tMYtxQUxlkpuqHmiducZc5lD8MraM9or33K7K4KrssFwEJcH0tYYYL45EuyXljbXOrDYhgDRQZs0
BhLO5N39Dv8GPbXCheLDnDTrmzrt/hlhANtCtwVTyfikhUMujETNiG7G27QD68adzTBLqAaLDuOj
YZkGEX7tOtnNRYXU6DMa2FKV6VZCXI2+NuKX8K8FlwEr2m2Uezw6BoqutYJG+OJlAD4ZWHYgvm80
d02kCrfiuhECYSkWe8YU22CW8j8LssWieONRk/vh/niuTMuAvp261idR4bC+6ueAeyJxYjLGewaW
NI9L4v5XQJABuMiOdDegmL8JyzU3BR8ZYxSa35blwMevk2CglIkgpm1OCISDOPFVqpxkZRs6F3Lh
TshPNZTUNv0wb0artn12T7tuqfeDBXqJ9XcWo3WIvkGp5i/rfMWanCTV3M06TpMfq0M5R15KmgFf
iXLU+JpaCAIcxQmHdOEugvH8XXam6unDOtIYwbGTUeXDraZBSMJHg4q9pGKOFXjW+3gK5asGKPul
o9KRQgj5LSJ3WHVQ4evr9HAnZ2ZRzBDOn4H016/U2UByWOZBQmsVBaogeTaywGcZrOtHRfQLfCGK
LjQ7mn5f9kd+wKOu60ODaubgQD1kSY5PwRsjKsonkF0JlXtUQiK3ZA9BH6bdIgeotNvG/FrntfLM
s6TQKtIQpe1ZoxBPoR7Qi5B5rKy+9QBcUsllByookwLnyq113ObZhGBEIcpi9yfFx38bfD+GXpaN
XWw+bDXVzzsHiVy251LdMw25C9yrSaAFAnUWKMJ9JCUfpLt1srOiJ8QKQIKGIovH7RJUSPFKcUBk
msmuHD+FbxArbGPqo8Y7HeGvl7x0W8aU8MZ6N5rnColWy15nEi69ItJ7aKDb4snCO5HhWRDCe6Kz
F8Lujw5z4WjDO0Zsa9eLUkLkRjExgp01e/YqmZJTtx40rMVUtNVPyggWbRq/qrdMTB4FUxbEPyWp
VdPyiRWoUesjyDJwssdk6sZhhCEqs50m3mge+BVb+xpzIC/0LHzxvRnteKswetW5hWrHU+MkL0RO
+72QvmT0zOb1LnhlWSG9ifGsg4RNAzASW0vA1ggeW9ixoRdDcRfs5x8qIny8AUVZX1cPHSfO7Yzj
FClLZiNN/3ndQNYzO6OStmMnAaC8xE5ReEybXntmWQJOD9q3mo2+9aphL/NW8MJjLAq/mfD0QALl
maXbxWx2DhMKF/OJGwLswKpASWOpEbnxpW4PtwSdBR4YGJj+oGhbxLqE2RMpnSPphHsBjRgUe4eD
umwp5DDcQvEcEHGxsfxuRizW6pL9Yc6wpLgydqIF03Wu4Hc7ZzNi5+ARhdiPZDseGjtPDmhFtzkf
eRnbZfsJIIQNivNO0Ha8HH9e8mbiZVwGwazldimd2cb6+NQgPI09VYpzOGJvzJ019uHso1jGt4wh
wRmrRZzIUS90cDSLsv3aZOCx8ld5CDEHzPjJkjjsoOQkE27S6hv2ffQz13iPtyIESX22kGxBo2x1
VkpWCa2B2Y/4qdjvWDPU0zLl8wVMAC0ZIjHu3vhmk79QGyVZJ19dj2+QJ5Q/QRZhGr7CDLoW1N8O
pAXFZA7nhgpTQETe2J0goTk34YZst1jWbSyRzUOzYqpCaADslbqbVrEyvheagm7RoOkJb88GW9dL
i1JwLYMSToiQ9PFpMTOcForO2GuIRodKsgq8guScRzH2K119jqtJQesRVqRV42UlJoCoCjXfQVj7
SDpoFHk3y/tUYE6JdboT4fTuYwFSS6w3hSs06bgPRGNATjAI0SOUUZ0qRgUNZJFNfLIonDW6NO7n
Jj1XMdx+aeGJtKN6G/Uxs8OgNSBWTKsHraq4Q/RaqyaJ1OrWBLcWbZxF+0FQ4XMMOGQq9He30ZL7
veEmxDVhaGJgBGh6M3YWDoeGdJ1MRJj09S9//xxO7OwFqXn+/VGTKv/F3pk0Nw5k2/m/eI8XSACJ
YeGNJM6khtKsDaJKUmEeE8gE8Ov9Qd3ujn4RDof33jBISqWSSCLz5r3nfKeiyLEff75WVQXgMjo3
9WoLqh0cl9XqvTRdxks26jNwlf5Y/OvGSRaEmD+PhzRAIeq0ZPF1XLg9Bl3wVOn/vnHVTsqGrcTM
HeWG/evf35D7+Wc4++OGsGqGQOtNr2eCR/79+OeeJmebiLDqMCtUlNlPkNXP3dJuEDRaTQtisF5O
Voey0yr6+WbyYH/UQcA1kqH3vxliWFE/v21ooQjtu2KAI7ne/XnyH/9w/dcoO/nKv59si/ige85g
g6LX0wcoIX/+55+bfH1nip9f5+fuz5Oy7V4jm0ni5OJWSiqbnAGPna5dX9ifG7M+/G/P/Xzh5zln
TPdu7mc7NzDnKiBavdZJh9QFdP6aEBukCUjOonvpbUcBfkqDm4H5hpMoc2NrKa8dH5V5dB7z0N/I
Mmh2itxpQ2dmQSwmw7W9DQDe1NNfkhR7Tn7xH/K5SiqC7tjE0CZNJxmMLGjaclpoeYAPuNV1cldb
CGVcWLKiXY10KTj1knxbSnKFs4kA+5lM0KtiHtdwPHPfDmzI2pbXY122aJpnjkTlbT+tbsLQKwi4
J8IgmsI/lXrsJQ1B2Yv6CVyolXFct7PKbMlIzXfSaRmE0CTxev9hdsQ9oZ8NKAGEr52Jr4aJ8mRG
c7iTPRFbBGH5HAnozzUzDvsSMrzHlgaf5JdCV9nStQqLEkx8NR6kBhYuXIZwfXcTTyNTQ8BYaST1
XpWGPhSguQhz36aaeKWTmSwYwsd7Ugpv+uBcJKLnRN59TaPFBp1QBvl025KWYXpuFUzr2YTwHgbX
TBVSSO6cCi2mMkvZAnUOK15USP9G0x+F8r1tDYqQSnDCqJrspbGHA3r6zDcMaHPOz00QZAexoEFq
6DKHNAh9Q7BunI8fuuFF6zvj0Xl9cSPODrBg2mubBFDMije6wtE2feAPJAEs0Cj+3avUTd+6GdBv
OqYJAeyNtysb4p3oAElRyP3kWmxesBy8tGYAM9Ks8mPmUQu9HTtbDJq2PMHSNNaXqnMenfXUhRXi
ENJCROqFgzZAeRQR3oVtvtcWGNXUvDcjv7FlwZ5RVngeh0ne2uxdwZge6wmmvJch9mzTAngJ1agt
/0R5JM/JyAZXSYymbZa8Cp+TITrm8WA582lM9XTT2XV9ilyNUcKGBx1IwOJiLe9FE28SU5cX7GCm
MZooJ+1CM20fFjOikGLQiwVlOYlAvnWOi5RAW7t2zBouoJBwxV3pJMmDqe+U60ev2dpClJvIuOGp
moB+Zc1wGFsJF7htTtLqL0Egzb7ohg8/kWJrTIdWhYsXbhAcDJGx72Uz0P0kBFo3QnuTWaDp5gRf
dbuYq8Xgbcs976uzKOcS8kMHn3rE0kDUwgwijVepmnhH+5SCAzkQD3mTL9A5G7gdfLrG9yKzmAIt
Q7HNBfvv7H0FSWD2psfYh+3j1tWFc3SJL0+akup/jn9LcFecRMxF4ePfzU9VF2y1J6Jz33awYurh
hG+FPF7x150VBpqWxhlbALMGBEmDPEkp8p2Vw0+xcR5VojvasNV9zLNK9c6xRhyBze8Q6gAVmzNz
SGrz8rovfXXEITWSxSy/bIKId1Xj72JRshP0CthE/WEIi4AdI3aLW96un3ScupG9kVbpnIN0/hMW
bXbjZOkmTLG8GSwqnVC7ifrbi/aWK/YmIzXUBssMQx2tR78YQvbYR6IBZOASY/Y2nIpX0SIykKDD
AdvJ4GCN1FvSaewtNJZj1Wo2liCeb4oRZgSm4YOwreVg3Hp+8NJ0n7fyxEek+lPGziUkSMMZmulZ
VJzjRmxuvmGyZhRtw7R/99S098LBOi0ZMg2ylTGATQvJUaF6nu1yOri2e+54a2g5ov5OUkiBo/st
DecbHFfQ5CKqIiHm24n5riEFlkBPCULTc1/7SCg6H0t26DOXmrChEdXPA2dCTFh+S7Sn1evp0Agf
3WDKFJmYuVi4N42LTcfu/McZ/+txTjyzy2LyIGanro8LhYxfNucxa92HscufYhF1WxbjAprms580
9u0Qt+coWdyTwzzLLzLnaZg1Qx2kWKonJcwEH9McfQFZyvbgwP/OKYEijps+N5AXmbI14YeVLfoc
tc0l7uZyl2M6xj1g/wZtxWk+Zp4Vtv3ZblvSXkX6Uvtwm2wmGXMpLsJaWDZDbbZWEaQbUbUvfEqv
285qCS8eOJ5r4kGtSJabTFlMARP56Fn9plykv8FS+p1P8TlXjoucFpDL0lJ2NiYjPJnTblkwduk8
xkBhIXyygPTTkDvqkODQYfCwtkjwDoP5yQBLdlsvqP6qQOAPEJ8xJnVMoMYclJsVJOw5r0OVmE3q
yWlndOtvq0AfOjmz1XqOv5WG41HQe9vKLl+EdtFoqPnBChKGYq5eNhUI36hpaoyP0XB2JvKCO5aW
0dPO1tjOeHba6p6Q2vepGe76StEjKCZ3v9j67IEJ2Q1ZCnDXN48eXcO7PLjmxWt2lkM6SDUkYFZ9
WdPqnJG4WC7OaCc+OJOGbCOs/jhIDEnKp6nQDU75hP3nzszTmczQWyv3o02wVLggKOi7lvRKiVkS
YjcdlNyqv+q82ZQ5uJoJGXFs433mw/6r9gSt8iA8ZFTo+ypB1uGn49mao18CG3JS9xEjk7BGwH1j
NYp4Ca2eozXDXRMhDrGFw9aShJ/ZQrXZhCNSGZ8+Ve8kB9+mpVnUgTwMZjNH22LicCg0UpMhRWna
DPTmwo5rxhbjzgvAXS+5vuB6nIr6L8Z9snh8+btd3rpeh9dJBvG71vz9Po6XZYmyy5zehbJC2zC+
E4WLmHXmNOCc5iU/DV0/nXtrstENfyXSpzBP+uEltX4Z8GU3RQTCKs71V0YC/GPEZMluMtIAAF9c
kkR/JiqId9bBle2+axndOsNEG2BpDl1FSV+I6pT2lfcgC/UpBr3rHcqNLqQJ3ofLWxYjxOhwCbfz
zGX8ESi18ZIFcLjQjJtFzBa0FLdiusxulp7HlhFqmLtbIyIGhAGHHI7hRCxz4F3T6InLhdKbBu99
Fh2MM76z4fwihqS4alaiRLszXKcbwlDluY3K0ySWAbf52mOym8cpykAroYOby4k/0sHgK2nQu5HH
eFC5+J99IuC7syQR4Y709e4CmIC2/kzBQocgTOEqi6m9c8Xgn0HSnOSEEadIyYYzOYSh2Sn+hE2c
nyGuoQ7Ki53vS1quk4TwYOxmb4Ib2LyckeRJTKTGB7N4JS78bhmNfxFl/4JtnX0yRL2ZY0h3HJac
iZiE67mO7guftxJQBKomx72CdcCc0zbtjS8e6JgNZUUc3dBBaLbrS+2pnA74QK/Ob+WmTNQx17p7
UcgWty3zdegOv3y/p33htbxlJQWdtpnSd6KmNdx7Nea95nHIAdspieEOR9eBVG8HoE50rzpyokdS
/Nbim85ZoPQTR9N2p7BhIwfmYRWWw6Ys5AdoqpxIm/5kMBnTtBQfvdfdVQ3B2uOyDNfrxeMXM1nZ
MMGE9L1Vk0tJalXb2oc1SrKxxI9NGWGxMsFsJE+LPkicex8Nte/Grezvqid4erIN2dvQoE5Ztw8i
LtLWSVjGiPopYsa1pRnFIdYV/Oymwu/GMlkbnBZuiFc2Vk+uXYaXTtPZbZxm32SrDQHBZy0kaNJ4
ubVtLfYOcIg952nXLGtVgHS9SOzt5C3IGRGEcaA+iqIvHsYsArw6MlwvVlskODuSSP3ZPdtxsROV
9umaZfF1JKeDb7AfhQGQ7BAawrEswWX5RUFPiqRlTywu5ckudEuCupw5eQklsetLUeMdg7OevJXB
iuajqL/xg6U4q4h2Smdq9jzHjm/noFj9AoxPYlk+2zZ9Ed8T4r4FYUWnmp6fl1TLZlIhTnkXFoQX
JFtkgPmujRfY30Nzwsf43c1BdoyWJqNzoj5Gvz0sVq1oOcDPWhpxjHuU21Gg6mNPG61O+GPtMLkb
XN5ctbA+2wsHQ0lMggltZGQz2gwrtyXcXvVmWeTkuo6OqFnI5+hn5OicImg5Zaj+h2U4Lvhf1HBr
OTq5hHZ+53jGeuK467J3fi696q49ddJ+RscmZNY4Wr+aOiAClYNCMDLVtGO273Jgil5DFp4xXRTu
pylSKHlFZl/lAMEYOyzot4Y3HU8vtB0kx6eQVU6qfRMAhzdJ1J7j0TUMJMpDweH+GLQ9a0uXHhWT
fqu3413RFRpPJG8nluadtVTAD41cT6G2Ps7KRTgJwXMcKZ3rEmWocHGfCFMdgmpw7z3iBTTtEZ3E
2SWdLaTtUdfd8vlkOQUoCabcZu0MB8pt3/pycBacQpG9TRnbqp1yNfJp4YKmhMU+NNXbXjRbhewV
ZqS5nv3Ev2oTL+Qb+neSj1yywfsP20iC6bKMS7RtmeQsbyKzn9OcUeGiGcuHkYmR/zPqj+d5YUDd
faRZJzbuBHnbR2uuWuT/acf0I02BvzZVcTtl7qMVGL2zQWgy91iuwj8mQX49py1SDcuvKB76ctOn
D+UyvyzLjIUsogE8NtVtrdTzktZ7q0ySx1K+Kq0/pxyKF0Aeok9oc9zw67ZXDr1byJRHBS/1ZkZB
IpoJvUJ41GFxSfuzK+yPfgHJULnRKYA2cBVJn/S6HFxdVOmHwjbfrsFGEkpcITqL5JUKiuJRZuWb
b17appFfi/dYZ8VDNfVk19cLY6B8WofOTIJURLu18C4TGxLB98Nf3UUgWyNmeXBrNDv9Eu0gKJFf
KlA0wm/5bS1MFoRvoMziPbPQ8G1E8cqCBdI8j1FK1qzvrc4+s6b8aoOko6vb3fciHs81WkrNrhos
4VcEynjjr2iQbFhefo+hmG7t0dpEFS8S3Ipm17kxOoBNX2bOvej1PigqzjRm2Nas4NejmM5aJ+7B
SVwK/vSyVETQRjpgdNEu+wm6xvU0z9gORsARmX+onLXnshoTDUkI0Ty0NMTHDhLtQjHltHd4fBld
dFy7UAPf6ij6diur2eaj+lP7vONOFre7efHvXMjMQAmCrbKoigLOdm2IlQZGMBdF3WHRRzA+eZBA
InxbvOtcPl56o6ZgDYKQtAoggrJgYxWwijm+1VH7lTGmHIbqr4xJjB59PKg9AmZWmjiyf1sVciJQ
kPNmLpkjZwzjLA/2qur/1AIXVBxuZ9U1B9ClLK8eR7lYp6+jUm+TXpa7Ut5HFU7jYiT+GeZHjXYR
qJJlUTEreukRP8Mq1cNQ9CDNjRr/kdj2/0Fv/xfQm+sKj/S6/zPo7el7+v0flLd//ot/Ut4iF2Rb
uGasCum4nhv8OwlW2P5/+a7jBDYxdVEYOgDl6qYf0v/5P6C5wYYjVVTYQSRsao1/gd4c+V+hK6UX
erYd/rDj/p9Ab578b6nDQpDEBzEucDx+Iddzov8EvdmDZWnAP0BBcy5QX+lHKo8E9kdFLFrgX/yI
Ka0Tt7+qJO6vomU+10ARMno8euZbIBqd3XgBXxaFW1jkv1xZ/e4VVgTLDpBJLnAG9FPkEZ/sRulD
K8NHM4hz38ibPl1wCmlUG/XiPTMvQANAt/Ys3f73GrNloZvoCFqHsHXnY/h2M3EUOWq/sY2Zapbb
YCR3rGYwRv8N0BZH0biTD52rbmUPLK6pAW+OoNivrM69h7yoNrVaGNMVWzkNJ2ekD5Isy3VvfeZR
lBA65wRXpsfHzaXtBIynDGabshQVwDV6BnB9gkzgvMbENwo8hxjSF1FAoojqHaXDk4oYrJqAGIkR
RePSoQ022eTs7GS+bsdqG8bqowvFduy98xjQQ5mc9OAHvB7XUO7Iz+qPjSa3DKZRdWoMMxxD3+S6
1YlzqarZPgV5+I9HnKqcy8/zovfdQ2nblzDwxC37F/I2AFa7pkhc/gpPnW2yvE7Kgv0yT8SxOX5k
3dWySe5jd0num87a1Y2h0mYrYKFmUh3Jzr4Hu7Fswmps/vFwbOIO+CpT0izaug6R6JnMvKdAK+fY
BBp2dKXTC0y114RiB4JQggY8ydgnrDC++7npw9m6a53mURMCFE3BPl6CAds2DB3QAA1xY5Wza72K
52zEOVbMu5yTJMf8HaQQZy6IN65s3GSbOyLFsBa4OLgxdwxWEZ4JXwvO/bwOSaf2JPUUnCPTEL3A
z7lhZU7vpz7IbjMmSNU8MkAbUsxUTAemXWnq+8i3rQvF//io5ixFHYcPbgzk8Fj30nsQNgv8IfVE
/wyWlhv7g2zf+PHngSP7rUe/+Z4RB6E5uf9MZY9i38re7DIoT66tScDwVf62tHZL2Cd9FY54b1Oj
5qfYHV503Og/ucHuPS2e96D9WBybrp42KYcqxCz2eJr5TJPCaH13ICJMOLW3uoOhpcuw2dh2Uh+j
epRPju/eRn4+3HLCZ9zbO4+T1cxfIQi4xLQj8BpiE4Tlp++N4RIvo11feNgYwsn/lZoi/xCxsK6M
aLAC5ZIoLDsg2R2wG5hxvRzKfEDVx/v8sIABvs6KUH6ES3JodRH/0c5wHVvTXTQNGIqDZtmn6USk
sXLVW4ExuIx9504yPriyTe/uJgvZaTSb5KUomCi3VbMmWEbJS1W42MAkR5mfr0bASwWUEPAUQUgX
eJxfAyVe58Jq7hVAnKupp9MWxhCapFL6q/ptCeKmi4UM3SnsTmWlo1sKM9z1wo925YQ7JBXIUbxa
tU+pP+7IyvMAowhr0+WLfgrjXh197TxHDvKgtkx+Vxbazz7xFtKk7PmSFinerYraIORiO3WtGxyn
cEHkX0bTY2OZ6bF2nP0oo/LaqFpv8/V5k9KiGjLo+j/fsTKW971Gc6nTiszPan4o+mB6kN5gLhDn
j/9+ivey2CV2dsp8H6rFVLevdutitA1J6fx5OM/OxEAg5reqkhPk6vKV8cRd3BTqQRJs8Tw3JB8W
5sPvwuViurR+UnV5m9Uquft5NCWcHp20TPYF18Q0T+ETKxAVVTUTipwV9mtlJzdhL+XTPJnxvpfR
C82hm8D2y19Ai1d3Vr2rDRn1nj/LjZ2X1cUDOX2xCnpq7phvydwgAobBcXaKnSfPcQ0hfmGwbYJY
PrYeet65jHELQwXtckJLOqQsvoWSZikLeggMHe94/2AFaw2efiY0y46al8RD+mjVtH1Gtssb2M1I
vOmC7lsfIrits68wFJAgbetz2o4CwgUstlfI//I4RkDhfx6CPUmJ0hsBIPbKC95KPlVlSj1Mf4F6
fZGa8JAqfDMRY3mbj9dVZlp3E9DbfRs3bPn9m72Y+FSCA7oWLfU3RL9fji/uWlNBE7Nci2mQqA69
5iwXRcDTvMTCPS6gLkXKxR42BMFNCCzvvp9VTfeDS7irQSyNEWMcPfYEZ3tp+xI0vClVMGSnKatv
46aN7swycjRMAsLzUpE/B5IhYlrOb04c9VvhJdljZTfjQ4gVIvPs9JH5F2t17Ld72TTl2cmHc9Fx
UvWK1uIyz8fXXlpbhjb10bfGDGNVj3A9qJlddln27DAT3mQ2f9HPVxGJg0CkIqiWQ5LYxAv7Qb/c
S398oNQdT/94bn1Ya7qcbWW/xO0yXML15ueeqfl9jEa1NEyFPk2Bo08/94pyQvOytAQepsRzuQm7
71SzPNk9BGoO5MgJSG6Fx1+RWR5V4AKF4Xyh/grbFrtIk5Jeei4ongRtiOeXx6yOk60IgTktvAh8
fsK9m6Bx4oMP9q57dxEdHIos2aflKtIguJKDLxu7kVQ5fRCfW4Avoh7yW+fYFv19ZQ3Vg8UqCy5i
jQvyv8VCQeSxKewqe5mZj6NH0gVASD+zH02cEcmRIxNc3NhHaYwVtinag+t270lU7USC+XXSuM2k
6f+wCHNI7azoLpmJMfCb8bULivyivem3x8TUG9uRWBj2h7FgOtXOj5kue3jjsXflDgP/bU9QhecN
Rzf4DOb8ack7VlQkY1YqrlQ/PQhSYLnT/Y0zMCgjXf3OpyGiBjifQ8wh19Ff7oQFvmesWwUCnbMl
6Q57ebcP84C5nKfelggWfj5KNtLS2Qb+1G0ZKSHKSXHKRy39WtQmXK0IZHDycdVEEh/1nCADzaIX
t3M+RQVYLbBvLTuGW+S9h226MyJ8GBtQW3lpvoORtKCuYw6WZf5zMqoXtAQ75ceIZkdEW+38zSgI
pyDBSAxLscS0n7rx9TWJDMjt/gSuETf2jKQesYNJ04eEgSz0HtuApYl1/NFElrqqv0bchkExMP3t
W4UTGCSQ3cMTA3A2mzV1u0Q/rrPk0yn61eQvH1oOhV35meX92+Kh7iz1rp5BpJmsOjOmO3YGsMki
xWsz2I9xUPxqxijaEh7mBfbfNVDJzC/x7NIcREuUyH3sWEewb3fxYh37Objh07RZqP8WfU9X7Drs
oTQ5dMq1a/0GZvsAYOugCmTVlr8HZLgvWImh4ExPNGVpvlgIAooREHo6MtHjjNgwKil0+asOzJOT
LbRnQ/hNbt7dcPVj+wz9T99k6TZkfmAAf3YOyEuCjK9pLXNlu/65K8j09UDUIG4fIvZ695i1HSZK
D+Vrqs7UT8WOVS1ICbwD/HTr1CbCQmCITdXXaQywIrLjbpdGwZ2KkDv07nUd1IACO+6tZXeGYmhT
JW9yjOvbMtLvQUVO1FJ/1gMWZGXNT7SJ2puhNyhUA3dfOcvZtB3K+44LMbIFnSAZXNfRfM+YxObX
p305hFiIWt6ePh1RSlenysb1WpO4dD27xPTGBOPxUV8TYPz0ZknsF7txbwsbscYUufg/JGbMjkQ6
VfJ3K9qaEZiIJXImCjn9oir3Xa0/Rwj5TuTRrbtiOudw1Uyl353HNeJa3aduMZapEU6n/xxU0UcQ
ij/52kRx7+O+51dtEe8x2q9V+Des5j+e75ydYW2o1asoLRvvCaEgrqb0bzJr/q3d8GUW3rf2zfec
kerdfitFGjyD4rNXpwe5tgXQA3ymMnsYDNiERra/gaM162iY7YuYAJu9SGfth5/zWWYf2IUSt0ma
XiiY34TRr8kofynfvw3b6KF05vumcdfg9OndDsdL06mj11knSiOiT/v0K4Wq//MBrDy8KCXwAj3m
oCVb/64vmA7S/KAp5VtQTAJsPKG6j2tCAZhk8yFZ5HjlEpBiLHNvifw+b70PaWf3Cfuvb2Hwaqal
2Wo1nhPl7UGophtFNI+d3+R9da81jZ2RBN8lgW/Zk4Kc+CNLVrrtgQBeWQg4sAOnN2344RXRqnJd
vsfQYIcuupPyUXYCIctjfPMATYGO+cXeNdizSmcghlbfhzOds7L/iKPx0FhBvvW0wJOqFCqS7DJ2
etoMgxA7H/St8Dp7P3cSQ0/zu6n98eAFk7iqbQslB7QBL2l76o1m9VdwPhYhr0G0TCnxDfHVHKn0
Pujjp6zp/xZ0apE5u2B5COjyvPAz+ZU/hqP76BPa81Q07isp8SDDFNZsKzZHLUFDUmWpg4z4SJG2
Pe0Xp75j/vIqiOc6mx5rdZzNxbbAc9TfdBzl9pFF/6vL7V9kZ2f0tHDGtx7QxRTZCSS7mCCxZGY1
STTo5y7CXTtjtRN+yMRM53IHmT1l7fZf0iFrNjKs74JizreaFBYSVAOMmIrgVP5SNRD54OoEljiU
Ccs4yAnCO2NCtU/sauvnUU7RwmSztdeRMkv/tWtNH34fjAfOiQeZpvFmCcNq38viPcsbB+U4p/ha
2V9i6HsucguxUNQwDqJNSEE8b0sxdG+q6rdDj++Fgz+5FIhUGIv+dtx1ityw9n1IhqZIdRGpDiHn
ZsQZYGGge17hG31I53jLsTbEmh7+8hnRX5Eq/cLQju2yx4Rn9f5VMoR3StYPc8wCH5T2RY2W3tR5
HJ4iCxchNqMqGo5h73FAb2frWcXztaUjRC5R9ibLstz20lxMbf9NZ7dkK8vqPezbZCOg2eomwY40
ekj//DXUDCwx/e5/Pf550o3818JZgs3P86ZCJ+irVSf4377v52FONjenMbJp15/XY81nzIRm+T9/
5M8XkZ9YuOGxeKw/8ucpklZupg6u1EKMCDLwpD7ZAR7ivGpYls1OuShv+uY2n2kk1eY7rShmh9l+
o+FxyQ7KQiTlWMOhUcMdUzWUo4j0MvTn9ei/yUz/KdrlO8jn747m/NU4xzcqcg+uMd9LEbMSNOkT
m9ipQsYeDbiHIP+jR/GInvWcbwD4nCnJUWwFSUhYSPXXsjTBFhYzqDYpzl2LTD9DL9SMqE6JgEqv
VQjXp2oGInrXGz0X/7y3lDFkMdOt0eDBuB+RSvx88ecmpdu7XYx8JuPMgl2S/a5Soj3sodxr43Wr
aAlk9DjBW4LZkzcRMDEvQZ9SV+rYOSOZPGE4quPP45Yz/rEd92guHxoozjuVV3BaVUP/mG7SHKW4
L/2SgZ+kOluc6pXAelzUgVsfuwWSeZ3mH0uYoitzE+dka1f848b51z2f/h+lFFkH3VQVJ3Lbi8Ns
0CY7+WMJ/Rui0K0VyC/HpwdnPw5O8lKahJDzFfEoLpHsP1MVPwfZhEmFF3y6ZRRtiurMsHHjWJDB
EAzofLm4AoWB7zlngKkbT1qAUIBnNXqXAbfRK6yDQw+fDQ4p0DicU9zAwlQYwyqPo36QQVBwGVON
m8EPNkNkfXQC0pEJavyd0Vc7o4pQKNkpESR59KSK3QRRiXhMngJC7IbuYUrGS1t3t1aGFSWj6WFb
H0NsMDYWlPjdRiIP7MYUNJ99QR3NNbIkGO1GQJ426v3cs+/Dmqzb9FddrIiQ0dwSMUFP06OQgjmn
vJPGNrRmxVjt2bNx2U0QhceOJOLQuXPi/K5IGNBMOVi7vgbLxoEaySbGUhQMcMK6ElA9jcuGoChO
UWH5NK/RX54TvwpL72Ir53wxHWEEewHIDLsc/sQhwNQ+jyGltyCwcqRQyPw9t/1btGvmA6zgGR+8
M4xH6dMRYK56pZFTkzCBrHeiapFhc3DA91+VrW4PSkJkDNuNNeAuqeLnpvUxNXnFXd4FuC7bu9mr
w13vvc9rFm0JHIqticzT+1GC5BhUC7BJpgyZQkF85rCravK5CgUopaleCVXaTAKCTEnC5XWfZk8t
cbMV+lVNsDxNKuLVQ6YULQQlyv2rMMLg1PsJ6C0PlJ1k8fY0rhCre09pO4RMRDkxXVW9+vTIxxm8
otvkWf6ZN1WIXY+KtUAV45iLV5RATMceWg4fTuD+G8+0e8A/8NRbXDdNnH7NszveZh7VowvWo2Ab
K0Mc8QXzx3gcn/IMs6RPvDcxFG9diZFrKL8NCg3hYT8tls8hIsputEDrSydgZcDcXi2PZGHiimH+
tYaLXkvbeg6DAuNZClJ2HgGRjfKEgp7gmF9VYN8lFlSOYX7QSWsdxPDmeQqfwevIeNtNETGP3cEG
fZ3X0ITsQNwaMcLz78ipCrX821vuxRLxpulyQJRoK6r4UsZKkLcKkn7sblWpv7sle0/ye1d0ryXi
ipu6rTAL1T6SFp8VTcphq8HaRjpO3se2+RR+cXCVdZ68lYP0EnIhohf9W4Qusr4wfhDRFN0klCK+
UI+dsl89mSM8qR8Tp7pBC8weXZyWDrtfHzxWDOG8oflddPOqU44FmKMIyk2BUMaL0l27eH/inAFs
EBJvXkn4RWnxWC3t35SFwlm6vy0MIDseHkqbNScQ50nBGmnqP0uG9Z9FQYjqbxiJywCsjJSGjzlv
P0ZyJVmnbpSHqqBt6P1r0VRIeFhWCsb/GdyX996b8j1CwCcViseSkX3sbbi6nhvbPJRh+NHGUNNV
Bt/WjBFOGrpm4TTto/l5rDByJlDl67VUjdv672ANO9Rl+HZj97lnCxgTcechUIAaxCR4rnHFB9s5
4yiYL8mFrW9Lt+2hFLh+5afDFtbGIyNF590VtyPVmz/Xt81iDsOUPOR6+eV7FGULneKRtofEdmOK
e6/BiJNl1t00VEcl3RzYxCUTmG4yN3jscAxc9/NBIhGg40sijxHvxo5+pWlLFG5GzCy1oZ04yKQ7
p8dewp/blOQ02kVOP2Smgi43fkLBszTTw/oSA39/QjLdXvusCETDbp0h/bQ4l63RGZQ5/Anpe77A
p4/+F2Hn1ds40GXbX0SAsYp8VZZsyTm+EA7dTMVMFsOvn0U3Znqm8V3cF8OWZUmWyOKpc/Zeu8U1
NFkTwNDgyR6t8yD4obDmbYOWZyXy2Tt6Kr/1ky/detPZTWIiej3jVSXqzUn8ZWsVYMnOnjGkKKiI
Q1GCjM6Tm58TqVMc+tVvio+nPJHlNhrVJu3Q1db+bS0g9w1TQLfdsLGsglald2YQ2jy+yAV7b4fU
7AYjWzpSXCaz+Wxb7ItEds14jMdCMeFwxHBFJ9yMaReyGfMzjKuNlcW3yWABz0OQ3gf1bWR1nPf4
oKey4qy0eQOblA72st0uJwgqZWRdi8qkIZgFFz79I/rkBH8R7RDEbzB8XNpGGf9g5HuHiWvHWkjR
bELvyavF++jVdHespzCmwaGH39S4z7168HpNmsfkAzoSsOqXzyl0BuQEIua6kvjGph/jiDpyQgaD
OYlN329vECaKLx+V33QfVTy/6kkhrXqXC6ptf+a+IN12OKUTIQlej+9XgVBozfoy14E6dC2axta8
shWieiXYaAeDWuX95NFypS5taT6ZYG+0xdBtBoNcl7tY2YwOC4IjE9t6m62PfEifJ0YwAAZC+gzL
Clm3b8aoPwRJnLDTkBnl2rr2FXWo8uE2cqhAOS7JrPfMDgg/11Y9Lsw0G6zxPHsT1x+5rqEGMfYi
HcFKVo1HQLtWPajNmGrCStGDVh0AasKAbqWB6zSZCBN1o8w/oXPcDUpahE/ETw15OaxYza7pgA6Z
094Zuq8e1SBeinninItupAruWpsuaec8dPX4UjnBRUfMMlRtkBfAi0RYQXxGcciXWEMRJ1xnuaAh
G/okJuFABir6laz5Dd2/QBXAnpU533oabdzBkgvBEBDoRFsdq+AnbXvMKgQwrBFWFI791i7dFC4b
3yO2FDeXfHDxwiQkuTGy5P1KtARdxXb5HLv9tux4ATo2Mbw2dJVn+DlWXkbXeFo2fcAhbpXLdHMx
y9S5Az1OgzCzgi/KmyfUCSC6ZoN01hlgtJp+j3H3laO57RKk1WaQ2NicBRvIcGcWTnmxuv7ZCtg/
9e3NmG/5eK9kRD9pKocbo4ydTa8ZBLd9sFJN9oQojGbUhmKpdy9S1OOVNrHsqqgErJXni3kkjJ9N
tHK0QaJgy4SNSPf2w52XdHfdn2SozwVGlg0hirxx8Uh7DeWiz6fkDezTmUGRlQrM1xgfzYwswYg1
LyjZoGXxdJRB9eHajJPi6NjlI00sosYrc89c5SWzEIojTntCiU9YAF6Jtcbd7iEvKzJU2yWC8qls
fxVG7WF/dHYufX6rerY65tIikTTzkuSTgIw2J66V5Hqj2seEdosc1HU2+b/6FmiaZq5X0K42jGUF
yF1G0KAz4infkdKEcFfnyMAKVGAVsrXCDl7EyDveRPqj6GHzhd02sMCbdk5vol4nvLuVd2xoH+Nw
+LAzH69u5+MS8wmWNZ23JpfTPuxgGeuxeW8V/S0r6VFAjtBHrJ4A3Mm68RgUguKvoAKz8jlGdjYq
8hPG2KWpnuKPW0QzIZd0SnYAlzJgiNNA8UsUoTJYB6feGzEBIyAV4pvIe3YwOAWs3sGealpikwrL
QqKUfteMzLBTpY9SsW226QSsm8JgZacJyDPbTAQ2mjHXBjHquxfGcJ0cCmMzRKQvsXxazfwckVPN
2mMTJOcPRDAV/rTpzfGrl9zk5fat38cptvFTxORlQ2OMW8f7zuvnrYyRGcTllcYWXTXBTECK3+F9
IfspdzA82QZ0g3ImEwsX84R4bVPVBWhOX+SbITEXUQHFJMgV6dy5YwT9N6FL6Fs+gS7FW0k0edA/
92hUN3EZTAelCQhwmr1VSFTvNlonOBCVLTeaBeaUz+rC8kAU+zkXl1BxJjN5cg6pNIjtiFxzFzok
XvYjF5lKYNSzMutXwuZvHY9caANv15QEmZPMNeQoAKfpGsXPcMiJ592iyj8O2HxZDZsjtfRdiUby
kA7x2XCYNiRYKJIsYEanoM4qaz7MPmWIIItdghkdgxZ9NYgDLwVXUbSUCG4z7nwNPqxNiGlPBRvy
uTVey0aekjrMdlWFgLS8QrELSyGioeI0Pmb4KbVPWmmyETKwV7oM2t3UTZ824omzguLG9ExtTPz5
EdbU2pDnsM8wAgKnY2i0Lcs0uy7C5CHsBwoPbEq0Z+nauR7ADwt4Uox9h+nkqmv6e/axu54gwy2S
egaqhVQnXUC6SsDnFbdewWChYp+NF1fdDzoKXkIcm1A3K8/4pjtHyhguNG2vrYnLjBu0N6Hta0Sh
OtnzfB+xrlg1dc9KTQbQ6FblztHFp4k0GN19tJljyRprOB3iSt6uiGC9wsYXat5XUhy1LCBidou5
zIW2kArqzVAAVuGvaLbJL/Q/xcFbwlOHOCWslGuUIKNmW9ohQwc6PgPzyEhan4URtVd9ZdwQpIq5
ST75k8nMPVQZwNa116Cm5l86RCACj2xLrgxXucwPaIcgjThmWHyRHEGSNfPbqZ+vHZmoDcOdldm1
t3mTMerAiWnZkmwvDR1A6i5iuMSOqZEABbL4wfELTBVR0e9VUpl3fgiuyjOcpzqAyxp3PdsOAhsI
9HpKwno3u9ifXYaOR21V5boJhi2ZXMBdWmgBYTHfKuPiGl2x57g7O5lxQVSA8mNsLvas6Uuwh0O8
k9QnbzY+6piwjVca+lfKeB7c6eiUbPcGDATQ8Ln0QKwbNEaQVj1nRfbTC2Li0H+YbL5w9qAKGbI7
rctqFWR8kjOa1M3k52KRrzIedIYXbfuM3wpnN81Qi7AMHVLCWfVE9kIcBcUmyzsoGaUAoa78Sxy4
eteaVHt2EZ/zRskL7pqrKPUQQTkZrbX+LUE9tCd+buQwD2lUnE0jfqM7yE6kQ+0uIPzYmEDZURRr
t4m3TD7ciyI4e+hx5fsCRGsOMIXhMlgYgRq8s+lkc7m90gzp1lWrP0XpEkTh1jAW9Ctre8V80vq2
WnCJqUwxrjgwdfOgP+d7P9QbBJ6HELU0e17q36zX+4AYBapDAKgJWyqa8rUDyZWZZbFhTwdkIXND
pKGs2B6q8EbT+PYE/NSaGJiLUygwiVEOCwO8UNYTD4PUBLRg+zuyUtpc2W+3bPxNxSfia+FsRZ2c
eiQxXAd2MnY/p2S4CTzjZFvpNkQfjs5aP3Vl+pC6tC1jJOjhPDxN/DeI3d+n5KPzCHFQ6FC2sWlv
YiGLnVsUaltOJoe6HpaPKb3vnJyIE/Q/ltXfhkGwKfjU2O7nD5kLJq2aY7XXxJ7h5ci+7ZgpjynK
xzAEo2dlbz3jd9i9LERB3X4QIn6gkjblLA8q0sy7y/I3g6pniFgs5Tw/XdtVGPXPEt9IO5FeFk60
6waNqboo4Rcn6gO1vc3KaV8FtvkdYhgEupsR5lgSNy/2sXbErkyH22mqL0HQwU9N4gPCmh4V+BJv
VNqQx7P2O7OGjM0nFbAyZX3X1+4VLu9gm+NlrOUSNWLZDx3oeqYqDApNLP5x+MJgqtnRrOCzAR7o
ljaAv7Zq1sRfb1w6GtAM8nfhyw5uCJclPx5Z94NTynUcrATq+xyricEV0xvZT1aCSJUyh6ZpTCW7
D4RXEQQKTZ+umAJ1iiznJEYm2wPDLjqa7lpoDjgempUhbd19cyVkTafDDR6MWHmIL9pvpF1sotQS
IyOmbj85kI4ZX8H1sI19SUKPaVnPs2l8N9Honlow1Y0ZZPf+tf9ojXFx1UY+ht9U0O+MHoTzS6i0
vS3T+S7qsfuUCa7leLzAW+EUYcfVQtVxBvTQkyBNwwTpPOf6XHZtg7mhwgvvRyYATnD2dVu+4AU3
X0Xr3TeO91l62WuUWyBp0sncsappee/RYN07AYFDSKNqJjkUnGXReWeRs0BmyNxpMzUbUy5BX55/
HKuXrJ1hkVagGUyv/ixbPOV55az7sL/tKgeilk2JWfY0fKoGK17TQaeIvH3cIZEktTPa1vC4C0Nd
yJjJjpaephtLptcq6ppTmDTmUczmDY0DutnpvCd8NMVEtjLjvj50roU5JxnMbUeHft1mGSD7Ad8C
X67LJA2/45wR24iPHuPa3hAYFkLmSxsTjlBfj8OG5sh+9MIL2mOuWQ6Hga/TyzSJB5zEzr2rymMw
NC5YF+thQUUcRrOIKE2B/niCPLi8IDxeDSfLhzsv7SU91HoiaffRc/W8I0cdm1IxEPXq+B9pRdtx
alyY2jl4Ii/Dy2Zpdi3dvLXcHj9NXmELWrrZgZk8WzMW8tDvPlrlQqNmpSmEkZMZSYcsjLt95sDN
tZSLZi2D2+8VQXtEB2KylLwrJBXrfCgMgpVkg4uaMRDfkXGXmNiM8oxdN2SOXn1owjtvLBJxh/wz
NL3sWYXqLlGg6pXYdlUOYVoRFtOE26yGWhcP94pDAUVtR2jgz+7XgBssvrumezHqnghysLKhxPWp
Stvb11yXzar5FlFOYRrIln1gdUPYMFdKOFhlNW91HR1Zp9hNFfHLkBqsvg7SvjwI9+Oy4/xO/K64
uEnyVpVcl3Pa1YkBtFG12SnnoD44PvlcKJOODrGzrDAjhOutdCifyDh+d9gMj1g9RJUSpFIyxUi6
19Buki0xbW+t3YTrkBbemgr519BUap+1RbwOug577QLurgsK5H4AMiflLjc4XucBzoyHkASWAi/W
LiBxJCQTxAXGES2vKhYbWQJN0LUJKtMfNlLrRxNr4Kpe2sRumUAzLrvHPAm6XdeKiZ4TXgAv7qeV
ZHHSaUaSnwdXB/vyU2HDfLFL4DyVDeynwSK0M2NWPrQkUDad6aNBp99lY4VQSt6WjenuRTB7O8Xc
AX5T9ZwllIDDXDz3wwK7JCBwAyTios2aHq89A0ythkdT6/lQb3JrM+Gh8ZEhtIBqGFEd4yAa+Ufd
+CrIx5yz3MtPP9/RT0Gs+f+/zWb3nkHL+u8/npZH+PswFaXQWtRxV1xZKXaFnzv+3KeqBUK7n5/p
4/vELfzPM4ZZxa9+fk6mmF/9/MH/+vbv4//5jcdiY/vH/+er+PMi/zwj17uF8/Xzsv/cErnwPWXt
9upKNA7Hx/LP/Dz7nxfy82x2LMr88PeJKyOjhPi5a43LsPnz/v158J9b/z7Kz3emHBvOBw7SIyES
kXD7k5+35bHIR/vYWWPJMgP25ue7EO3Dn+/+3uZjB0fV9T/3SRFZ0VX7n3v+fBctK/Xf29pQrUdc
f4ef2/88ws9v//zx3+f6+3f/PAxBkch6rAh4q6CPvk16y6JuiG7+vpDaNphA/DzW//q2bDlWoQXx
en4evGiKaGeP3lOWD2zNdWZOO783bzgLC5g7fEmnuWD+wJd/bvv748938H6uZQYQ85/bf/7+57af
B/n740wVyt4HjsXPb//+4u+T/b3t5y6KRhYd+OVV/fNYP7f98zA/PwYdtFmr9eI1HZD938f78+/+
/PzzUEVfpdDN/u9//edO/+lhf/4mm4NT0PYVyeWiO7UFZZnlGprdFz/KMGGMtnz550dz7BwFXOv/
/Howd+nsE8KydFxMuDU/f/T3yz+3mSWALWd0PTBX//0M/zzN37/956n+0/2sIOQ1/X0s9IX1qSEx
fbn55w/camAG+M+D/q/f//MkPz/++2sjyKvDlPbb//gW/KfX9R8f5ueOf1/rz31+botRkG0H6fzq
k37h/8XICC1GaCv8Yow+rNxpQL13Q7L7s1wMzrNBemk4n3F+Pf2sBiUtvFOcluXRdYAdcAWn+5Bv
7QwaAcpXMK6OsVzEsi0n3Ae4AQg5dddAiWNL7S3f0a1rXLbYotpqEC8QFiugwbTOTD9/NMPGPGBK
32ejfqz7hJajQUtTgmRajS3qv15EuyrUN61Vnr2ZC8ePTbPNp9up0t9uGOLQRk/gAPcCgTEtPUCi
kBTANhOGDy0/nJu5ZX4Hany0qiDDzYgoIh9LxEV4jycrTLZ2TpUUZee8rIlTScA8FHMVXwtUUOdo
mcOUDmFSU37JLbQADLEhdosCQQClMFN0YkGyLryr6v4I/BeO3DCbdy5JPId54JUJtqujfKE0YWvT
LY7dlkLH9lu8uFDtcGOTGZGz1ec93ZTsVdjpkTFiAVKxgFOGBhD5pR+DqQWh//zkuOpYVNUZlW4F
4cd9qwf4SeWkwOUQ2u5xbadCuY4jJlLkskcbduxgiYrjBOyArgR7jJQ2oGGWLShQa2U6TAHCzk12
Q81753XOIfTj+BFPJ2gKewCX6hPHzsa89aebTINvkrwxvg7emKkzHtXBdTRlRIiQhBYWKSbpqhr3
zM6ubW3GiJ4gWU5N/FLr32lIAWmaVATj7EE1nFfSqLpDZzP+Nhp/n7jYW3EFkh0AnWxLbfxMLTnu
8KQTJNG13zK5BdxA8iha2xW9oAJcsDFN97YBvL4fDCpzNa9lmL23OgDSQkfiUBk0CCpQKDt/toa9
26mdj0Zja7v84xG6xkPm341JQNpjy4se8QAzQyqNk1nwQVfAnCRQP7ZhKz/ysZorzqXOZmcfA4kO
Mag243k5guxUdGcVz78YYVMmt4wHapfYRRleSrv/qnN4ejan3xoZICDzCalcHMtq7ZoEhYa4axhT
kFuEN8Rt23GjkG85LilPc2aid+4mhiI5s0WULy9hkiHmF2qFZg3EZE4Wns9zCZRksEuB/fWjnk5N
76GjM3aY78O7yepWc+1/VqogSMKMPgCm7DofQO5gUZdZzpl+AnzEAitXEBNpxLtQjjF97XF+JQWb
BHb3YBm/ZFAgPkmc5IgJFzhyat7NXYjvflKbMNaPE9y82AQD5lN9lwad10zD6TOyr6y2+t1cUxjT
eKx2hg+jghPaS/MQl1TRA5QlM4Du0fXMKb2GM7Qk2Fs30Uh3Imf62psfXu1S9kxSb/vmoc3qJ8T0
CoxVsBVB9WZ1+sIMjdgypyOXT0OzCh3s4ymd8dCEIpAtJEBrNFdBRMJlNzHuSGV88FwiEnRt3YsU
8OCCX8G2phR7pDavibFPgcTh+t5C7zhYDoJLpaaXKNAfYVQTOJaU3+n8OttA+yTqUBMn6qa1n/w6
ftK4D66KpIPKdBVYO1Po4KMbe39Duwo6jcTnT0EuQvt3AWoRcNlbOngXdJkvWgXXrs3dcms4Oyb6
u252061G0tJVMJjRh9CagoUe43RP5iI+TJ9Ck9mnHrOif7f6grlQN926qQHbG8+goJOISYK122UQ
VusCkVRPg7UBfcIxsW7KHnVc+qF5k1ZNhRAGm8WxGrFgYdMiQp09IgAIJSV+n7a8coC25154hxoF
EENIUNYyQhZjvnHIAcGyRsdBqdch6onTDdSijKcd0bb5S+VZsB27CUBplmyibADi1Zg0ZCA/mqjs
t62hnkVq3+lxaU6/aMHUt04yrJQIImA3lEb2nSf2V1uDg6Xhuu5NElh7YE8Foe87H7jCOrEQ0viK
qVY8RfjemX7k6DqHqXww0/pStxM5pBMB7TQ6WxpW9sALju1d0GK9Mzu72Y7GEldgVjfMrchNEGTP
kePW1tEI0IiLAlEYmah26EVoj3Y41lPr2DBVl63EPKTKS57R2HLksa7FRwuYtRzd29gn3cI11SG2
JAm7IVy3fgjRf/jDqWOyHonC3dRcdbc9MD6Uf6SlCIPZDeK+CX1DMW5Cx/jyawZ8oR6BpTtMBgY0
SlLsmXo/ggnYyy5396Vr7715OGdx8VRAh3Et0lz8GHnIVKu3xOMwM8rXwCzTkwamCv+yqu/RAD+C
PHue5k5t3KZ9jJv5qxzFi03ElKY1nBOlJKLxPBOCmdFwtVqkrJYQ53Jh+RNbTduIoYxw22MWolBJ
xH5IDNwlKNXemNq/B5F6FFV/PQowKCY5AUj7Wle9QQ5ae2lHHGFPbeDo6xjmiprwuZkNTa2ssm8T
o4F8y/lJDI6nDuy6UR8qZn3JIJDYQ9Xh3HyfuvE9apkJSsKkWp/Isi5h4ptnX4NMnpx6fNP1/Ctl
SItPfj/r5Ni7+SPzVSZyxKFVuEr7hDwHDftmxfvx4M4IUso50dvMcvpNjuHVDaKP1gfK1GPLobu5
LXyiuIZO/mrddob6yOC875AwFC7jJxO5hbEETRRmAa0ejxBhd6BF2CUhjNhiitqPIji+5S1Q5pqx
ZjkypsekFq2NyS3hlXJthvZTq579coig3SUoftFR11VIhJzMgKcTJ4jxyBxee17U0axekiojnHFS
z0FjXLHyPSRNCOG5l7z10cUC5VF69r5Lh8NYkth9aGkht7wtLBJIJRIsV6uBMeF7PDEY7GV1SfxF
vdC1W7OdxGYMrrOyfFC9g5rBLjCpcPYOfvhLqfFUQldZF2PzgirkGnjUbe8raB3DXdVF716OmKAP
aEOlg3qTAeFsM2ZPyKw0tRyX3vDMsZG5pgCdTdnQWAMVzbj1HfOaU3Lv9tN8hE0UApTAG4DaBjMQ
nhlOl/5FdLTlZuWPK0CMNyqlQYLLh3fTRc/p5NFjKdSvajGuLHwTpNf9U0Ij/tDETFUQ9EhcC3gM
0J0Xkb5CuhWv0DC+Y4PZsOTaO5HXOxA4Z6chUrqsMjADaOkVlLCa0bpjoCvAQg1XAOtXJI2VM3s0
+R3eZMnbKCUOghyV1aa3SS2B54IUFp/qJn9AT11xzCFmQkO98tomue/0tgsFrHaMN4N/F3ybY99f
W1O3BkfqHfywezRcGNpW0L+j+YUrvSSVDcRXtmDctc9UA/iKFSCZUzRpGqYi4MnrDbJ5Th6KsBpN
YB0xPmPWhyA1zw75DNQbwO6LpKivuIL3ukIHTm1M6De+TugqaXLt4sfS0QBlMeVwqZN7i+Vn0/ac
ayEIHCQr11FS/pZtQnvcYlyeOU9h618QnHxaI6oUsC6U3piEwsQnca8497ClBcViRJNNB9GFEoRg
De9sJ9kztfazLxwAJhF8pNkev+hKMWzx9XjxAy41Ak6e339EVcLVXNwZS6ZmKWqk2zVnx7AWDb1b
T+dMm4QCu+NTgwnl7tIo+a2Jw+quvNIi9tMbIayNw5NHNqJle2Qg5hB3E8k+WPS32FAZ9hrZrUNv
nJnrJy2xYs+Y7QbiL1PMOdZ7dLlOy3zb8osnFESf7JTrtZfVyF4tJv6Sg8b4bYf2R1Jmx1AwHUzi
7qpyL3kFkDKIEROrnEJ09iIEd5m/DjDlpLN3bvrgMTf6X4x2AFpdJzCvkLxvJpzSoJFhfuvoNtWu
i4ikfhub9ATR5H52aM7o6r12DdSqAaIxyDZPlYtkdKzCJ39AQFubEXUnpny0shjAfbQckFNDxCmM
V+aDFtMqKbyPtM9JmRomkicEcQzO9GibmJdSzsCYdzhzEyiNnvHLQ1CyUR15sPk2tgRKkPF9HqEa
t09Kcpbm+UDwnMX75A4ucZo5KVUI+9gk2ZRj7bnNCFWBMeBiI0Ouql/t9opEWGGOjAE848EtXUCR
bMdYpAiRMH18oNOzv3h3h3BbZbDGKsO5cuL2TcfOpy0AZ4e2fjCncDt1FhDdSIHwbqgIvYCjv4T+
tqUwAZYewwKhxgdah9Qqc347jCtWYux/MdT+WTdXSe3ZYMDMuwR1PQl6Ergas3sj4CiRnv3h+f6v
hPkSVsHy6NjDQU92wOTBuq+9AOmUBWsscLDOZaW3/ME2SbwODLwLkT1jMG5PawtRpLS0Tx2QVuRT
IOFB3PGaWvWxCckWQ6BYl4j+WlU9pao4x6Y4aSCyc0n9DH+ZGbwFTkaoxfKXblZlO19oBbxW7veE
JKnK53TDwAqfWNvfyWJ4k+3wleTdYWaoLWzrHX2nt6mcAYD7THLU2GDrm8lsbzl4KvdBZ/KuZxgK
yiU/axxLBjNKQLHBW+qhP0H/9Bh2971rMghl674qGl8x6iOcOy7OynOvXYvJZwa6S8wjRg1T3lTs
OjRgiU3MVCBwhydbG09m0Be7KJ7ucbiB5h/lXU7kudZpeGSr9eoH9z69dkQmuVwVzJHXXZdSYFNg
CjjFmxQQ70TSJrKxlW76fScJoqtwPaunGgfoyUxJyK3JUapiZzumFjsxjeANvwE0bVvQeT610QL0
AaC7ipIlMw3vaSG3Q22+Gkqd/Ka39+E47csx3JXEPpOzJXskVd1XXLebyXOO1Bd4wikwBgnzvMUf
Uw83ZnakkvaOxqI8gUuEQgbSu9WKLfU+AQ9O8FrUDho8P/2eZPwad/F2mjAkG7p31mlgI7qaXko3
UeAS9woMyQpyDSFUuFpEymjP7V+zggl7yLQTjhqfWiAIx2mDAbcjORqBPHC3dBFfiexpHLl6eyWC
1mqg5NAChKPfViuGAAUioeDklt9VKEl9jSsyBuKdk5G2EkzjVZXZn4AgDmGc9mza0CPX3VcyTE8Z
KradURKtXHPGbwNDsjckyBpvZnspyFclOWqayP2y2w7SWwYYziiB4NXh1lVEUKSY7DYqpBeSJN9l
qK5NiaaJLZjHtt6rCFAkdgPgJFS1lsiU0v4eSGfhg7WYXe8Rvr1L1CxyHumfBPkxc6pvsKTeTsJd
ShVW3wFuZ23HlzlCqFrzZd0u83tzvmlIHZW3I1dTTkUok8VHYsPH8vRvkCyXMMDnlbBGWbLZ5lo+
B9Z4NTUGSo6aXXzpNDe6cdGVMf2TTK9ACEIJoxUeV9O1QnS5VUnR7xIEjIJhM7EfwzPnKGoQsNbL
cijAlE17/o4wZ5DQWRofLWU+4UE1iJx298+ujXZkqMO7Lv4Oxpfad17QzzzKnHxZcHtrD53Fug3D
ZIWoA0USWkrJboGCl3MTzW5JWGcjds6bKWz8H87zmPcGb2hzD6CV82hw7gyVEXXgOq8a7ocVDYS2
odXikwmiaywEj9EsDtaie3OjuKUUXlEBCI4sPg4bzVndQ4HtSlyP2r4N4uiu+sXCGwInG2rneoz1
nXLZqYnGRrcz1EgIzNe4ae3VZJcXTw2PIzqFHfDD21TqaydAR+Yzk3UZwxKOUF8P2LzHyXmwPpBS
f0icy63JgZl5zzIWDzbJGPjzz3Ew77MOC4qaTm3D2RJhnfZJDnTM177zPmENEoU84JpyiPNITZox
Kdd/OSeEK9kQUvtLVgv4VUhz3SRfN531Fi6bV98gcbBBq2GV15ktZhp37VdVj4tW4Fn1AMbpkA4M
/yi8TVLt8pCjhSqmL8oALCpuKo8Jchl2n4Wr76qYlFgfsrrT9A9SuVeILAhRNjCxREjtfSaWvDAQ
326e/qIAsBjK2EDp0vIrzuND6mWnBm+xmXnfsd/Qp2oaopyUFQH22ttTdclENq6bmogHPeInMatt
XXofmdWeGptJbOAl2zTDf5t2zmccFndN4m15CcCt4WMWl3YergsD+k0mkG4k4C8G5z4kXNYOw99z
YTzai2cNx86jkb1rNA7eTMhLZJIGOdhoO3NiIDrrS/bd0Q6SB4g40bEssu8uXN7sWL1Pln7JCqwq
hYPTuC35n5PhMoGFLtPkAQvFByXEh7nInGWpd141vfdVRF6GyYXcyEmlgFPqrmdgeStq86VTORJ5
RSKnM9GaNRP7hGqdbkL8HmAJWmaq1zmhp6ig73N/IITLNN7maLg26+AUB8XZZgkHirLvyhKJwWCj
qum2yZC8Jqpx179rr/ryHPUZVlVIAV/e5QYxVDJncRG4Y0LMH6K+mothG2J7FXT0VGZVV47KHxBD
rgqCSuwC9cs0YGGKrfAlTVHFej3kl3mQV8nsOoypF/5ZGe1FXRBtQRwkMFMpk2w3R/JKlcWHcOt3
pOM3Og+J8OI45Qx5we0gtwYRbkV5Tno/2ttNupYDjFpJGo6TzhcjLE6F0vO+9pyt10P64ZJnbAEo
+pA0FxUluTMahfmipx59LHbLP1U5wf0oad6AaWJXTkXHUVycHfUMQYYwkPK2ibvXWKN9XQ7Bearh
XlMe7SLBgUIv/4Ldb09H/DWU3YXO7U3Yhia7BEjFCtKgl1ZXilClLrbf8pFctLKLKWuHau8HRKS4
HRfGInlAvcB12KQpQ/O4OrAbe+imnFSi9Ivd7+Pgd91R4gdxijncQBB49SpQ4uEb5UEPZJkSJaRR
f2347rZBR7VGbE9cW24fGsOlrZdODiVDHV3nZHGXsiLm0zFfxpze7tzLXVMlxQalBSGmHUIcDDV0
xl2VHYrmXJQGAwIeAIYVMTugq6ZeP7pJ6B/G2bhU7MqPUZ7RxPSjk04GNo1Gs3Om1lhXKaL7avL2
U5tbJ0OhZa7nOmISIdmo+bG5z0MCv6YAvLHhI8ef4LjiAMvvjYl4G8jsgMeXH//cFuaHlPOS8c1G
qoRMnKKyuVZ15I/JvNyr2AdxPL76bnJm8NPvhMRTVQfTsZR5huNAvgv6yBYG6pV0SDvl/9nNFoVq
74Z0+qx8zdbmeVZNu9dU6M3ANUw3NCCT7qEay4++AwGVCK4+szEcXUsDIw9/SwnZEO7zR1fTN57b
WiOXREXQ4k0x+qnDwkRpLwbrF25gThoq7DwMP53UBZsjaKFDVXIDLPKxiQSrESxLfn3CObI0zw1E
m/5BhvIrDmzML6RgTyzCIYx9Z06uTZeOVRfYL0F26ZEi4BE+18vTJcsExhEW5M/4fQj8Z9+FiOEX
Bxf/zVpP6fVsivu8uqlSMAwoax6KCIc7RqZjU7m0NOUNHsZVI/1v2KiSiyEkL0/dpcvoIDBy2oZj
c+Wa0YALwllI8AXRpmZ36jW6xzoioaackKwhdOO0do6Fdn8FpsfuDX4KOvE6i+mEihC8oaxajixH
ruwJ4x0IqZsm1a9j/l/sncdy5ciWZX/l2Rs30qBFWVcNrlaUwSAZOYFRBTTgDjjk1/cCGJnMynrd
ZT2vCQxXMeJeAA73c/Zeu2E6NKTYGq3iZ59MzZXK1D6ivK07rJStCFwkJyX9AQtvYKw/J6N3FUQ/
UUGlZ72evQgsOEUCSLfR0m9F/xha2FI6nzVaHCGPrbB+D4r40YGQYT9IWTsTMrCCIbNPE914ygJG
60wBqcsosUCDIg4yORNqAFmls69ZYz+4evHUgAomnwaDQWeAoIg0WGG+uU9mKVyKIpODSBS3px9s
KocUqdBpUvbE+Dvl9EqwNAtNnibNvR4cMhFRBvEp80xCidrpvvsyYUgsekqVYUdzpYv4VDMz3tTA
Gk6zICyVub/OXNfYhhMY47xiompJnMWQflYWBStHvGepvK2DkqC/cXYX5XhGTDI+C9Ui3aEx1UwU
nzwve2kp8nG3qYg4llTM8io+Rmk3T6DNH46L/5VqZbTn3fWtXqBZ6k3kbXPrKfxdUmHBuKQxd1UX
jAOYBjFURjk0PSYjdyGYFyBzFDtbXQv23XWnzQiaohXboHRq5vy0Pdyu94+tpOKXgJSmX8YJE1hR
BoOj3iCeA35XZ+0d3G7ym2buqdNXZ+ryV5EDV6GlbjPkyJF7yprMpcQx7bDQsJraA/YEO9Am+pWi
7Y6jlEHMMz08Ngmsaf0mELa1t/VW7rqxOk4yxaCRldvYtEHyRdwcoghEb0+9PfOxNKTZ8OiW+EB1
9Z2uGce/nIDNUZENkwYGckVZnXVrgfHVPdckgZa6RSifLJOL8uifypqivbAG7VxzFsMAAxaokHuy
gHgOAlL+nHn+WSnnPHVHuOQajtgKQv9EGqNZpQxh1Xiym7knVOvaqjWIje+9rGZemzurqqWsZsec
FlpPzC39xkJxobHMcp3HIsc25hlluPbtdWlCiYCRj2+WS7QR/nxJ3uQD/0Q2cglbee2sbdu2UNGB
FbfTJ+Xy24aGcqHsZWhouOw3xfBYu3xj6fBPmhkGsyECVdvQknH97skJHAMpeHHxKUqeo+pOp4TC
GUWjm6OyjbMGyiNIhG3Iv20IomUkQ6gxz7I8ej1b10cJnkbdwWbhvtK1QiPY1i73NIut2CGeDBkm
7F7+Pfmiu7a6L8xw26XjEzgGAtC9DmoCfPwC8yWoHVpEEwCBAcT9tiPqtND4BZzoVVikLHp+e4ro
oVI4DMygBmBB2dwV76bK+YnG9Labnbp+6D/mcecf8CmR9y6FWCk0qBtTykNbnuuSM9kJcU1xIUFm
EVf2qBhuhtI8eibOTqYVDuecLYz3IXJedPNnN0zvAGTvyPDYOo68nRoXMnCCsbwJX9Du8WmbNAM9
fwghS20GwZCZM+Nxtb677ukxu/in0rjbNrH2I6hJF22NmpC7JENSYGseuQz+W5zZ9HRoe61RxjLX
mJiLjMxYWdfuieUgCGYgepPb9jG1wvFEKA29DZY+dtkymY2qYacJbZ+L5JvScn1X+7emrTEx1MfH
bgBQ1ehUhYf6Oykg7t7t8d1FZQMGKACvM+TEo+XRVdyoHznBmY310+ySW5/VPotg7opdNzzZJsuB
Fr/aKg4IT0sPdeXE5ITjSqgs2gbMVfoGPW/V/QAegaY7vMpaiNV2+977FPRFSgm+i7QHRVGgMvNg
FZmlS/HD+t6FLA9BaBdbtCAvGkv3OvZGyGEJ2axpeqfZAgiNA93Gm0RFZCD1a6NjzQc1juK/KD90
q39Vnc6MxSXAm7Fnn5UVrM/8FUc5sG8Hc4nmszI2vfqeb5RyVuErqoWT72PiwHyg75mWHgodtlAd
WreyCVISLTm3LaJM+JFXowjOnEdEO0q8NrHq+2uBNYtspo0/gM6K25dxrG64w6bMgq0VppIEJmqJ
DoRE6bRqLjjLqPoHqbjVJ/GeNmhBVJx+M/UgXMeS0mtcORD6JIUTDHTtTemuk0J7o9be/65FB7qv
yNg1+7praLNNQ/nmefBBPZulUd1cy9mZkxr6tI+g2t0k88ah+lZogXdansKn8tY5VB5E5vJtG/8B
cMFwKBCIrzIkEBSIsp2vBZAF627cCMk4HAqim9uEoPREf2pEDCnfND0i5A4+6QMbewqeoiQGKlNT
066aghjhkIVM0U/MhVb1UMkjUPeHzhPT3sSAtO2AKQ2ZHdE7pjsHC0TuuXhwEftYlJSP99egE8cU
jjHWRWXPyisjVbRu2utO+IQr8oOWE35VYdTXKiDjOUtAUvJ5BPCaor0h+/SmDkeK/JQZcRS+guaH
SerRlk9b49FypYe643chy3AfDxisK9BltXdT0BHbYGFHToxyPhTarqPFauTw1CugZSmmrdDtsIYT
fVa3w64oJPCw8Boo2VXkslZhWYYOVsCL1Uihqsi7w9khmOQMHwy5wNg8/9aw6jvZZpRhXEgcI/1P
m/tSlCtWAngzw+42DXGNJ45F6EJZkF+Tg3+Thv/Tczq8h+pxUCjN7JrphjeisG1GxmdrercH/1Bb
0FnTn57LCToV+ZscIGnonmLup6H6L8fo3Fvie50hplCcXGbzMGTNOahR+ODT3KIz/25kcA28wH6z
OwKhPcsALQc9fR2a3sUkwiGn/wJE3j0SzDKeRDp8NyYsfJHQ6LaTopV59jvcgH0ba2ucIvluCH3C
vdP8AUIEfVMPJz8ycuR0401n0T1w7PBHfIsChVGFtONp25pqo3X1FeCxnJj39jh24Y1oaBB71CIy
Y0Cq4/E3sUE9FaXzUU/DlQ3egFnqJg7jM4bkcsXZqSEIanaZjU8rm2dn9FFuCH/A0p01GDY76yAd
dTQgJrXF8E0bJ+OqRQtkCofbQHKAS+Ewebc+zMwCZwwrQqvURJ0r42bA72bKdSERPdV+fFb00qi5
vZi2Uhf0n4z2/rjTlApIyiVL1I45W5K7vILLR4BLXNX7xjaObpdzKweQvM0N8XvuJljrBuxKpvYR
Oe1LZmevCqIyZ7+57yXHxU76NUycjGzDBlwtRcg0LbaaRqxda+HnMyuQIDYuNioMdGwdfuYOzTLC
J0bYU6rS7xz/e++1xi+5iagXUKal6N8EZM/1LKuc6GNohvvG9D5Erp78sflGFwIKaapF/OiKvjPu
MhmyHLCNWb1DH1XDc+3a4I30mOjutpgkS36drrMXWmchjVcj7MEslejE5m5WqSKEL7kPLKwUx25w
z119Gq1x73EFlaj3Cgbu0NWerTb5WZs4sWFZDwQ4I2sLcc/XH6XXPAUiohpdVjfS3hkhd07G9Bx+
3aGwu6sBoATe2Z7mybb1EyR1ui12ERNVKbx868w2Fwafd8/8oKHpExEdXA1I0kjjsN/yIrrDLByf
YAidBmdaDOVXAkAYE/fi4gIKzEpZ7NXo6Ftkcw6zC4iNpbs3+iG6NErIXdTIe3xgW90h/1Vk9qlm
URopqWGUBz1QBFIxwmMkSz9iiGuYFtTRKjW+NzhF26WKw/SWRZgbbckTxAIRB2cqG+uhKef7YGJs
B698iEV9a7XWZgDqwH8j2fT4aDc+1fJ1Tc3PBZi7krTL18kIQ8+zskvqyjsCKvHqDoKO1UATYyA/
BeXUXioNQIm4UZNuQG3udrgmwKtlTMoEIRXksOBdiTZJCXlHDeRXx9NVAr96Hcay3OpCnSKifsNI
R6iO4sgAwEjcovaUsFjMB/wuXcMUQEVw4Jj0A4B4j2joyRSwQkAQ0kYbzRdXyRtbV4ciII5EGcx3
c4U7hHm1ti7zCtZ2f6si61XY58hi1BxI8KEd9jNA41DZDsTKLvjwRvVC8cuW/iMdlP1QRvRKsrPF
ojSOmEYMkXnjpcNN3COp7lvUHsZRRHmxMygPuIV7O5iY4ShP1Xsh9RNcGdBmtfnUDPBuJAVTpwCz
oohJCUr3upysb6GV3tuMKTvfa/dZPe0DQWYJd3KbEJG2okHmgkxKU6qRWOBSLBKmHObMg/mRHzHZ
EehiGnjGuiqOSQWqujN2nlLMSig2BuWABEDLL/ZQv885SllDryIljFLe57Ils5SBEC3CM7r792Rw
Ptqu2oaQzomcEXtdG+iXjYAMJat2N36lJEvDHgMZxTPtxqqmh9jxHlNvOOjkgWHKlBtNmZek12a8
LBqdlhui0+C1vfxES72VuuCG0dTrLrB3juQOq/evSNZv8+zVtmbAQXakqHuHJczk+FVPUxhsSF2x
sToZ34OqRo0U/IhbpO10Oi8amARyGAAFRsVwcQr/G14rCtyF/12vu0sbVjcLyv9/Ug/+u9QDwzZI
I/i/px58Y+EZ/2PzAg3t5Z//+ChVosbjO8EFnx/8I/yAGAPbNyh8BZbj2K7P3+w/GvXv/9QM3f6N
FZxv2XSuPdN1SDj4FX5gO78FNs1wgpFMw/M8y/4z/MA2f7N9x3Q91woMV59zEf7jf78N/xZ9VLdV
PkZk9Pzt8T/oYN1WSamaf/+nYXn6P/8hPt84/28dHSCoY8IDNlwD76VjeLz+9nKflNH8/v8V6E2p
whCGZaol4QaGtkAc5VPXMWluDJDFmwgZutY0z74Dr4/G/AmRzvNUaLf5GCKIlDrpRz2yBhyQO7Ob
MOge8D2NuU3FKepvI2BnXjJtQozcYc2FMekwHqn8km4A8q+KI5QHqb8fAsqryIxWoiruG7d9tiYg
tDSzV2RgXsdDuZdynhAiiNYrEDpWbSAlaRGdGcEPvfa+BUH1PZ2m694e3nyBNgk/264txrNdjief
mXuQlRcnM0hPjb2rLCBaRTez+0ollC/J6pkOJdJjFBbNfebgYzdl4m1Fy2xdOfgcU8gC+EwuRsd0
OEmAGfbQVrTyJyBCquzDOal2peiweLe3cO2oAOYNN2wfpE31s495c4JpfKVs+3vb22g8s0fNg/ZV
EgqBc8FbZQBtKUgRTNdKd4bCvU2GjQqil4BJzXuZZyffdb5R86GWIZRcpaRQ+DVYN6djrC1f6Ap0
CinrmB6NtK7XpsVyLyO6XGMha+iu2uj9Rk00zp2WAdlldtRGLg5EWLbG8KinHZRFCSWgL66cgq+b
8SsQCsxoWHa3gCXhSZlhyQw9PmQ4LFNxr8oBn65JpHObXabUofaIOnKlQYGSIxFE2pjMiMTsvcpv
s8i5caL2m90SNMHfwC/NDabFBEfIg74xLZGuog5HJT20axrKxTpxhte6yC4awmPa0zmt7OkeeJhw
3/TBveoFHkrFjwCBabgfhxLDepdtA0I/k7NGSuNcyntwhukWniRdsKRC20gJSqeR7CN+PRo28n5i
ZmkyABuO8/h7a/X+Ia7VFfpFgSeve6h8u9nGOULiycl2HehxxF7Njno4+oOGBu+YGk9Fzh3KtYDZ
R352cZGY7gwMlPZw18RlfnCamFBVsOmWF4I96MrnwhfPWZyBhdIfbS97EjMjO+uoXpO6gYG/fBu7
K31ucRWsMTNEGdIGMUvbl5X1sBOqoj/n3k8F4sPYRg0k+lPNegwxU0s1Obx1nQb08JyYQLBh4txP
HnVhWR2ciTuJQwdzC18UNz9SxAFTp6Ws7Opr07iJzYSTr1jMd1wssiUXdD8+ozaAmkJ11lcfLV5S
KojMdSagbOtRFt8Bz+9ou+MBxd1lTMxhraBjUdmBl/bicoOYHf2DdYfWG++YTpMt0a132dXppiQJ
LKjjI7NswrL0Uj9ZBP+dei+cPve+ntMk0yusorlfktDGht5W9bnXzHvzYLwdbP/514vksXH2FLPj
AHX1H/skQDmbogV48fnaX/5cMddhBNglYeKmG0gnOXBifj7Kan6mrZGk48YyWVGYQ4iuXxYeDXlH
gSVvYvg3bfLm6cynkSvL+tBEuA3GPKZ2EMN2DIMDDh3iuoLZZyWCitngRJD6sseKAxs8NPWvp5bn
09oE/Zh4u6/3J/OHlreN3Es2k8MkT5uNceZs5hPWRMivZ+5rItkhf83P6fNmecuyKVnTHCNQPfOH
vj65vIt2FZ9KqrFkcDM+P/n5l5Dn8srypi5J79HV49SoObudrvrWtE64y0qCUfpCO48EePZo1Jmb
ernZMNz41o+++o400wAukPh7WXny1mhCWjsEdOMf72BooA3qu+qhH8f6qjVj8+Aa5fUSRt8qGTEB
LJNj2qzLDoxTHE0vCBXuk2x2pQKcFhqt9QJjzCDT66kI7cswdrhmtWpbdmTshR54J/oV/qn2THkw
owrVsYYVYJarCgFxMxXUGMFbq1hBbH4ejIAF8tiEsBieawscsUMb2qKyN2lMXwfsDtdYQY6ZSakD
ItCLbAzvoJVWcyjG6tUm8WGlHBkfYpLMvydUrwrXyw6K7LWt0PziqPnRDzm2H2XcNveuHla3Zgf2
1+9YGar2YSrb5IRg7LYNETy6dHmgIoEIH+P7Io1DYExuvRWxm24bT3/uVIyaIpL+KQu44TakYsXv
rZihIvFdzdm16wvcwtUIuho/QroZS+LDwkhlGy9ZcRkLRNpRER3tQcZ71wzP9nyJoV4A4lg3kqbb
/NincmJ1wXEgQ7A4IFzF0j5vpiS86TqPqN0kJNgx0XGvsaiiTuHbLQKwzmGx0TRchZ7XGQSqzKwE
2jQQFvkwBPqNM9C6o15ToXpgszACUtgCv55cHo9CNwngHilIVTB7zKEWp2WjGICh+XKG1ie3GeVp
mMHvmlYehS3kidUctsA/95bnvh5SLX3USji2gApwkOBpO40ld/fViEQgYa6AlIZif4LXZr28Ss0S
G5UJPK1QCQnJQCFXlI0SkjFzeVo2WCdA9yy7vuOLE8lWT67bwWFOWnlymBWY2GiOhoxIVpw3iQEE
9+uhEffFOoywooOp62hGaNByP3djI6hPy2M6Ix3SEPFGlmuDyRHJfcrvyRnJz5CHWFVQ5nvjoZ/8
tYo97GcjTrcg7Zz1clzp9TA4xvMhdgTkEOmC6J6PcpxO1EZMgTIS++zXUW5nm2kzb5a95YV8zD4c
ulrbLx/iYkZcToRl72szyRZbthjiz+OuVbhblk0ynwbLuSAKXGFw6fET4mGAK8m5gFcCfdayCwqU
3UhrnkOcW7T7dHHUk1fWsOoU6qFNFCjw1+UXneafbNkoVvXbtoQ++/Xc8nujQDb2cMRgw+gUJv/c
aDo/8dfDZW95bnJ/yCpVR1/1KEqX33Q53Za9rKihmIU+ycDz+fa1+ToHv05EhERHnQtr32k6wRxR
7t9Qi59YzIbVadnkkclxIUgZVvL8JPEStAsS+dFT6j59HrvPaxS5cL5adlkOMLShDfs6cF6kQRr8
V8fQagNm8LCdlwPULdfs55X7uY/o481LzWa7HJivQ7Qcsb8955UBOvV87v3/efW6iYBBtBy75epd
XjE1QOYy1h/RzP1x8dYNv8DyuEk9rruk84oj075VUubwrZdLZrmU8LX+ur6+nsNLvvcac6ZuVPWp
CS3m0ah1vGbYN0Zfn+ya1vTy2ucb5ueqiLjXDnUN1FrGQ/BEzcn7c+9vz2m1hMbL3H1Ft3ya740q
2SHdIIEpnm36CSX7ZeDoWOkse2UQ0ywM6t+XQ2jMA8rXES2AA/w6ouhV3EOTap+X4HJJVk0cExIQ
GYyUTkYLLOuiQ40b8dchnK6DXuIEmsdcy/Wgfk5pSDOdS9Jt6PMaTR5Txp4ffvri5zcKy7grU0Dw
y4EuvzgJyyUb+tzzV7UMOXmJVFkH81UZODYTxuVI/+UxSgBkbjnpbyPlFkac5QjPGzEfdX15suiU
hq4v3UG0+nWEnWCehMwPl71ls4zby3MhMuuwlMHha7jE2yz4keaR83OXv/+jDCKaUVlDO32+yRR0
yE/umEFR8JevMFjDDIBYXjMj4AjLOwaD+dFh2V1eYh7267PLw8jU4VGarvbaCRHHr6HKin00f6Vu
Zigse1+bf/VcCQ6GC3j+yOemmH+aZfdvbydfqtwWU/xzeT5fPkct8Ow4VrKnsPPHx/7VZ//2XBZP
7oaoL07HP/9hMtdevJ6Y6+W91UCuc1OBcK3Vu9HPt6MSzfnJBg30ueka7lZfz9F84GIzdTKbatPb
D31+xspQ7C13PhbLxyKcYflq+cjy4eXJv/2Z5eFfPoMLFPmYdSnnLx/X1pMRm+Sczf/255/7fG+H
Nokjzq9hWF22X15fNu78//18taNbphecKHQ6GSaanhNKGAQqc3eT/bFxxbiF11fWBxzsinqi15yS
2GdaUJb7ab5GjXkzLDd3YaWMOqoystP0DUa0PGkpo7ZcZgmwOTiEYfFMTZzE+/mKGGMV7nzRXyS5
SkxPzGKFizAsL6NGOiSDTHlSf26Wh/4y8i5PpgGarSFOk00y320/N8uwvewKZXEK+aPCj66rXW+1
74Ut6i3/b66beePNd4Dlob3cEdISxjZyq5EFHoZcRh6Sw0t+NlhD8zdYnlq+0LLBQO7uuyLfK9Ku
oVnOkwGoMPUpmW+NPhYi9FDcAqN5bqFxY2CpN98DyTPLMCkTdB37CWNfPM9SxvnGuuw1qohP0Jmn
eQB1cv2HQ0MTVpLDQDxvlj0DZ4CNlOug5qF3mN+67NUuZlYjnA7tPHADHZKnrDc5BY15xF4eg26g
qATi0lYOye3JPL3y5kGBOFybUTJ8Vt3UT2ttxpSg5WKRs+xhMz3F5PkV1mRs0/l7+rKpT8ue5IvB
rGivUunE5ta8Cuf77PLFl43bxu0GxA6E9nlSUZRzXrc+T9Eq1vL6WsaILfw2LODtsIzrY22H4trd
TwQG6MTbMgyMWnQrHbQGy4lDG74E5Vcyni67oQIFubLDiwyi6TgteBvqWeN62W3nARscwghTIT1Y
82ysnydhyx7HiPvC15N6F0M+rgEoZPOX+NoU5FTtp8bbfT3lzGeQivD0KaSdFCkIbxw07W75axBN
qs9/Ynm4bGBOzdCY5qktIn+7/KF8uXctuxiI+eHtNIN62TnAtViMncMuag8xUgBnnoMvG7mcas6c
tpRTPM80DvDyAnIIFgdKvoTzoVnONj8oYO0tj50Ses4qVlbLwbVezM6k3RKNTAbmk2/ZJNQICf0p
o58U++TWpMw5Z2EEq6mUyVGKEj9T1A8nHbI/i/0/HxeR7A+ZgCVdZ6BEU0Ugn08YIbX/OEEXND+b
JJhJfIfwpVJ2pzAYu1MUslke/pfnUlrqQd8gRb505txt64r+ugVEvYJmybyGQhH8vJkouJvIUFkr
V/vW+VN6SsiIgV/sIs0PyBEEmIk5asK6OOpTsq1J7b41ivtRL72DHYhNLuQ30Uz+OR2qhwmoxqFJ
kOkry/1hGmN8IdIQe/ik37YtyndCDUXoXzHdTq/aUbfOA0JKI/W4IKJ42+NP3CaGvc596zagmvvo
k718zDoAiA1sN0K25yqMslad7p36jEIlOkbSZ8PpLgvH5CAbD0tcT2Kh5YaHXs6zhd7ZJZE+bCZX
u2qJgoGilMrDbPVBxWVh5x8a62g3wPaI2wSt15R7G47bypVue1RtewgidPyRxPQcedMlTVqNUvD4
1GMxWPcevjbCTyyCPIcKv4duHGkq3lDZkuc6tZB0z3ttJj8ai9acIxsCemmhMMktrHWmDfgWqXNC
yzBQ1LbkcpXwzGgMeQ6S9BBxSm4n10THU/hkNb4rUjIY7YCGpl0dCJ6JEBLX11Pn3TCc9Q90Xkmu
NvMCIQTdGbvU+32U98VNBpEjNnHzjmPUbJwUtSIJlztaZO3F9Eu45qLtaGyZ6RrxS7XRfP/Kgme0
8yS6NJxURxxvOaXCO0doD3lgqb2PRcdQFFJRBL85Ca7+wOy3lFr3bU7/ctFz0rvG0z8EW0x571iZ
y2rEoDT1Au+r9eDAhSJ4MEkPtjN+H3Qz3soUeyadXeck4snfpm37e0X3DDevkdMb9YhC1V/dhiJu
2b2LCB2KmHQq/HgkUJ6t0ZpdlY2tVoHVm7va0qkE5+m9dI0atkysdmGDuLB0Bv2usblZ9mW+mXQg
mwVx3zufO8U6Q54HbJUOGFKMjiL4epAIrYkk2tqaiZTNQUpR6aO1y4pqAl8StSuXqT/C7KI/iomm
fDFEq6lP3js8zyh7rGwuSGvph25EpJox7UMoVpJfhluwQV99ZVloPFrJPywcbCv5aMTXgyYQ80CU
pBhd+RvV0sxIfPmhZvFTZtEJzlhgoo2pNm2GALY2I+7mCgatORT7xII8GZXGPnQgblpVbm4IFtxa
aKM2w9z1JtbsBqwFaUjw9qWvDnQccTxl8lVAxkUBY6nN/3Tvlk7bf9O9M1iBmf+v7t2xfE9eyv/U
uPv1mV+NO9/+DdWO5XhmALHmPzXufP83umYkR+qG/0dP74/GnfEbuFFP1z3PQXlPRPmfjTvL+40i
hB4ENO5QAjqe///TuMMkzJ/6a+OOrqIFHzJAnGSZ2G3n7PS/Nu5as4mTiYBhOMHbyYZI7CIz0dKk
uAnHmKE0oOgTt951kw4JXkOuZ3sEGjEaBaaulH73YO/tfPZx6ixhwRC7p7bP90VLdEZTv6imQP+P
a9D1MC7bpXFXu6Z96jI6O6DEd30fE5lh++pcVSgd8qId5vCraN27sX5pgExNFVYWWTYNQR7PqnWy
i05suGit7kzq8SnxzXqTFeQpFB56QauoLngN4108cisZIT/pFV3F3NevnMA1N5pJTUHK9HU0FREW
NhjLZggRpgDuFKq912oE/gFBoV7SuZuwcIj0HAPuiZaPGKsdUa6DNXe83yvGf1iaxoYMuvwsyTPi
LXJfRf1ei1A6tsSlXBnNtq5ZzaZ2+e64zg/ifNdegSMrI52le6KpuiP8Mz+3VepvuF8GGzN2tkFa
eHsiU+mtaZJwlMjmJ0ZFsO4M59DXxjYPemuLQxZRJle+3r1wV/rI8EtJ5GJFznKnNG70KDcpwc2e
lV4+OqCNhcgOba7iq9AY1LWdtpe6RXqfJPEt0QT51qzs18iO1U1sQ2KA8yEPVaR/074VMe4ymFNY
ishlhWgFG5CSxGiWwXUQMiDL9meqbgLTjJ76wa8Q52PktDzzrbU97vYuzaSZmTtQ3Li2gV7RULhn
7YeturDdG5nfZRAFKOSmJBDl/baZZuIKfvJjobR7zSoNek7Zu4uYetVN4KwDJwDMrPXRPvGK+4pQ
N5YSINjjJLVWKfTIjeFZd41PZlnuAlDuRP4WVlB1Uw9KHYVM9PBk5jUeynzSPr6TaIvivrbuYlp0
HDrS7pKRLLYOdO5QymnbPFZD5R7NfLxXTNsZlvvmGHpGszFdcUHNtoX37oPOoe85NAz8DnCWUe+j
6zIwgi3TcRoCuvutzyrxVM1+0mzj5/S0AcbYO0it1GNIf1yXKp9ZgGI9efBzfJug+KrtD0pLHjNB
W2RiOhWSMn00aR5qOUhTmvHuwQ1GmCwopHbornSH22Npae0pLrBVAgO7dp3fPfrZD6RIrIKwpqIZ
meMxhQ/gt5oOT0DbN9Fs0a/kjefbcLpKei1tIen+kgZvVNChmtxZU1oEFq4X8SXRm5dkcp/aBjWS
Bq7Awz9rpt1NOloofxNiQTMl7ulJOJdc3nl96l9jbW2RzsFicICnbDrvI4uS9NgXHZCNjjwJ27OQ
wUSvZGTtsobZSDAVbxru/tjSWMAM9cHkeKN0xz2iaeMKISPid3+dwMXOMoG7xTC0tWVgJRlGG7wQ
2J+z07q3Y6nHh8qmMNSBWgNaAmbKI51SqmesQ+cUatUhb4iJ9qc3rCP2JmndqyjF71eiK9/1kbpr
nfYj06NgrZmKWW4yMpvQhnXotSCabLhRrmffyyuLn4uwphB6PgrxycJZBwrFbK4jA6JUNF4r1vub
MsNfX0yHzAt9cg4m+K6CAQiTLNx6H/6CSkkZMGMmRSLegjI/UZawV8KoNByQugcT9mJwdhwHGufp
TMDQIrffADC9i0vqTx24oVULGLt1rCsbgcU2CZidKDSKnWHd68L7AVgd/WhRnHvtKTdJ+Cza7Emz
TUj0SYx3q0dzPWX2nRbQKlMWMKUMSF0wkF6pq5IxwiVnSg+e435wtqXRic1kdsgvavkSSfO6S+J+
CxDh0R+Fd2g6R9vEWXmo++TDIHLhDkdHvLYn/4HIi3BnQ7v7VgG6Zr7e760quqW1dz8k0HWQ8FZb
ak79CRbyCr4VkvEhtVGEMlP04aMnlCjM9rsAfnTnJB++GqAJoqEWvYP+SxucPaYyhCa45Sf3ORDp
VaXn92QH3StdvtskDVEgLhSgPf8SgoPg4mzVaRxuDB1xmUFVORIDvnUNUYbvD9U6bvcRE9ddalob
oV/3MJ5uWsP7XsYG8VYGyAQwghpz1h+lbifn1NAuVhZoOyQULzQTxX4y4g+LQKhL6v0kIIMw9eBY
aqPcgDs5jsIg7NIA02Dl1VpONxaqs3sbiQo2knDbDghSjTYdDzUlgJVsUCMkvXOTBji3HW8khSDP
e2J//GbbOCsrmg11g/ct6sejqenArNVMzHSKTZa3gjo0kItYn+Sl8aeX0C7TUyayR9fTyekTdHUF
AjlHDOK+GJIDaZD53rYZDTBC4NqNIJTI8q5HAzcnHWGUDDAKlLWWbxtdfIig1C81bH5MF/jmTLd9
cWv0pqNDtkhhplfUiOH5+Ga7d1qW5znFhFSFJKA4FkyMMGBdgsxtskh7TaX2aNGgbO3gtfMiQmKl
7+xpJ4idUwBHK2lsao57wu9JPSyY3jGVvaZjayP5TWdFZjmeGZROKQrWkLCwc+k7LEiCgbRXHf90
y62ihRO4GZV80AmaWWmF220digoC4QPFNk9uzHJ6kCID363yWyLgBMKUxt1hFAk3kYE0NCAaYmQ4
WxbJNcTJ1NXcI6FUmGbTeESV2mBcTlHXDMbPuWK994V75Sn9ELWeS1yKtQKrhri+4AYtD8FkQCm0
8BOWwmX2ZenePkVPtoriLAaM6N+UmKzWxvjc1BEkH8rVaQLREqHIpmD+dB49/TYaaRyTBGFfK6hZ
R68z5xIJbnxCYa8iUI1wBzXaVkTsrXWb2m7kDMQYznE2OWJRh+V++lBJIsuMqn4fvLbaVUb13cWP
/H/YO6/kxtlsy06lJ4AKePMKQ9CTEuVfEJIyBe89Rt8LzIrKuhW3O26/d0RV/hIl0cB85py91wax
PmxTsG2kcCmoNaz9XHbZjXgTxWU0NKWRzAIhf41iBMOUSm24VNUG4QqJUOLEmF3RJZWF5StuybGE
v3zG3ULHQCOVQYrVF7mT5I1cod3MNoPVvGDhCIBdEDcBRxsQgVRJ6sYk9sFOhszrQ0w/aLq+yTug
o89KDwx4f0jkFM2FgXU+qyh+gcfyqxnBbL5I70IPeWxe+2xWujrMMzJoZ3lNpQaL0gUEjEiMa1IN
LF3AW9APIkawepOVCp7XniLDoKF+AgrKSAtoMBRYg5RL8mIqtXgBlRIJ1i1OO2GnxB1JLdLsqfW4
xr4c8sRc9t0cQ1pYBtxi4Pas+WVhoJ+I/Z6sctyYmbkZJCl0CiFhQ1wmwsYsWQUaU73rmlredcEp
wm5/hpn1Ed0LhazyUcqOlChUPZ4PQaTV/iSIe6zFN9mA0IFqmX6n0lCew8VTEospVqJXVUXrTXn0
i9AtWmwZOPsJyVOsRk9xMGFwRM6OdDoNc9tUGxiqeMts807cveN7V/3JhnovuN5/PcgaW9qlzaMy
WtTFG5Uqa50ymPK3CanVfF6hXJvdmjplnomIG+U1PwaaKG60XrzUa4Auswgl9PWr/+7b/+6xacAn
Y6UxSTnr32aAwjBU6hUFmv/Ds9x/L6glBABgf/DF9yQY/f1tLc0x7/39vmMN74LzQ5L89yf/9uXf
NxXqGAlrsyEL5F+vLQgysL+QxGoRwcM/n/d/+ikpQay4vlF3uAU+Zioj3t9X+/MJ7k+VVj2XtyJY
f174/ljZFKtmBbbUXdsEGMGpu1LZavdLoVn7BfcflOsVcP+KjkqOW4Hp7O8PmobhZjW6IIoMKFR1
HU2he0c2+iut+NOxTYpDyWLe/9uX/SuvuD9mKWsBjVRYOy/IVuigsclrefrebcRwTEB8FHes0UnM
c+BbRZssz57l9YRGOVfoXxy7uNa8773H/3gMTe1WTIbenw3WLQe5htylWqTrzmSR4gFGPLA2X+5t
R1lLa16nYfcbgfjiNcg7juPelssQ5+OKXP/7z53qfu9+/n2sRO2QGYvmB2uB/t7qDBdgq8GYHu/N
7r+PDwM8gbmUjwSl53sge+y4aUE4f/qjkf4YSUW5+dMzDUOyof50ThWjRyw2NNv7G763SP+jY/rn
k0AO2izqgSv6eG+Nru8ga7vYF9bS+F3Ncf/KXFs092+jCg2UufaT7vIDfID/1Lfcv/3zGNedi2PW
T3fXebPs0Qrb16ThQuv2grp5FS3bp1pJZeyx8cYNoVO2cXqd9oUd7uZN7VK59IcZbdGWVJ5E21yX
/eu48cHj2DpUXI9GIAZ8i5CcZRfc/IF8hSPWWT+4NZ72gOZuc9RtCLfu4EDE9Jd96xII7L2vL4bg
ig2ifcXs+5qYznFy0t1rYbivprDRL/M3D/QuL0gz4KZR5ih/Sfh30hs3tp8fX4Nbl1E+QB8A04Go
zn28YxX8wHuTfJYAD6jLbIawH4LL7Nolo9dB/woWza0JrmrcyiJsFSgJxwJ9KJ9ufIvrk1pcOCxL
7rfLtQTTaNlzKnoLCEPtDcne9DHNl2KNcoq7bSTv6xboH/E7G/qleDYGzHHzpV6uuoG9w5uWHSHp
LHLOvDb5tF2IiFi1x+u4WWkBgTeSJ0VsSboFujv8YE2hZgGqWIooV7rm+Mr7SGHz+rwNtQcpgerR
Hjc6k8IuGflYS2O3xKas9EKPL/gWn0FFO2l2UNdAUcUlql4iRHwAbamSriHk9ppiap2QYvffisaE
u6EKJAMK+hgCAjwZqZyKkJPQbdLbiM64Xpm8+zjbkD7N4n99seksZS5noXxb4PJlCAYcXr2EDaW7
8U4PXWIUFUI8LgvzGrRAz4p3XBZ22DugFXB8QVIlhsYzb+al3pnmJQuuzFi4YK/qa+nJPuOd/IDi
hbjXgHIxwSUvEM/iF+UC86dyAvyxtvqIPlZyhlO0F/ike5UMnCd2mMBvR/NL/Bb7rcaxNv3oS7yu
3JzRHX7TGik+ODr5/BI8MiralnzOok8y0DbR0+AC4pi/tu2TuPEmRtZjuYubUycgavpdla4s7MBq
PKZO9lXkpwSMaZ6+SORmhihh65P42NuWG7s0OH6CbxaLGudrcc4VfPZDdy6es+oo7H5wb8Jifx92
U/bQyVtjU+Y7ja5gFTiGM3FFD9FErR6IsqLAl7a1bK/8TD8ESBCtekw+uQSQIG5EA2rH4iZefxvO
+S9SWJsXKUGS5NPloAPOeUpe9OrBQhKWVk8Scob6oS3e+XPgkxTbOR7qhbBI2IWcddAhXLzT9CFk
boXZEFDyDjHx67IXv31+2L9RK/mQku3gDGzekStjWSK7Etn8j5W5k7O0jxL5McWF18azbFIU/OH0
I9bkJuQ3KSGq1YmLK4zcyFhfUuPMmrcCfP0LH46n5IaIOLFG+4gJs1bXKzpVnHkNpCHzFLgB2QQY
CDS2Kpt2PKjChsEAS5MAKbjrP7mS22YnS3gj4anjp3Yyw11BlOqGB/u54c0czHaf3Y9SkaI0e66r
J6v67pVfUe3AuvfqZofpRuxtg8JWs+Ep4+QoNF801FWeQDNvSrPJ5SM8TWfI0DVLONnmrdR/KsF1
UFgCLru8foA44DBW1MW7SHsA7o5cnTDrgIxZQc2ckZE4KO5vJJhUVvAJ4JGWfJ4iKn+9FiiDX9rW
CxsWYi73HrVAsKRr8NAGqoGxgy03OOq3KdnzJm12/XK1PswLZ1huthzXwfkkaffS2ec4etT8+Zs7
WMeYupYM2RA5Y7PtqLriHLtAbf9UHhS/sufMYSinaZIzevIVp8Pwh/3grWM3Y+w7lxKv4Ut72Oh8
TDZFM6JwRt3iR+Mbj7dyLF6oM80bmdWYrfJJQ+sTg698E36TBcTVw2lDM/QtbiqPPkyzVVPW5Od5
o970i3GK7kNT3PsKBYPcU0AlAma2p/381tkQ4LgI3RVT4S/qWy8RoOgFl3kzynb4xMgZHzlxWDI4
Wkb/zFtQ+WXNcKCycvGaNN422cyLM/owlOIH5nOlJtNisJX2kr/OHGroDl7s4NLIveKFwbJ32dzj
iGB/Brabz2D4ZnzUMc8yk3LVC89q5xc/wkfJ5I4DGo4F63NHvugSaDMv31kG61I7Tz7e1Ztw+g0H
VPzm0PUu72ImF3Rlk9+fHhqFeWPY1eIdMAfuYH7KUH1/eSX3BeziR7B1n8YHVDBbeDYeOnt8Q8X5
YTww/XEeafST8vc5fvOFDyS8WWcRBNFptiEFgXmYiV3kRK8zoUoSrg3E6HmIOFNcG0pxrYC8mZfE
cJnMloeFM8qlxXvFuOLkRzb2XA6NbXI6FA4XS8l0t35kR/z+5MpjujAczI77+sj8ZV44S9YDd/3C
TNxuEPgeYULyfMwH/qvxwTbsWPHEOOT5dQYFxRcvwkl4lvacJP73mrxMzjcHQb9NUExdDpN24ojz
JZ+fj8XFzxQ6oAPhVj1UeDT4kOjbZk9DRFy+ZC/yjdNYHpmeg5tx6gj8BIn0yFtPGLI4VsaJ2U97
4C7Ljzxt8kmQmsz5g/WAkXTLKy4+U5kJ9Ik3PVpcM1ws7En5S4ZK6qwbRtH27Z0/Zo2Sc0lb+YGh
MtwVyzY+cuIZfLIXhkEJJQGflmY8gN99/cbkrp3e+RTKB5+GrFvmUI4s7lj4Phteyvh4b9pjzIT6
wT9UPGfMVG74xGWf72YwYQ+9wAVdeZwXQMnqJvostEPLPLnrPNVllORipefDGzB8jnDeuMoD4z9/
Na0XqT5tuMyyH94Wkz8vwVYcBU6DVODafnNbB4bPWSkWmNkO2jreGC9tnQZPiHesooQjfznrkFBv
61WqYsn2ZS70oyL6Qb2jaDyxWFA34zX7oRZvstoLH5EXLv68TDfqBxGF1/6ZeZNgRbP+QOoDY2K8
cgjKY3xNcFljikf1vBvQtHjFIeh3a02fqx6XuIoAG6l14qxR0HN/Eh4NioHbiUOsSfgo2iPFj4Fa
SdTiV6mafoM77ZBF8XZR2MLvOmwUs1ujfmmvGKU6/alac7fRoyWSo50+zRubdBrDNkPDtA5yMnYF
Z5xQIzxf5/qtyH2UcPHHyIkXqQY4IXDTFH9UrDmQDHeYVo7rwZeK+xJtE4+31wwFXb1h2VR5TKvm
cJBvMgnp+YUhyqAsMX5Pe/QIFpDRRMV9GyfvTKcjTzPG8FqSAW3ZMZpqD4CphcP6Bc+yta84iTRE
aDoHm6I4W5OnDutlYJanqllrw85z2OLQIbCz2czzlZU58gS5PEVcrqyI1YPqiopXMvizcuX8PIYn
DYBEfojy34AuhBemVuM5YUfJBRx6Cvdp6NL6YU2zXmCIl2xe/PbNNct0zjqbazffTpY7XknNBus7
OwErf+iUop9pm/pthna+CzacaHQeibqZ1A1zYFEcIvPc8e3DZJ4l0YHMNlh4qjzf9xnkuuZReCaU
jSutfGO84gqYyDampj1teuuUsxzCbg2dJnYtL/XL0UEXuQ4ryKkogMk7moLsMFitTI74y4x9RfQE
8WkcDrxhdhxcW35E7Ar7HaZX1m6grGzzqUhgdzgs0pkxUK5JZ/DlrA0y1ikshEcmKEc5TTMuEjc/
tt9T+5MXNP8e6O4VGgez0/byk/RRu9yUho/wPIUj2xxWGjZLYwZkda+Q+RZQZc/E6VpTke4CdWt8
WY3Ehj96r2XdSz7B78CVz2LrhmFC615Snz8M2aJu4vwR7TGHwtzlH8RCTsZe1dyk8SIYSZ2Dhy47
LOklfhA81paexsW1ZWHbeFyAHdL1HOzamhxxat87bncSGUyHVWv3qG9pWWQg2gVHtKszuQ7f3HJl
4nETA5Siu5yTbwKL0gYHBNFrIWS02FH5mmwYJwgSqceHWNHs+rv7YZoyDqCgYHwKJwYTTm6k+mDK
S7gUwjaTnPw0nig+0uxsH8TYWfIPmrugxLYp3ROgmRQQ10QIwVkRPwChdC8iiwdiVIlxiFXhboYc
NdqCMzU0auEBXsV3AAJcQmsKGiLv/peJz/JaC36kbnKQujwQXTsiSvuXkU63tk+ENxJBlsaZlJOA
iEjbz+y8X6AeaWdiTgPFVRn5Wzue3iawdzJYd1fsvdb6Dc3Ent97zZEqP0G1z0/oHuFmJ3MPsk0P
APZiiZ801PkoegxaZBuyetZdo/R0Alcc8+nRctpNdL4vTGR2bXb4YZ25cYxHS/Pz3+HzfGXCw7hj
xoDqDgmVXbjRabgdKAQw6+ZCjF7nmCgsQ3zBmX+FFOkfe3wQh4Jp0C5ehX5joWp7CrZsuiecsZFS
utD192ICGVDoRpo9D9pjS2FYdZPaJ6PYovVpt/WHwfhTfwwLVp6QnVMEvYw1rG01jvYYPJBQofwi
/S9/CT5U+Ps44RvTTm7hifqu9mj1oV19mcDyMeHUPkED4g0uPMAWhjHpIzhaj10tOWWHGLLxhm1C
/JDywWlWh13sm/Ix6BhfSDSPbS4Fw+aZONcZOBLjqHXnhkY78VXDQ6xdw/Fpyd7wwpQR1qDonbhm
m4ouIHB7jZlSdEQHRwmM9CX7XhS3fyjex486YyvvMgMzSh4mm/3rEaIlKNl9e2RWlgEMdnbzxX+j
S3aRn7srjZgWTnhO+AnwvIs1nJE9YDlRocozXiSecMplN+68mkobwoNPRox2JD0DbqJdU6LFugbm
1NGO1Y4QkD3Hbqxhi3wsGzz9x4jRzeuOocRICL+f5cGn6Z8AGj2lXjqyt4wKL+SIDLvWcEP9A/WC
WxPYbOy3ScVamf2es0SfrWBeRYN7qtqpTvlhbaQNYyaTuVe/hKZrnvRniiwe8mUkFqrGDmMvc9W+
dsMmkGC82RKFO/qo1gaMEqxOqh0b2K9T4OqC3WSnOKW4nx5CFvTWRTgc5nxHG0N/CA+1Hz7L/bYm
ZtdPExfgYnRhNFXf09N00ERb2eapp2wVN3+0RBIwjxHDmSsBazpoF8ml4s2ogLx1Ox1LMj3DTwWb
KJeP07wVu4Lmjxu8176I2pXUFK/V95WvHnvgy3Z9vZEz7UZH4yJQUrCNS+kRzD7b0y3e9gJ4tqMh
H/Ofie3dpSbn6yn2yHKBBr686e/hR//cieRv7RO3flY54lvecQvQ/3iPs3Jq4Een6lV6RGxZQsIn
J+pQml7T3jjRxKkwethQk/C4xhtaW6MA9AslBostvzxh417HxBVvs1fOFc7RneG1b8kro6j4Tocs
9FH9dcoOelTSHMo1vsauCU6qP6r4SY/Je7Clx1q9wvWSAParO1P6YdVlNlvWCGKzS4gvYdWd54Rr
oMKz39k6Mf2xQhCGdROTl4g+mskRaAmv/y3h2QgsitzkaHqY77wwd9od8PGUMfMQTXZGXYX3Eu5y
fc3SIubD6Zz+OL4ZSBBY05qv+TH2cw2eSjz7zSsahTKEPe0Mog0FBNqnm7OroqVDq42AKGKdW7tH
2u7OJ5n4UxozpM3rtlh4U7cr+q082Y3hjxJ3a/LMcpMd+vxGctYyeyz1K8+wrov0QKlfJFGNPTtK
Ei/mRUqb+Z9qhnCaN59cBbLNEEe6EG2bOfmACJk55GWfo+34i9Yfu6bCTg36Jnb4nBFRejO87tXS
90gs7PgFgGyIyfFE7tr7OnqHzx2tIVvZTG/pT/zaf8GawUfN7upbo3riWlts3IHlBPNObI/p/NH+
ZED0gCARP95ZJ4GPUzvcFz+wCxnjUBew4jhKtUtbnAaU3AKYpM+3LVBi2tmONhP6IMoHKIBYITDK
o+ioBDd5q24R8HN/pIOxNXcs8m9LvUdt/IhaWUo2QfVZPjSwlyvEOAf0TxSHrHN0IclGKrbZq8lc
BVVegylvB7+SQvLSXW72x1bRFIfDSCLBtI/fe1egUqSsu5foZZDIuXO1xUkeBWRMbJ+t+r16oaT6
3SUPrLQEP1evpBCH6tkiabSlJEy6RblsGTrSPeZvMuecYTeepVfzHXq5X/ts74/ckspmuHWv+nvE
KEpLfFOGmsOspE3bMLmmPeo1DTan3f/mCLAL/MnPcvlbg9LdqUflcWI98YznWh5O6afMvpeEXS6R
0pY2mNadAEfs7EB+LF6rr+qr/LZOGvTttcIhXpALoBZQ6lvGDQ04GZ64x1Lld2Kt9ZExvlpnRNLw
XLYrbdnXLlP1EFJf2Hd7UfoJjt1X/Fy9Vt66KrsET4WyDbtLSPoCiuSJ+Kfgd92q3C3rYMCUBLag
IF0MWtVvdKloibfhgdKA4a0IaE9lcLNZATAAb2N/+CL1zR64fXjWiKbbYdp22wktgrMexy0jSfjA
8vZknYkFfSLN6pwab2CPCdZQ3aUYbMQbt0frHH7Qr4rgN4jv4o0a28snDSB9HW1foleWUAlnmZdF
yVo/m9eMuHLWACE4Ant4Nc5a6VIXvyiM5JgVKH7aCWgPr/UBQ7xOv2QKvx/KIz5usphs4zXeT09c
ib9rmJJE8dbJixrujccnVeCzfddO/Awa7Rygbmgd4ZzuhXPPjMylEFwzgBRu7Q82OK7wI0eyaF/S
aDtgyBDfloPu6HsWZ1Q3UvmhG4NtOu4668kohWOHueJucPo3w9SorL2gZmYNKRpk6owljI9ugKC0
dppm4FsIvCDA3l1g98cwoR8qdDx+eve7rg4LJBLUe+Q1sDdZxtn5+5N8/Z2/36rhgO5BfOrEAor+
Sh64p6re/7n/anfHDczp6nqYgBb8x9+nciPtQkwGIsaUTtDrP/+E67f3x4JqdZdGpvZpoRnydLbD
Rg9q61+/+h9/ef+BRqjXv/1K2aBgz9L2pmkm4r8m8mjUboMaX8b9H0wQvMb9S42GPX6f9Uf4DFvJ
M7Ac+e0UHf7++vCv1/77GEQqzBx/v7//DmjWeMtUs/mPx/9+++cr0PgI4ddn/fuTVI0UFDJMTX9/
QEQgL3L/vsShZktVZbn3P/m3l78fABShMAIgj6xqbRaQ3NN5ZQ0eyiiKX2sNNybXYqgsCnp1vmJ1
t5pmgJxLTNGXlfoU5vS84oTa1aI8AQFmPTreWsna9hXbv1RRd8LQaW6PfKLRgd6thBY9Mh/jUAA9
0p1aVf6woL/NBTrKTqSMJljoapXXSGlGR6FlYQmEaEUq9Z9ZUDFWrdw20UoWas0m9ixJomI8qJth
kLZig6wA14W1VTRkslH6mo3JhKNP23VzgwZPfKruWh+SPnnK6RluEKNgmdzGcTmQaAAni7wNAJWJ
tJUTCzAGa8s6vSb5WxiyTqHKMbJ5A5qxE1rInGWSU5XLmo3VAFOI4kvU5oTRwYhRlPC6fIoEpxtr
doKWCHs1b56rWPgU9eWhgI8ShF/joNALKtg3M+BY8mVpCEdAowLAlwAzj4Sxk9FDJYBbfwgC42NC
LupMZnFFahbCQKw0NkeoI9kB0H1lFtGs9zBErFepFHTKcRBOUQYn1vhNcpzsAmr5hZLkJIbGWwjP
2JV7mAzptyTtwzH7LkYAH2MBI7+NWvSr/U9UmF+0kYtDT64poLwl8tfAtkrYLjXSRE1jO93JyHS7
4tWYE3rl0r6pZzz5+i7P6bMswXGK5ce2GQB1yHY8Nqij8AWmdIQaAukx7uUd/udRZy3GcI+HnYMu
P/eWP0DZVpfELg3Z67XFl3TzEFLz7LQPDtNXi+iP6MWLJCdfKqutbLImm5BsT1adsaLqkXPMlET6
XSU9Vnc4StNCSIXIHN8gcuGIzboBlBluKrRpwkEX0w46CTIu0ll4G4ruVtNDHVbqN6QMwK3kKnTz
W1411EGtnmqqkqEzKn5LIRk1US8cxrZ08SYU27TGCZpTBiP+AC3J2qdmYZkkwryL6uRXmTuqbIhu
mI/PlcnsOndkvxRDO+2GNDlO6IFgXE9uKzSVneN7OMet+L5UMoFssim4g8J+MpdfJgxLuzZfPkg+
Z0iRcfYEbeMiAxBctIHv7PXpPsGWyVBeEgsFUFv9zZXkSVL3Ajjxs5v1Czk/HnZI2VnEicic4TBk
mKj0GuXukIeuJJ5mI7zBo9nnWC6oWFH+wLryCPk5p6CTWYO8A0DrVXInO2GsPiu9CcaRxKj6W1Ss
nzrNh11acrimemCSnQ+yJgXE8fLk1jwzeQ3BodNi8Ef1RCqCtpci4Qz2ithmNTgjfj1YSfdbGi0c
Imweskp/Rk3eIMREfTvX4WkZtE+dQDto7qyj6YgtQBDhsot0LWbSS+fcmwOlv6QiwRfpckb8fAEU
yPqD0IGNGgY/gTImx7F/0ySGuVqccGXquicpdLcjIl9Ro1uEFuQ/jRFA7RyZxU3zoQlaFhkFC/Lh
h1zEG2pnQIwh20JCaiayT5ODrrevcc/uIpfHNUSmpwxj0ezIzDr1qpdMyjW/05ZzJQgvEfcmR1d7
iwl73UgCFZlY3JnhTK9SJ6OwTz7mUXol5hrYVtOFviiwY44jDXPCrFAemiMnIEKUHIOTZkoHPZZb
djTiOY/ILIzH8Fr+HprqV9DR5wE9teR7JVoAx6qx4URwHQ0ZXrtutJ48AB4iwWtdEtJxwba2t0xc
TgvdT02g7Ckw9mybLKBiNsXXKKs/tKp9JtLjzDE/L428rVnQTn1C11QQX0OToldqPQVjfc2Xhayq
6hqrCrWPgomhMRYCLPL4R51uCiGidqjomCPK6CqrCj5JPaMiL4LGh/BmyyhMHUEbUHTpa97Mmn04
ZN9CaUaIq7sf+JYDhKJ6F4I3TRm8nU6JvsxmSXZIg6cDSOL9zPid1WVpA89EjIgUzugg8cQ/oHrm
KylbXrOEqNVVC8jnOgsie8DWZg4x5cE+8ZK2fksncuHarrgoV4VKiFCldpj/JsFYdn7pKu2COnrP
ui89WrjVReJASuyIjpQvHkL9vZw/4H4mIK5uz6irV1UpBXWpxKgpB802GDO6NV3+IkT9lyYrlWvI
a6trrdWpjYshOSOFB6JkPY/PMbRWVqfWBdknwVgI5yr6ntWMgF32hAxv72QYYIXBWBYp5t6SinnV
UQQx0fZOVXlVCnpfSHELzLXjqzhBaI5Vc9eUxMwWExyL2NJexUZkxU5IBYymjkJIkz6Ji/xdDpFX
tv3eipwppFhbaayeyOKAMk/eXAJ0/qgkVNI7dp8RFTGvzMGxQ3YfdoVKzOzYOoqyF/qjoQS0m0Ta
DGEAfL2asi1p6sEppORo5Yg+DWX+tjKqU2JLyWjl3QoDBf3UPOd9GbhktFi8W/okRTGBUq4lCu1V
8di3dbsZVBFMeksJwJT3YgC8ToqnyY0D+EANYTsx4jCv7atvKdW3/99S9j+xlMmKLkn/N0vZmeTn
6H85nySWx//VWfbPP/2ns8zQ/kE0IKYCU8ddJt+5j+MfJCSmM1Z/ugqO8W4eU/B0/dNZpuj/0Ews
X6AuREXmz6BFtiuCEuKk8g9TXb1gsmLhdcUP9v/kLANA/h/OMktSZUWxDE2XkckrhvJfnWUGyNO8
ydpkGzNf+fpUPWvmHPgI8gixlPuHRDGihzAZ90UugT7sQmw1lag8AqJcFdBoYbW8ooFT6I/EgVgQ
EcmbjRehODL2RKw2Ve0KlNsMq+GqAwMMwyK5EbNj0uEYaaP0VfWqNCdLSmlfi8tH0EMxR3JVnwni
rQ7pgmsEYg9dilgyHmprsZxZC/KbkdLQDwl2nqVAeTRlsiQ7WZJJC42tgz50/YY1XIBTqyZbBpIv
Q1g7fXcWC0pTEnjnegYrUs+wtQa5P0jz+CY24BvbeHqPKTsLdad5mMY6P8n18pXFH6uCyBh2CP73
Ux72z9NMhmIkzNWp75bumTQVUnsrpoQKubgNzjN6LkKasWD0s3zJD+2E+GF5mINI3Q1m/UmEX+Em
JKdI9ZRtCGkxgRCzQG1o246jV5WddFaUGJ5zRMSJHrn1kg9HKz8OZjof2oD1BAfrRewaPOJ4EhJr
IUA3VzwmmIYAevW3MJpeWfJyYssomxKFt2bEUJam0hxV0bZYxkdYM5ZnyLfRkJ04VHOKwRKmJZWY
AMLek7a3XuhAPIhoUaF7Tm/BmI+bfMrYYuXJSFumL7eWn47hgEinRcxC+YllmHRVp+GxaAaJEY6A
Gj0n9RKp6yLrJD0R9YHCm9IRpsGugSk2d4xtrRFbdq82yUtACLtKbvpVMKlxqbVUbiv1F/dRvU2T
nJbZrEMothCLBaXy1KZMRx4z/2RG7cWUc9kxtKDaWdUAQFiTJ5/F3bQBON1tIFf7qjgPGyyTzQ6Z
uEANn4mlyGcEHkkNsCItmdorVtTSKPyUrfhVCeK8ncNaeRCFfTgEyk7CU3fUeqvaTTypkwWxQvdE
D/cKHh26NnXGIjdGsBQklt/pZPsmg8VcS4arbQ15S5Zk9kHZNj1W6z/G0h2CdIi3UdFXBzHNuO4j
9oitsictHRG49bhkhnwy40nGy4wtpM2I4ojV5JbGFZ4/mDVmMJug5IGfgmu4xmCh9drUHyYFALIU
FXzbwm1s8mbVKRSZZ4mEdIQ1rYpKnadrgsnIzaGD7oVB5PTTS0b5DScTeJbblfNLMZN0OHDIYRou
tZ8E6zkdqXtifPHlHC2UMuvDxiAVR2LHYj+NU9Efpib6UoIu2zU1SbIaEZaFmYA3FxvTMWnPLUbT
bOflcYy7Qw2B/GqI9FRzaf34M6kL5FVS8RZqYrtVtG7derFWQRfDqyTyvZUqnOlDah7iMX0VI7W5
WqV808N0HweKcpJD8yUSgvKQjZHbtrS0Bj0s3/ISeFTDLrxgBD5x77xqXYiFFZIfLXvUMBO2OxE+
wNzEyaEI6OMpghJ5UVGiXukD3Sc+vHKTJDLsXhwou80ZYIks5UZT17J2WenumE3yWYnRmCZK5LNX
/FBVooZLk0h3kSTI6VmwMq9T4/5UyrSj5qYxdxbrM0FUuj3gldnVrOWlwON3MTCMG1IpIpOYhr24
WGSsIhReCoNanZa/S0FAcw/QRG0K5fvqrpxFY9PXSkV5o4OmaE3TYxVLVNyMin7JTORPbdIxxndM
2nKBm0MlGOvSGY38oKbiRcaJczFH42FZUmGlS4QM4Ppwri0UuGZtsO+nfl2uzqPkJRxDsBk5gR8E
sQ3o26An0u+X0ng3GEbrtrlheRSIYj+OiHyNZbJEkkr4IrF6vCWBfCmRClAE6k+6qNOyxtjgMQ+V
8OQVFD79qzgz8ku/RSOSCaTVCC8WY/HcWhoVX9NAqT8hHifFg/1b3xRuPKjBvmll2pjGZwiA84VQ
mOCsNmztU2V0pyoYt31CTsuYwNXWc0EGvaFZBAckBCzRmV8is/xItFG9GIrwPEPRwHzSP5e0cOSA
Gq5kmK4sJcNG7LDUxlaPrQI9TNqW0VEraiYPSB70vdT5UJvpWxZLtzAmMskMKHKlWfrUzN8VwQ19
JJvPAHDfqPQdqspI3CXVI3q8I+FaUU/bWePQ5rnBTLvUK9QxB5+ERoZK5QdUhY9Z5zeHPI82fVNb
u1Ar6LSEc+uUcRdvLa544u6t5sHC26Iqv8Iysl5IONPIuwyvsZlVTp+a0S2ZUxKc5vhxEvHdFA3/
LxL6mhFdu4mqjERF7aC2crSN6+Jt9as4I2yGfZXiQYRpkvsT9AV/CCqS65pE9nUwnu2ilU89EfSg
EPLJ16XSupg4kUTJMDZGY3SONmji0arpjpU4C31z0UfPmHJUSFA1XDNSJTTQRXgeBUtFSKB/yLgz
pUGXn0epZE+YSNclziH6q7r2qHINhSNq6VIa9qRYshnUZI0yRli5cobLYqzlH3meP3FQSi+zdBCH
wnqBc/vIwuhzKUi8r+cWjkbaPoeDFa3w9r49UiYiudr8jNQZYowwvlXtXpAUxCo1+TetVaUnWZUO
fyYSKki76H8zdh7LlStddn4VRY+FCJhEIjHoyfGG9pDFIjlBlIW3CZPA0+sDr0J/q1shaXKi6t5i
FXkMsHPttb6l2AzOWeDsRdvZp05zTxyGnj7gsnd2eddiXhO6fAoL5MXF/eG2tv/Mphc8pk0NK4Ua
6SFruVMnAmVT6Irqkn6wN52T1K91mlF3rLitD0jWLPnm7lR4ur52rped6xJCxZDPHBIKdeLjTmB+
+iWLGzS16NqaKDv2jqJ5ps2dW17g4evH8Oq19MWjEFy0D6kp8B7jQZC67B+MbuKrcNJLN9f1ucmh
wgy1dR1NtBychP2Wrxv9rMOIbucouqvRKLZJXuZH3Wl5N1bJRbbYYTPgjrjciz/0JzIVWKupfHpG
PiGzF2tzi+3hpdeW/9o5PVB8iUnDaW0CYzE+yLq/w05ZeHaF1Xn+3dnYlaoQt3RC+CxJVXZvFtIf
ve5IvPpgII+zvWo1imJLXufNSBrqk/ZedUBjxOjOZoc2TvshLXjv101XnZLZ2AdeaW8PmFWFMUut
th703mPlcIaz52wXFe7GWg2PI+yTRGXTXTS3DsfcKMbV6mMFUK3adKOb3Em//jN0a+u0oRc9wQGj
hajOelLUUVjW96nGDyTalz6w6pfs+DVGIOvI7eLcsrJyDnaLcDXBMnwfW1KkXNosaEB+/iug+uYs
XI3e0QT3irlwB6mqOyZLyxIw/Kh8dnZiehSR+OELwq/klm3VapIFmX52iCWYvg+uZOcOKIPOnY2P
ByDEtRjnv6wEE4yTMVDjeOGmEKQezjREj6wqQUYTrhvSaCY+jLu377L+qWTUMmKK93E2PDGzlnRz
4kqSgVk2QsQFNCiamwEszoiMsUPgRr6VZOHxvi72qaxZMbpBTlxztPtrzt4NKzWVEEUdn2Y1fxOo
GUfPjV4Di7VC39rp0c+mx4TZDS/4wjoYEPzS85nv+Y6ka9HCdHEj1b0HbcPfsGvGrH1sRLUnlPkc
uml7zqHADVl9ssEx7UJnti++e6nXCbvNELQYZJZdB2oYBWI0NzBsbwkMoHzwmzMyIvfOZrnlaAx2
msz3dUodYmzMUx1X28FLnTNSune2oPCE1MbtPIshvJsQFWGG24ekqH5Xa8teZHnpXV4hk6Qzy8uk
D0h7qnHgbieXI6cu3BkWGgGwseBA0pfuuPWOovPxe9ll4vw1DPH9svk0wPT65kWnpIM5BSC8s2Cn
ICi8C/KJhC9dZ8fObV4CQ3t3CsAaRQd+A6v2e/7/pZCKLWuOEdDK3RW9vnR7By1/Uwl20V9DGeAl
os8JhPpIrmvpPguv9lR+ZjXWhM6qirt2yNrzWNnVLrDS/A687R7xQlJNPjd7Jdt5TxOddxoMOqcE
1Z61eA5SU/gv3epioeQo3JMYa/Y+yXfACPV088LZeegCTk/r/0xHlfBtUSteNoAFImtPbUAJg5qF
P1DbSyLt/lzTprmdx4YSP4ZtVsqkPFKAckyV7Dg8Bt8hZaa2Onrj07I+EaDEwmqJlG4z4hgsE6qQ
RQ1/M0lVzGZqVtW+Hj5HlwnL5xywkZTZZML8DRT4MB1yT6V65ZdwbT6QXjOygm/4qOR0OlWCGoVY
e7S9LV16BDYD9KTICSpa5QWl+ezG7BhS3bsPdeNQU1K3SXTygB7tuWO2hDez9ywn3BNp+uC+LgO8
dHtdvGWSjLleXJ8NqurOPT0xS4KSRP3ZdEIFEjuoHlBCq+oV3QjHBxNwPYanmIFx5xqu9dHMak8Y
81Lakk1Ib6tjEXkstRlXesOBBZ2ekMCQvi46J3yTd/XBDyTM/tCoXfDSSBIFbkOTeZMPJTdwbHCj
jLojxVPjsaC0EJ6Y8xD1QbEtdDTtwvVtuXaJO5M3Xso8v2/m5nua4L0oJMstVXlsY6v5Q1NzuR0F
EIisjiRtL5QqTwsekDbN3weWoRj7cMTkw4IWplCHXQu03trj3UZ1cECRjC/CYH1zRQtb2f/tqG7c
m4iiyDqWqz+nsE4mjibuq9rbzSO1nyC6vg7cqZrzLVrlCxR2nvHR+Vszv+zHjPhrEo+/Zr/h5aaP
z2+Fuus5fG4TLfjhyladBpmGd/bERy0tcX1NEAAPXctipMkrwBr5qHZ1Uq6dVUpjBFUnTR3fSThh
sksDOzihmDPYOfI+d9L63hLeRQZMK/QT2weH4oRko/1fKcDpyG6JSU2xe5yjnuzBMXRYdiY5t/ue
6zZab/tD+vMvvZx7zp0UGhpMw9B7tnVVhXgDrXNjcn3qKBTcDYFnbo5rJK/hij9psLWgdaB+4kyp
3CW6p2ntk5Mrf6AYo8ui+u8qGOW5cf3+qaufqhR4TgWAJuJ+dBRIObu24XlBtDpSueQtRXi3TEDN
e8ln0ff7ArZo7uzsGKNwqpc/KlucnWlNxijOISyb1V3hWs6rJItLCHMp4MU0LZEjdrGxU92SqDt7
vts/Qu2vN2MfgypXEOBViYOpeoBZLe7cKSjOAGLgcwQVu1on0LhY50XvaUIhGE6FEI3NGR5PQc8q
JWfUqPqV82D3zcGCLwDTMnpLHH0c7CY/xFk47ByPaYcKFjw0y90SwvwCuvDAiaA/DiER9KYA/Qgg
syHqqLqt9EBWOust0HSufUe36zfZ9eaugRo2zvlpmbunmQ3cFToLdIFIv8p5U2qv3wZJ6N9z7jhm
faWeepgX1G+ses5bbhi6bKnkmdg8JU99yUU1wVYeZnn7HX5J42Ab5XZJczjwSsRsGC9p546ngGMm
BQTT2VrUs1Nq56lWn6MeOLBO9VPj0Omk+3BfL6W/s7gdnB3P23YDDvGlsk5zNU/b0mURkIOHgBJg
oUdP6XmmBo7jMHbA6b3oLf3Wko+3xupnb1npiyjSd0qYyit9eZ9fdyxS2JtIVwEbuxbTz0IEBSFm
cWSHu4nri9d597nLAiUZ+vHIRc49c1lhZH/24r54SzwvYR24gwTIz9bNrH7i8limo/s42Rgwax3F
R1hqFfRUO2npzdMnFTrO64L5joOIfaJqa+10NQ/u+tMai8DCUon0HGZTf/QI0J4xswWGeS+eoDhM
Ed51CqPVps2oC8gdfFxLgJG+kCebreXNMAK68630h+Yjo5RM9RnakZdTvYrmn2cCkk2V/c1EZ9/7
QKL8Mmmxr7vsGB14CqFxETG0nTzIvQgHRf8jwe2VwRXhwU0m66zTJb+mZl2p52F/YMcSUGNeW6dW
DS91OPH9d7l9HsvuxGoF9msSRoiIGTzYOUnvi8mHlV+QpYxn0jyhEeLnihNqxbnxqeh12IEJB1UT
qt/yKEoDbyGLGPFxl6raCu/t+rcCzWJA8m073cO9sWmksni2FPrMlmGPRmHubk/Uot9sFst43zjN
MNlMT+2nEksNyLZrdx1od1iV9R1dy/4tSTAeavt7MvbeZ2y9R5E1XFPPv7AUi87SDeJrpooLP8z0
uG46EHK7o8CicaI9GC8vtOWdRZUfOFD72crAEjRpQH+sM54pAEfN9RQ54aEFRYSFVvuN2Y8R79l6
FWu9Sd/YPiFmKpj6WZUE+yXD4VsL7Eu4Xt50/mzkvCClyF+ul2D0t4LqEYIKauT0CqojwFZ3jtHQ
70Luy66DNcnXBgOlnDnahIJkrsRhNZaG3Y5SEXojNPKyoiq+zgpKRei+xRyWY8eMccCn0JM21YBd
pgIcv21obN+4vY4PfjOSolsVi3Fh815O2BqttIYuVcDtHGOrPLRdx3osrelv56NOUcQOESh5qq35
VnucxgspHqDPjG9zyKTM/ZmGJPVr9OvwJc+c8KURKAQGbUKJp0laAFwc/CpIztlBl/JsDTbUThW1
L8lqGGW4u5/i/LsuOPZyuSQbhs7wjD6yhbSV76fFlGfDrIesj12jnr1TlWPNZEFwmZ0Z/pMHnCSl
ElBN7oeLar7JBrkHb5Z+BzVHjX331vq/Rni+q8KhdtTU/pU5YE1nlT9UzOScmPAcyJweg6Z9kHJi
sNUVde6mfpFLHxyZvsy5mMUDo05MwQmGsjBJsk0yUisbwdvGXkMbSdS68jxaWFHhpF586MNowZ3Y
RGPWneim6VRQMR9xr8hcdhG60j9HNtdYMSzuObPzZMq1C9eqfijLhf+SQzWDvssdZ2Yc5pL8hUXo
Dc0LRefiI+N+JCWiQhxMxywOHr5Q8zgOYJB4G50hG+cAjhYPemVIGGh9sH+bFGmwzMmYAGK59Kn/
YiOhHPoo+sRegIGw5jKJbQIaZYPjpkNxtfhDVpXZ9NAkp7lU9rZrp2yjoaAwgXiHSUD8CLRoV2ZG
t9XawtA6tHvZc/sKNA2gAIZxtmQhk78cHoeYqdok6uBDK0I2SvfGq6fLEGNeMxQiKZ42tFty9EGX
PHGs2HWtD0ipFA+AtyBmZfJBDzLHuto+i8jlwFvA1bbKuKZsnO8zH+XCz+tzxi567L0ez39YfwNZ
c5+J2NmaVu6KUZkTIzUX1xrkAmyfehfbmPR+/at+IZuX6VjOOaV5i758PcSM63kd2Oe5RRycJnIX
ZbwfGyDeOAG/113xu6nrlGtRfFeuIOcq5ejo+cXfAEcNbJpBcyxWATpN1e+SPid1MWNSNu0vIkzc
RS2kKroiu/Bjid6/uBDuEgigZdSCr+DxYH2Ic0o042TG2fCF8rao4EUCG4DoYyn8ekDyBYzF/mVH
pTBBUr/Oj9Ew3n1xHmYD5rVOaG1Owo7UYf4SMAdtGff0Zp7XvYSozzTKbTHuTBwaRk6EjsMrXeW3
agaNKNPK32ls9HKQF9TB+gBAo1vbI+5mZTzsj1uPXoQL8cmcQ9bGuDmdJ6CiD1YV/ozb4nctYH00
weuSFX9wSIJnhIfWLiwyuEtK3itEcBJ9cbw4Obj0OkS0qFxcqDObeZw/fbCOGxx7TIEFlkLrSRvl
wMzCE0oHHsJNaV1m2wxAE3HctzMvRFt9s72FpKptE7qRNDEp88Q7l1tgDVPgq9tAZHjTdHStJ4wo
TkZrMvoEb544fqNMy/1WL4SQkzw4UfqVnIM2ILLZ1OCXm/kby3eP/k/EgUXX3dWr1n/r4c6h//PB
UkP+oep+l1lMH36grUvj+K+JZVxAD4EHjH1+cycj93baWxujfPrnVXzELMg1e4jF+yzdhNMjQHGS
IV6Oyo1iBXIPxC6ehUWqrUjCnjdBE+8d35T7oY4xPaLTp0NLxwcPs246kFr27Z/3pUvbE6CpkE5r
+U2k4303B69l+Js8WEfOmwboaLNQGx+E0LC6LqSFtyKpXNpYi4f8r7HBeIb9THxjbacNbbwnuCKQ
ha2N1j0lVnnUs9cR3qmpAvdi8cWJS42e0LzGsuqD9Wa89aiEOk28KQlAoiEeJO1B8hdjCuBTWIra
2aWWuJsKcUNx/Kf4xhLhD+U2n3Y68uEFzpgzAMsXo5+W2HyKkOCGFTQccKbx3aqa7/qXSh5KRw57
K7qzdRaT3loP1e63ztYvIsASTG8OGO5bo4imu2aXcEvYRmhBchh2toPFvi3Dbzlm18hS35KV2B3A
vZy8LD/5IR0UBmstdTgWdp+HuG29M9uN4VImLk+xrAQi3cBGaGDiXVDI2vaYEI0zLJmhS6XY+O8m
qsj3rTOTWp3rZ5UbZ0vvGbYO3y1p5dMGhxSF5Usco91h26/T+Ja7LWpE5Qy4Y/IHzNHuwi18Tl9i
5CfGl1hgDMX77U3LLvFGVsdLaK+Shk3IuSKFLEtMHeZ3tgLZq1OT9NT/dUgGlBZRLEswefbKc7cI
Guz88EgV3c6R5LoorN1CXhSnrwaSry4SOxNA+RuDiuZap8DytrFLECYLq9M4cd9uWrgmvNd+lwnN
tO5XrRCOLw75SF/oA1tLZhwqw/A+lcE7A3G8M1H7+NVuMjQrqsr4lKZ1lIulDlUBWK4+2ExwxMgU
Gd0ZBIQT2dmVHQrckhorDqh0cQkpUT8ss3030uJtmCfR8AabNAJUfz+JLmXLWG0CAQTNmO+lE44H
T81vzfplUay54bW8Otp6ZkIg4lNEj/YaEFxvd18PYK+Hi0izap/56ona4qtxE36+qNaQrho87F7x
AnWcS2yEM7CpEyL65Pi51rWcVVzOhcV4qdlQr99tG/G80z/GR7sqH3EtUHEdMfTBw32wbf6KML40
NG03Pf5ymfNBz+v5h5pIDqTs0fqq49C83qXX7/zrV1Pxg4p0CsW1IatVW+8sMOst9vI38+xVxVby
xDYN1Gwgs9eGcQZ5VtE3XeljAfKzgY8BgvbG/Ypi+b69hTUBWw6ly8W3B5YADt2PSxnch8Yh9pCN
392g/DHE0mzTea1PKBh/cXwJTsjez6/6G6C2Hpdnr2KppkS4sxhPL3ntqEuEUfTcgSwTruMdB2d6
833uGVzOoZRGOXp8mBPNK0SJ/XoNiCuVQVbPiPKHEbeuYh63iTWGl8Jx/7bCPwsfHdMs3vHrvo2A
NWBI/uHZ1qtIKSBe3yn4ga9xLE+tI24aH84x0PgXmz5fUMvWbr1xfhx0YY5RdjC2ZDnZyKPw2rd5
zGLe3t1D3purhyJEiDLZz14nbl5HPAdiKJdiae54JemTDqfXeJwemWyfOa0RlvO7bl+GdKSLFNqF
wwWCszKlQeTmgoVoDZ+kdmjIAY3z/SSaU/89twf3vOg52FYTbd8yHqu9sP/oqWV6qlOCEFUTHdMR
MW+KYCVxBCQUrLtHFFH6rzmyaHWKXHy4YUGqbxrMsSiwmwarMOcFdXzIX9vMgqeTJM9cJzBKF8gY
PptthbLd4LAunVifh26K9poUbbaCUxFvKYstbdCv5EQ7r42Ofq6LEzTOYItiJ8BlWoeh9O2zrfSB
kljkglJ9pIXKz7bDEBOAhmElcu1ShZqA42ZIp8c+xgTAYFJ0w48oq37avMQbqSD2+M6gd/g3KCga
289Kup/kWAqv9692A9jUzn5WDhaWeu5xCyhrAhBBvooDOxlJTtbbqkhoNL/V7nTmxONwl9xkoU1o
i16QPffHahfmtOJFczDumJzfsLKuMJbftmOdtONGZ6/BC9MWW3C+/lOW8eT1Qd4RtQtoG22z14CF
7UnPwykfI+cy+X+iGhddIuKzz1ly28mi34b1X8yDxXtIGrHR5dnVSf4ZHtuwIP/BBHmaBKgDcJd/
wkaT19Y62EBFQL2PrilwLjq5jQJK1mBldeo9P0B8sCUCmfBxSitQ+CxAc3y4AZZFAIubSMg33gRw
VhGEEt3gFl+NATFhynUzH4UlZdz0Orj9zR6x7lhdBaQhZcATMR+qbWUTmmRgXdcpv2QIntrmNxO5
7SWN5yMASi640YDUaHfyYMWkEipYJb6c2BA5EU/nFKM0vXQd6T8sWPMWJ4N+GLLxKQ70oSFyXIbO
b+R7/0kNAXmr9r5fHApo48aiZBW5btCI7gVedg7YfinlTsfxkQtUdlJ14285Sr+Xw7kp7N9RR+Qt
9kx2TMMQT5JdNyD0q2OEMMTViimFtFKxEloTcnYBrYjLfDWG1IoIyCF3HT3FAteWJ7CNuYJQcxdV
5BnIz/V+0J9cL/gz3i97k6L/dWUEFlEIAscS+7Gk325vs0A7RJn4dLtXL/Dg6Ux4FFJgtev+CucP
7o+9TbXqxkHkqj1sLnn1jLlCHYK86FgoY2EoFblpi9sRllCXAq7QX2hwrw3H+IGlYz9P7BsJqOeV
IK6/ntZw6NTpkaKz+Aoq9z0wclfKFdokN0E7siBJof7mrHHRLLhoWIJlk87Ln+B0ZyBAfGN+QzKr
nec7twIakOqWqFVCHAI9uLWvlk/REsDRV+pCnOtc+1uvtTjfjTlYVYshmdtcgGUGOxjxdWy2WdbR
eBO3N0553KTtArI69SeOmHdFOsxnUeAD6sgF+URiEuqPt+lSPpcIBTsvHX8Gnf+y9LRpIPPvmoZ6
+0epvBLRlLURuiPGetAPHeXtwlC9RiWKBOd56oeKIE/hHrKIxqqM2EAhPH0wOc9d7Ew3q4PdnPDu
aHL/wmK0oM6dmL0AfRo51ZlaCbKeLkGCOHBnmGLOL1a/8I4amNQ6o8Njcc2TnUGwMLev5jefzgo8
JkRf1PLZpuO4qaO2R/Qy77K+j0OKHYJG/Cwm+mvUFNiHIeVzXtbjB+YfYhE9HZBZEV5ZBFvHogME
w5ccCmXAiZGvrlODDWn9WyZpi0NbEzrCxL3t6yJACjpnntWQma+esgLuKvsbuRPR/Le2E3PyKnnv
KepGOUJoBkcNNpD+IpXDGqes5TEnaRRFvTgN2PPKYryLK6gAnhjbTcW7tWkBCNlWzaKZvcUuhgbX
IaRAVC73sRV/dO5z1VfLt6Y8LryjxMRoPbkukcmsbrY64F7klzZabzDZgF7DO3xj3o6duKGtzCWB
Ld+rYgZeogeMLuYlLuEB2j64a6MBp9nl+m7QeO/Twt36EU67qV/2tp29DpL8J+ujUvToK9hElVMn
fOa+FfgQD1g0OKbz/sBE5ulnL1HJlTXV/YTxEO+7XEuFnauS0fckxBo9gG/JYpNepQCDWPrJaVXx
ey0xxgzgOjLm/8UiTuGwMSrnicS9SCh+tMentikeo8DogwMfeqtEF2Hua61DW6aXspuSh66ZP7IH
M4hfXsHHdW6qb03fsuUdw89UhO4hCYkuJsWMDc5ZZcjyWiwcLaqx5zOBG4y6Yw5vl9jL9k177VnF
py735ZBVGPN8+hb5FLXOHqzaIkbntP3+MlXrJ9EwQ3PtA2OUrh1OrT2M9OpI6r2C/vyv7q+vArB/
fhtwcJIzjv+vsik41DkiB2SxrzZPbxUWvh6c//Wr/9//VkK33NC0dVvCQsBMRbj9arAaMwjmtuGc
OcvBOahOvdgcCfM6mnEbgWlYK5O+ipS+fpVkwL+/fvWvh//0375++6+v+D99maBRaq2wHnZaOJQT
pMS7M90lj0mYqX3sLABd6h5n3hxRKa+RZ5Il21dJ901M4nc8xB1BgnTaRzIPNqJV10qB8mqkXR0E
duSt5E+JEZtp7xH+BbieOc1FuSOCIJyliHDAtphGCJc145pu3YOhyRkIYmIeJ6BFlO2IXeXPQFLc
nk0lMofPqnYjhvRKLnJDXdxwwMcCpBoCQRd9fjq5E8J2/8s1kxC+zWUOFr+/l21/9NeEhuv8iDNv
gEGhAc5DH7GA7pE3CBihCADaoXOpI/eD2nX/HMldZbxPatmf5hhkU8ARfl1iU1P5022kc40gsTo9
S1AZoAsRgeTpeezCzEMz9DA/jjiKqBehdpyJUkbW21D+tXVYvkzOR+/MfxBXExhH0be4hSKfe/PR
031zqfOcpgyDr4ZsDPVtYNSagYTJxMl+MvXvZc7umV24Ddr6DT80uvTCpWBWxQPjwl5xIqL4Ichp
nhpuZQQOybrhIvKIQPnfpk4eOaWn/AmbHgM3/aURKAhfpOZgwrE8uR1kHouMaD9N884Z0n7LefnR
W8oPNUwvpmRwsEl58lEICzw9ArEljq8qGbxjugC68LzWv4xr45Go1WthOQTP1xOdAd+9ykVmF5hZ
HUzXPRTDYF3aMBi20QAoIup/tz4fXHqo42utPetSG3jJ83OMAtsGPeAG8+iyq95w0Rw6gJYucJEy
TzZzDQAnMeXzMg8vCUXqrNfdcdeNhLQtB26PLEGBqbls4b9X4pyxbslp+GinsDjmXAX57tDSy3I+
hh0UkDB0zyoJi+scAnbOy+kk1jPeWDc5+4M+2sYdXomw5rlw4tK9imD5zkFxs/SU+sXhlJyaqLs0
VItUi3FOXz+/0z164MV3trEf2JZf3GWWnLzL70GeP/nGe8qI2CXJGwzh/KpsCNTks4CGpP5toEpv
6yI/ff1FITEZyc9kTUjOCZi4Hs1gTDp5wrexQjHRYsPAIac7q4i0snssTTid2mQcTyPNT55vUx1O
g1JY1tccjLtXPGQw7uty4N8d0fTnTRAHcmv50SVoLd44zMN4XDn95+GBIe+jSzgLCng9pZqoRWgY
34qcGFZ6r3zne28AKXth9EM3DokeeeyL4GOpinfTjXgaTX0KpujDi5KILXYGYZNwl72ABhmSklMN
KzPhCSzPRYtUFL077WAfAi9D3E/nj7wh9tPk6FEjffP7KIt4Ye3Efqn99o9NR0yX5NltwMiwsVu5
zajdmXKR3qqEzdawFG+BCgBHFMzrHB/2ARspVtMqeyzz7GRbUXKwapHcZ72kgLtKbbiVl6GZxF1t
Qus0pB0bxw4iBUEHPN7JozM4HGd+SLeA0Lj8qPAXzW1wM0g5MRvHBlPHgdaOZ0qix90UECRzF3wL
is0De0cQIMX0CjgbjueQBVu9bh3qJvyZkT7AzTWQvlTFfHHXt1/vI9WHmqc9rkj7s16+Ji7UBRjk
YmszkZLoC9Ijpc0PSSzZWzXZ96xpvE04ZRVc3gDmU7Amvcs5Xrj6ETTzHQlUJcYHPEi2DjOUWMIr
22UOQ440hEFtPDPsdiCqhqm5eIOZ/nkIG6K2k4tuQLD9nqqL8UjDCGwoTEEE6qqC5r2od0mt2s3z
6BCoXhcaXw8DgHw0EwscgoreTG7khtwB+Cc/HfbeaH6Xdg3ZMcTq3A7LlZGpztc7SN7DpoNGWTIo
kpyAYbZqT3KwkZ3Wh6UekQh7Notf/Y6Om74tDX+21HCcM+kOV7daDz3dbzfNK8RVvgYHAAer9Zom
bfdvqMBLTTD2RQfujrfGiVwvO8+xu1f4mz6ahg1eg9Gsisz3bt1g14pOH3vKf2OXSs6jauzHUeN+
DwZxKeLUesOvWC5R+oTJuN8aC14Ire2g+7TU3DXN2n1Oxq1RAEKQ45LrYv2d0es5SYir1Kl8DHtW
2tXidH9UsydW6sNFEBOwINd7nwYWxbaNGcufVPqYi/YO/bw44siomMuG+5LvnjBqfYsC/6fR3gtN
RsuHVdfXMJjMn9JL78OnyV+Sj46oHRWjfsoGhwqiSWXk9OP6zU1mSA3+dBgzFPyZyMCSsEQN3SZ9
d4fww5v87vesvwd0FRQVxQq9kJyWJp9aK+9vFGBGzerY2mSdyvbRSD6/rjBseWRRQGjGlLmk0Z98
Efioexr9ZmyAcb1UpIixiHbOEr4EqwU8rDv16cCnaDRcMf8m23TY+V2cn7VSB1W239CoWFwVa1qg
XA4443742ZMwafJadfBgZOrvUpb6fDK4sgVt9sMtuvjqR7gp+94bDkzZzdmPMZXkdf1S45FrIlvj
L9Y2x9n2NmEbFaE3/iIQTykC+97XJmkuGZPtxq9ukn6Uu8hZ9u3sVJcsdSK8Ahi75raJScA4hKJ4
HWUSNOdYocG685/QK+6qODvW+ST+um1yVh2Wbw7vEqYhT1Q4eP7joBznzKVwOAocFi9kvjjnkmn6
48cnhyTpaWHC3QXxMlzjxCcxMzhPnY9V23SsFQMp79yhPs711N6Pibc80c+QHHM3QQJGbrtX0n7u
sUtjX9bVPegCtqsZYurY2Ypr+uB8aHdJD2nuBpdgXVN8PZScCS/59ynpm/sqz5r7skvlXjWoq//8
FiH/qHsxgwjM7ikdmp5Un7wnBNc5pbHhGRr3lqnI33nhuFIsUkrXrXaNiRDYzZN+G1l+wPXO5Hua
47ttHskesKR+D4Ilv4v99TlvUG5E7oi7Nre++YMLUG3GE9knf51gTZLK+Y11EInrhTjnKHBL+6yD
h4h1EyMrhNwmx+RawExP/OgBoOXBK+CFJHP+pF4mmWMh8qtqq+oBg0RoaGuE6qMn7JiENxiJXYGW
1BCaqbkYn6yyUnsVWcX2P+Qcn5DV4rr6b4T3IMNXvf73f/Pt/xoY9MkzusQG3YDw4H+uokuiIm16
KiWlqwnxLNq9H3ubuuU+fObpOgxoU5dceGvNJI1bUsyauzib/6UilMIohZm9mNMCR0v2NmrFgFsW
7iXNU9iAk1+WWyXLfDM13v+MQnlF4m7rDq5p3GigOGl2mRnhcQwU8rUvQk32Y3CuXo4Pv3ZccFSO
vezRk5KT20QfReVN9zpss7M7eI8N+dn7fz2ostInGr5eY6dlryWYk0YccPYcAPRZBg252HZuQxBG
/4+nUfj/9WlUnsO+SwTK46lcG/9+/bilqKz//m/Of58SAhGL28enfgp+N2PsfAxdNkLAzuC/5pDV
42BM35f3ZtZ4foLCo4zGeDfcjkBTi6IGxlN4N/av+jEQywHPAgEWURJ/Qex+4YNLGGcIXu1ZW+c8
7Db4S+Ink2dExtNC72spfxVOB+ndSZNnlxgilovkkyYOPEVmKd/IGFc7UUM24xIdbLF/Rg+BM5yV
oYoLS+hT75LTE7o99+ydmc+08wYqQm/+7283j9jt/9Z8yBMUeooR0CV4Tg/dml/9D89T5Q0RXSTw
2QaXTH5VjnsZ6WMz1fy4mTszStJThOOov442VtZkPGS8B46TN4CuFfNDVIX2XcKGIpiL7vQVYPsf
lJ3ZcuNKlmV/pa3ekYXJMZRV5wMJziKpeXqBSQoFZjjmwb++F9SZ1TdvlWVVm2XSbijEkEgC7sfP
2XvtVHRQYCLhbwrmjetfoiqiq7cB3zA/QQS4THoxQd9Gy6iFxRsJf8ODNtonNDz//LXxc//LF+fw
Ah3kwoa9/P0fX9yMi7UcFLJ3J88PyEtpn27hGCXvcdVigYwk8dg2HwTTK3tr1S0BploCeKYG3TNI
iuAmr/Z2KvJN6TFsZX46rLBM6U+NL4AtNwWtbi4rQrUk4hUmttfIcvM//Be4ootrWt1l7kHZaWbW
fQ0skY4+ly9k6zRbb4f4ZzriyjUuSrZlEEW6+xbCPC1spnHlpD/rXfqWmEPyRHVDNCUOmL3t9uZ9
jhB8hRYJIeYIqUNFZJj5tfOAVQIyWprYm4Yzx1pKn+RA5ib7OXcOjhUY2NJOZnzbeCbRLJHhPbDp
HZGWQ76u8/im8p34wmGWBSHES9mkU3hq6/JlaJ3he2DYFdrdu+znhSeNFNQU992AjiFzBXAx0dkP
Fb38XVVM5dHjQB1oBkbSokbO5/aD81pP8mo0SnyztO7pfoZwMCYMtUkI8br3osc0JIaxN4RzwWaH
40Ir9pguE/YJepDxln272Sr4g924JQqwfcP2hnC8PXDv4t8d/e7GTHG52NByrbGpXkvX8Vc+IgW0
WPYxjUWx76xm3okOKeaQmi7Kqs7a5JQZcSiNt39+FVr/eSUSrmsIl/RgQFnGn+8wBjyJZuHJJYcZ
s6WOdNmitXl2h5d8MG8Tl2ATOwJrQzPRPOVGRrZaAosUCT0nfm/sNs0yc0x087MQ9HltZnc7V2dO
rs+CSe88g4vF3mG2OAX6RVWvOm/lEjlKLAM9yLbxNpb06d+H8RvCNkQbdEfXdqHOesd35t4o9gWz
yv/mZS/71P/d3g6/2NZYeVFT4HpzLAILDd3408KiiVpTvenGe+gx1ySbzas5A7F1ci25RKI/FaVZ
7MuohL3qI5Mf9P6RE81VGwFVz03b37Y2HsvBBcg6i+ishbmzNCvB2io8y9WA+jsqBpSDixBSTR8G
7r+VpeEAjNL0iZuoIrlgpWdNe3Gs+GhKsacdDSJ/CplPu7UIcrOAoSx2LfOvQDHO+m/eAl7wf/Ee
ODaRqvg96D4acAb+uP64g17hCK4XBFs1XOc88s59YzEvM18dt+vuiL2Lj3WUfLk22g07qV7GJAR5
Ek1bwudoyBV+9ZZn124wHnLQZ2e3MK3Hwo3sVQ2EyGMTOYm6GV785C1EpnA7jMNnPen63qxnfG6a
rT9bQOhRpHCntSl+lVleOwvYdMgYO5b5c8ng7aqS5kWLOggmYZYe4Qr1D757DMOyeuzpCAV1MVX7
vpe3eaWP14YR8s0Uze+e3g7ITIttW82ow4Xz3M6puHambV9ZL19J/tYDxwTiPnRJd49+yLqBNXAx
615wNCywh4xLpjntDJAqYpOMqrq2jGqCbjZJqkVbwpp9aHOO/IM+Efs01+q+Esa911fy1NfNvWV1
3g25YWiGOQxWvkJxjF5yx6z1pMkKz0lXJjuvF7gplLfrlX/q9JpRwagD2pu9O2H02U5zAInEXWRv
Rg1BKjbFqLJRoLuVd2OKVkO0hPxlQlpGxPbwy519fYObOlthASsJuyFpJS+MKx2HfEcIG7xEDyVx
Czplk3B83+hGUQeT5yK+M7Rsm5hZeasn/R7JKfK9hHN5qGh2CwNCoCK47dSWHPodjaa5iD3SgAjm
2tldxlLwTHFF/ZfT0dNijM/tpzAqOl9qRsqlhjfdtdqdihGh4Iyk9usxOFYlJIUh5dzQqPh3nZu3
6DbPBpKt60j2eWDjMPUQ5qxqjl23Td77G8cV1mYiRn6TzEbGaL1EC+iitpgT/RGfubzL44n4KIdn
xqFDra68Z5RiK8vl3IfC1Lkp+pkBTxVqT/98ZTFM/z/fVq7p2o7h2Ybt+PafSuTY0GgMDa62Y5o6
rRcT4TV3w3CNohtcj7J/DRyi78sqJaTYaPNN5dpk3sVE8pRuBD2Bxp2WwpWQvj/dtpoZH3qfba2I
/Ufhe8m+AVmwHdzR2FuW89IRLj9VM7RGKdprN2tI9+oBeFKcdwT/aiT1eZID3u1EHuHtMu67oyDF
W2HApExKVL8hw3lPN9OdN3RkhRCpfvEj2imTW+bsQlZ2dgDwrAcx9sGIVfpMdi1jc2kAKfPlB2Nz
OtVA6Ps4rlD3cz0mwnAvZk54s+UksK7HBtaVgXW7mLuXYjTd2zFLNhZus8Wnty3iY6H17Zc7t4CO
UN8a2q1pftK+GPaaZFou062iiLi4VLjsJOO4Bx6C/sRJg5EFeTMO/JTIBNCnF6HaW05025UpkhuO
YIzm5gPcCxH8+OCFe7Ic2np5WKk9QCIA787oP2OjPZPjAp3CvishJh0pvK1jLHzsgJ1b77HPxzgT
fGtjY8Neqbq0rllJaY4w6QYd5trQKooNjF5NjjJmxJp0guqlwwb2FlHbooRAXI3eRTymOG/ofHlF
MIRoMVMyR/e+l9WXBD2IAluxsSPMeKgk0ygtvvwMYYAPHsloQvNkungVf67Yf/2a/i36ln871LV/
/Xf+/CUrBpdR3P3pj399lAX/+/flOf/xPf/4jL+ek69GtvJ390+/a/ctLx/Fd/vnb/qHf5mf/rff
LvjoPv7hD5sfQM9d/93M998tUvCf34LXsXzn//Qv/9f3/wTzYzi2R8n9r3/8CX975vIS/ve/nPhn
+q9s/pe/fXWpHP72pL9Hxxt/gdNimATBA/cx2WD/jvfx/yJYBBxDWMKxbbEcbP6O9/H/wrnZJwxY
txy2F5314+94H+cvNonxsH0Mmx2ZGvL/C+/zZ7iPZ+oG9nXhWxZcNvPn/PGH8wW1D7YzFUbHcdqk
JcoYgqsqwpEckuRlFZ4X0ZpwVXPMXfuxqLCFIPGN9/p0l2jEcGvjdCgZ8gN/T+HZMW9a5b6cADjD
pnfGBc2C7DvoqgKALy5BGt0PmUZPZZwKDIVOF+Qh6ofRT8LDWI/fjbllBKQ+/vCR/O3i/WNHAgnI
f36dvFOCMEbTwW2v/7knMbViFpmJTSpsFA090W2nJCsAn0JHDXUfwirahFXnRy41l96g0+VrkfRs
Gm8tSAaV70tDfy5DiwGIXu2qRnCLZ2lySht/FTvhpvGt/sgq/OTQ9VkbvXwoNf3TZh54+/OQF8wZ
WV8YkvgkJZMkg4j7kODYALlRr1mMyg1RtYXczipj6+cAP4NW2SOqqDcQD4F6hyapbe2ieUzsj8yq
MNFkuGD5fR89LTaOzvLgd1p9ZPUCQ6sffx7abtThUUr3oLS7//dl32XJVUWE+rFDG+HDnCbfVx1/
HmLc3aSm+iRu9TlHzOVhWFTIVhjeTQmaglB0jNRoxqdbjP1v8Hdc83uQiFtnmyJANl0HiqJ+lXri
b9JFShv3vGel7xKyu4hYKzbbXen4l0RmJdqkZf5m9cwoIpGrL8PGybZs0tmUUevgNkiK/N5Z/IaV
LEjfcix8wRiU0f/zR9XplET/8fDzNa2ibrRnd1/hc9slVns7Ld/Qcvm10bjwxWM42jkqNpkz7M1M
EiRcg29eyWyOyNoiwagHz17ngzj+/NesiO5pXzKtHrad0cNdFSFFC1LMNmcDiBST3nmMh2O4aPYR
I3bBqE3kmSf4RGxL+VDv6g8z6w1URhHvyCKGnS3jDtWZsVG6uS1oNd34Djk2ZjxUm58HhtNkKkQy
OQ10u0+9bBfXXf/886Wfh2iRPwyF0gibtO6YS2lk5i6Typ+HyvttSNKM89JnDmO/Vxl4OjnCIuCi
qvXJDX6moHGlSBcbhUGOBDGAjaIwxlU31Napkc2SPClRnJrvnvMGDSHbTPEyh2JTPgKkaY9sfw3S
JBIyNM6D1eiktL5tIMeYYAhaA17OfKUZTuMCVY5chfV08IjXaf1n30G3Hy7a1xbMZ1co59CmHdnO
c+RsLT95jFIkPLnIycC+7YsFOJFk57zHsVn7UUAKjrc3aWcw7Iv2bgo4UANiBUff50cnDmgPbJIz
W31+k+PzJsSEBDQNb+uhDN97G+2CCj2ogDhAdv3ig7DIHzpOOrklRr34wCZ5p1UOO74PODLWnGnj
yBee7x74uMyjcjAkN6KfNnGdQ+hmYtnFgoM6AuagGEhwYCbFRKzeej0KXNunAeG0p6zGaGJWi16/
+wBwqh2nfj8pzziE3rQue3c49WOcw6OtH6JqHk6C9IYBcRp696e6UGAMKsB/dK0bUqChTBTeRkQk
7zh5xZQjtrYmCaacE1viuGLiVjULqjZvEVexvzMtgxUP1+Vz2TkFAqtcHYboS8KMPWK4cLGj37Nw
UBgJDKx+LnFILQslG2a9t+myhTWpxNi77loSqIOCcypTUKZrRfkILo5BaCxw+Ep0vZlXkao0TQL9
54AoDtWN1lrzUXqmdfCjp7iarOOUlSeny377UQYehfzYDDt/Zg7fqdS3o4rSrWemN60xMu7Myat3
sVgYBkCMKH/GfiQP8cIBmENUWvTrGZAiEPcSDZZo6nx0LeqGnyleXGvmOq2zxzFCdlRbT6WZH9Xs
abuury+yB4hReOH37D7YUfmO8bsGQhL8XOZzXh7zpGnxFhfvpa47m3rpa0Q+OuumRFBBi5NLuHFe
NShtWw1EeuraHddDz2CUM2AAzodUXiQWpkMx2prPYYLyjnXi3rWeW6OJgiHX2q0vGZFyQdwPGUMz
0xUnZUJd4JfZVCVC5c4kZV2DeOI3ZCbFmY6VXncDxaH0YsQ6nRHDCNJSlwHIsokPZxSZ2CcVMPQe
DzDWYQcBLDSkZoZk6jJ2sXsur5Lm8WRPQenoC9nnzSYaDYQR3apvtBsX29MQkbX0h5upPkBxE2eH
SKW56HGkdWAmMg/hWcUzrLlzLwadjI2V5B2NUpgAZoPtSOpYukyjwgsLrD/EAbHTZ/9zSuU2QUpO
N4FiW4dkHPhiuFaYPoGfHWqgqNvUyTcCA9Ixi+tyD0Jw35D111XzPi1IfDD8kISPPAtkUr+YRoyt
3I/oU82ozhLKl3hoUCQyprEiC5XopBG7paXdJskHdaCZvk+jCijJOG88RFerMu6NvQzVeVok7VlN
7iLRo62FZ92q2mmjNJ/1CB86pDGcXD5pmzQuRwZgYLoVMfFyJpMPbwwzDU27YyzK3zNsloV5XHx5
HqmamvMVhuD/WFnEujXtQMC0WBkdrAga+/OepsKmzxBt5gJ3oounrncX6AMhkolOZTaiX8ywPiAH
Je42vB2hcDw4VX6mtUq0Uu6jw7GbTWOR8cZStmWAecW9WDyVpLOa2Yvj+1R7SAORpAmH+Vlzq+QM
gCw7xorMjjKDPFxxfHLJ81NTf6frTb7TfvoWw7voxHOSk4wd2QipRMJladiZFuidASjAVzsZkUWb
9PjUugUJkaQWqHmn39YlRaEOyRqYUnZTU7G95PIq4vsQcvoV/s5bXQI/blWBLAG+Ognqhu++5j5+
SLvUmg0kHntnzh65jp77mpr+Issa8XUVjnE7t/QG8EnvbIn9Dhku7s/xEbsjotTB/p3T8ZBzQjCH
p29Tn4qMmgZtlUTvmhtiJu6rdA4AiaKg/a1lnX3qsTylXbjrkIkQfmdtyrKo0U3b8gO9D6pOOsfs
Mam/nyTuO5Hh047yNlsXGiUwXvhjw5z4xvVrtpBHG/TgHqn3jTHVZ5rXap2ktU9W6sHjrG4gelm3
ejS+z2TwjDTPPbJgPeSHm67XgsZpuU6FCgbUrCe3ImDDz3+1HimrrSpfbUG8RkUOkWPLc5fD+S61
tiTNyJNHD6kW2JXY+XCBOyFcYKKALvlYmjB3mqye1r2cbyo6uTvKPyRozBkKwYNG++9M4FPd9a+y
KT493yMikto9bX/xoT9Ia7hjQkCfNy9ul7inPC/Kbbu0rwffLtaV8dT+1HlRSoKiEUxzCQ3Rnz/V
kh8FxW9XCmtb1yGWCPvOVXBqStegm6vjCckIXsgm/xqFJZkr1mboIULkIRYXtxyYLFrlN/EiRh05
EPk8mquleda8kRFx1mxlB0EQf+QWkQJUeY9aKnudc9BrbvrhdGSfxCB5Bg3iI79ykDmotEH93xoy
JGZljOiuoh5boWrqd+Axyj6sVzIxEwoH3Htu3meB2cgXmFNz2TMDK2n2136zG0oGrGlfP5nm9DxN
7ivGjgdpgoPwO/I8HMg9LoqOvT89Y6wDLWB7WLIQEy5C/RTfImf9tdscCFIngMQqKxSARWC1E/0a
4iywLwmPxpmRcDt1WzGbOEaMSQ+mtrsMVbSP+JS3pZeX20y1QQRwtQ8JEBSiPQHeeMajD6HC3oSR
SWyvAWMLteONXaJrmEqzPBk2mgbf+5b9x9iaT+w3O8svnMAR/e/KHA61mrheE9J7WqWIykT94fb5
uI0KWPR0XFaa4599GZ207E5RZt+3lGPSalAmJgqqSHKfIrpHuxIhTRRfqnwDuFzAKqYMGkwC5ihM
I1Hdx8uwKdefwFsyDfbKg24yzNLRB4FDW0lngF0deaCeUgI85pAkk65otj3Q5hVtwDmO+GwNdWLf
r+7C7IKcp45AzzuV9Tka2X3jAHoocouTnEjOuD7nrcicW7Oz6cyMNetwbWHipn7S1ZgwYzpMaVnv
lcP0YXQ1Dk51hsmngsCVCXSPoZGmaxewUhcnBzOr/dWc18Y69FCNW7ohgyRiLjmgFjajlLdap5CM
vPSpzuWdJcbx0Bg0vKjHG16zaCx3Z5cu+UxMVx0pThqxBqoe1mG0nKrEADEAPlToJGRltYRHRBy5
p0WkQidxU8WoDmR0nUhpwb6C+ZEiBo3ZfTMVNkZd1sJOVwA+c//dtirz3EZrpUZMHAxZYNlcy6l+
xopPT0po07pBvEBmEsFohfbdo22y/CyoyhCWC2L5soKzhvNp4mSnMX3Smy1kCG+n+Q3ePReIWtPY
j1m9vKWshQ5+vzbEGuVPXeCWLQitbCGJ4i6VICLIu6Ym7tvm4vX54oQndMJMzI+oHKYN7chrqVi9
vMw41Zp4yh3rrDfeVwjEy00rQJU5q4Sdm/kmy75SwxXBkIg3YeNw1WMMmL4km9PAaVFS7yImBWtV
7vuc/D0rWtcVyWa57cgtZzPSb+zhwuKoIipHJowBiT0XlAKUgjN+x+l3PydvI5gTorONZ7+hBzK3
yAHHr6rLqwOBsWQRQHgaRbjKymi96dJEnsJxKUoM2ybzMP/q2xhar/8ll7lPzxFRAjhjKI/jBHSD
r9WE6rH8Yag7uX16MOTvMW/nR0gqcqUTYZ20BygoVNyF0+yaXH6JUIwbeoG3mqNbdADEhlZru4rF
EjWqHODNSkDpnwhJRYdKH35cNX1iEw4LXh5Z9MEyCReNdbJDQnjLK5pW0xqWMMGDixrVErRkM9yL
XRd3iAAm5EF+c6c50ROoJg+CPZjxLLuvyurbcohq4ixCJAhuma3tzu/DhKmtTV1u+vE9772HpMEK
o2UXMx34HXI8SYz5Qrxo7y4VvD5abGGTCyA91F7zVu1bm4NDDjPDbuoH/mHKppQFrPWyV72Fh5yR
w2dMzRToHkVeJ7N423WTc5IdjrWxPBQRuR2zZtIVhlmDsE3Toxt04C7qOJx5LYCsnrMcCkz0aWUu
A9zZ7P6ps4bwGa9l3cXYG3EADRwunXwmoi7C9qJTYQt6sotyOg3kBOBXqepRh2O9dQpzg2KULKu4
pwYM1WX5f3HIfSTm/YSoIi7BCXXijQ4ilysTiW4mL6ynIJl7dYj1+FVqxCD52mLlgzvjscdWUHNA
+mZUDNwOlAUADvHkBIAUuf2XNxJy1It3M1SKN2NhdFnI64QZQvvLUF+LFp4RrUd83+a7rYDB0GVG
7i6rIwCZmn/C/53H2UNFEEqcf2v0AmpUFKsU5l4Qw+sWuo/ZdGD46giFc7zQD9T2z6l0d54In3yk
TKDYkGVTRK6tJkR2IcM78hwCawK7j3yoAzaRXwEG/Aq1RF+re39A0Zkax3CWlBtj6az1lJS5MmvD
VaIRV2XnKO26vW4OYDVpPLI5fqFNAWyLpQvzV02sYoZ7RbFPwN6b9qHD+xbCAaKI9BCaMl8ZZ9xL
k1lzIq/AXAOSEFsFoI8evOWuRxFHu5DZWWWRmuc71adv8oK1OLkPlzsyGlpScav0FIdIx5G00T4x
2ZDS5yqyn/OBMdPk1zfVqH2NY8se270nsQoSsGmyw6APFSCbz6whQ689CMMnqyUpHufoWjn2Bpk6
wRqDz7eNe7MPL1AiadiN2zDzrHc0m9awVdk8/qa0iLX6XqQkaXpiUrjtlLUOsZjXGSDKVrM4h5ya
UW1nizeQKv9pQuDX2orgZTZKdj3snw6fXRNZ+B9ZRFXISpdwEshrkGCeRBcxhr+pq4ZL6c/3NQix
fZ6F2bHwQYFpzbFv2n3ryxvTpponnGja+4Z6surpIWyTa+fZehA78XdlA4yXLVqtWdyLvH62Y/su
JRNB9M9S2NcW6kBfFMjA/LU7gVt3s4fO4m4ZqPrjwrwnp5qwI4ieRYgrLCLlDSd0oyDnYKM08/CN
wdRWw1sBBA2Vs4bhjSSVZuTU8iNTKA697GE8dVd9udcs+V035Yt0OUsofFli6L6U1AzSPslv5VR+
2y2KLoZvjw0hbaHxoDm4y22p/W67+exFHtY+rUe6XJGvkBcFO28zfWWq2ruY3tcDFhyj0T4mTe9w
bWvY/Qrrk4INiS6ZmX0bvdYOkKwebnYzIXPrhuS2JfwodX6bA+gwSRpuZUQfseXfhpw4E1ldARD8
1rTiQS6vGc7Sk0NMbtGzkHt6AsbMIHScT2rtpviQTXBGdemdTX9lTDEaWLv7ZdjTIeddvFT6eYoS
82Cl1SGjTF2XjRduG7ywW+Bi0Zpz8BYu5IjTgcYZ/X1OIEzFMCuoIWjnhBZiCs4LuZ5VY9IUxrwx
k26gq99ph0jzHxLOClats0unzxrSUkA3E8F5CkxvDYaMoVp/mBpiiKq2QsQBRzoqMQK4BehLnJqi
C2HQJPN6wg8FENZkp4+4S2ErE+7etdtcGW8EjWBUqcAQZ1V5lLCN9kyj6abr7Skk+2dFiU0LU41f
RYdEb+izjScXXsLI2dwpAC7CyKV61TnTgT6qn7OtgSCcg7cBzCOxnz1BRQPj3GFmml/qjGQcS1Of
aJy0DUwSQjsHQF0GR4mtNxBan9T2FubjS4tgGMfRfR0ixXMwhT1M8D4moCB5y9xv6T7tSWV5l13x
5DdSbmOye2xq3bV2lzvxGSg673TZJEHcDdONFze/uhizo53Yxk7OGDxrK3PPIUU+tZb6mAp/OoRp
bl9sxYVQezPhM7Y6+cSQa4WZnjFzrLoGCIU5s4ewghadd40Z8dLT72DCWrq7A0RO5qmF5TdUiMOB
BeN5uSQKkJoyCCXrXQeEmb7XR/ts9lm1M3AqxbII/K601zmwGICvccbrtmjadgT3VVNKPU272Vc2
qmz5aOp9GCg7d7aGlhA2M6S3s+aHnECmxxGFfyCxczEnUpuQ+ceGNQ64WsnzqnEMojIsgQ4NVTCl
QPgKTzz4ZhGfEox9cZoeq66cT1TJLF9zb+9at/lMiukX8lOg+KU4ulV+m5eEyQ5qqLboo8UOhTH2
r9T9bATeGhdBf+lZFzfqPyd6P6daojhjLobndNRWfrvE4ZlDz3JvpSuvadNzTY3kmJhW6cR/pBnh
wIOJ05ODo7ppveI7nVHbhRZdKdPjRIAxWKy1Kr9rNcM+Oxn9OdrXW2BbOVj8eN9NeXXP+JtAazIa
kqEeL7oWP4ellhwhCXx0wJ5vmpLECSIygD9O0P1dQoctTdev8Tgf5mlpVto9JN+V1RFoo5vxuMob
qjgrHQREIOua1G65K80UTiUEwj2KFcr9GJg1hgicvvZ8j6xGG5DEp3rV3yWlvtEbmHROVwe4/+PS
Foey+d1E2njDh/drrNMl3FoxzPA1ZnbajasPycn1Xi1mIrs2o8R3ofKf+1Y8jaYlr351KS0TwlFP
HV7gAWCcUEQZk3nJqIlcBjAsA4Cb4lp7eXcM85BKWTjwiOiIWh5O/1avf7n9fA8i9b6aYyzmzism
01Vm96+ZNoldPfKJupxB/W7qdk7yXXeFfQdq7YnjcngMvd+DYkCJkxstdlJTANf4WjEpRlov0YUU
WK9Uf2/L6JbW0bhjKcRu15GXOWjwoZT3GPpgJUwpx7t2TL7xZOw7zkjEfLHFj5l8xh5Hw4tb0vDb
jxLo3G6ZFgbJOKEN0v3XxJGP6HkgY05Vu4JlveqtOXqNQk4ckIfv1DgD10nAtEXCxBqbJC8VU4Jt
NL9EYP+6iCaqqty33rDuURIGsY8ww8qR/o+9sM5UEL1HbRiVLoDWsiabBU76kOBIN9xhbxIbeRjG
G7ejj5mLVMPFQdZXHIKlyrIYsSURW64Rn6dxJgQxQh4OXWSdEIi5QZ7iBeQ77WVGXAoi7aDJx8to
Ku7J+iKOUH0IzQ7rhkuQM6fpujfVOWMscY8KDnMXLXBnOU3G2RSAIraJOHU9BCvtt63xe8Yp4aUD
chdM0ufGoBsKNf6raAk77L14bxHRUPr1qz1aHq5M+iuFswW0JVgTWxwIvXMrRviw1HcqALzvMMgz
NHQTVOUx4mPPQp8lxQpZxarQyUOTRrFxmdkZvT3Tr8suuCq+OFyhR0oifPD+x1SZFtMZiWxJ9sQe
J+nBbb4X72egJaRd6ya8JkuziUcNb5vCsm/0urzPMg542Wxxe6bD1fP794gQ8KEF9TRr3ktdDB9w
u+KbjGk3jE6mnabMthbv1lCAbJnLiuZOpw/0y+U149i8qdsQgZKjBxaw8MHqZgxaWLIGmI18eNOj
K96xuF6Sws63jN/6o4H2ZsVWgkSr3rr+bK4tXTj7qGAsbbUkt0wRrhRVlYTCyIdeS56rftz79gxG
l/ZxMICtTwvaM2m/9O0VIcV5i7h4cTQEzlRmwZukVQ2q0ebZbb9pcENvkr6ILoVejaeuIzC+WcIp
R4edfqw3JJTcFMbYBiqR+FPq2gjMZLwfSec5ZAj04bWkeLac0SpOIRfJttNjDEKGZt7NRFQ6M/Cm
3G73U9KYAUJnHT+J3JmmzuRGT74oG0j/8MjSNl3rLqtDaA20m1eJQQVSDZIjnFvcLywuQBIw7EbV
kzRWC/I6ZfYrsktjXXbafUfyJO+LG92CcRg33mDQbERL3+R3qrBRJye4jErl3ouC3cBP1MXmQMii
3a8HZOlH2zXJl6RQnyZyJ0Nwyy9Zd2363yG1+Z0yS//Saook37Dj14aDlpGY1uNH27p30iUbbpjr
fRfSlhsjq732uvGJNDbfJJl2xWGPGSTtb7CG0ubLu/hcY9V06jLQ7bF+bqBbGFFu7sbSuJZ5tmtM
9yYfcJv3/ncWf4xudih07qbKri2kgXAfpA37mRqwBxa3m80S6IOnUfxDDNoZgEnJI/Xhf6WIzO02
x6BhbPuXVFW/y4YElwEuX95Yb76Q5S/UUkeUW/3cAOiLXVx2Vr9zMcTvGo3lpWryEyKooNKmeKuE
y6EopPTGfMw75XEDEBmCgmatKd1ZOPp0pBNtlY/jvVxovd1E6LsAAwcAjcXIij5JUQCPMhAiWaXq
nGktbfjZR5U4DzfCATiXTsVN32cLQppeIw1tMiMj7ZBX/XAyMrXre5HdEFXUlIiu9Z+MIQ0OjxPr
N6RWQHco6OtVgJsCzMLdaRxIu65Hl09q1t5pGdvHsVB3zpjNwTCqT6oNbdU0H3kPqLXDvklYKPnh
eoKYMC/HwJzsXWanbH6zUdxZS33jdOg52ibZVGBYLg7tchJIOGATuXlF2erSY+h2YJJMEtuYrX2l
S4Sb2xDmlsKjMZd4NwOjytr3zAXdiJGBSTA/HhpLmd/DUL5VQzZce40mhe3yceLO/GRceXZhLn2r
BYBoBGxm0WbG8xVQ4LT3kANvdASnlRDuJwBEIlrA/AAjiS7C7tn7FMk1kWVs0szaEkuWnNk1MIWo
7uo4DR+fwS2d1WcycSDasla0uhfQJICLiKPr1oxpnbgoyTd5jUSRLJA9U3eGxiZd7ZKMLfo8JP0Z
5ZufllchCxm0ZsPwJb3JJwPEoX5UwOFvfh5AvRY3wg05WQxmEFdcCy0aDorYlqlklsO2o0PwA29s
ABwBZDETJkeePCkQUWbuDlu3ct4T6TK7jZV1C96KVZO5IqoBJhEtxBRMwa9RV578PB4CQPfXUqTF
S5HzWXcM30sngc7WCXQky6TTYF5lDo75lHVHa742jAiPvkfBNSPcY2XGmUHThJxZx1n5Sf1o9TNp
MZWvBXTqit4/ai1NLw86by0caz0Oslsno7ZGfeKiSc0mDJkKKmOH3xhTuePlcpe12lb51ripKQMp
4r4nbJd7SR9z7NE8Wj7TA4cMjZVH7sSmMlS4iWcKlIYOkW2MJ3QpaufDsovMIb1Emnef6QVdazVo
lMk+jTu8kWvoi6h7pmHcJsvkUCaLEW3e9I558MESX34edDfdJInYDMJKDnZlzzT94//D3pltx6ms
W/qJWCPoArjNvpMsyZZs+YZhuaHvAgiapz8f2Htr7VWnalTV9bkwgyQz5WzIIOL/5/ymONYjwyw1
OQddWKo+x8yo5KTLo8Ccsm3w7KPuDe970doPY95btxi3bmZTcrV1zPo07DAuevN5du3gZqPsnMtS
PUSavOFRXirJ3GnEZrSfohPuFutgoifAKXzt0hwrruverDiJkFJbi/40/waXsdkX+UJs9yNSFCci
V60h/Qy06TjlGZJobd3GkYEJlOzZeEkdtBu1UegDdWcUpUQzYmIN+ZHNOj7mi+K2rcOHaGTmHQ3Y
WEDQzU9AS/2tOaMU7zPvY1DM3/1N0FvOS20zra0NCG41LBHZF7e08y+95PsB8XpMZFGAo/MeItYI
yvIbYGvAyEjTNk7uWP+ys+SH1wj/0AisuLWnnL2bwBfuC4efwAwnaeZsqiz3LS+I4xkKQrZK5GcQ
Km/EnzTAfLyzn8nXMkmoLnXBHb7T6GNK45Ecjy3TYkbG/Lkx2+Ee8ZeVgpR3I5JkbVZ0Jagan/mA
ycBPG3aJEIVAXS/Fwmo6kGA8btsiPdUWX3rLamGTaxpqieIpfUS4CjT5bo4eehpklO/wnB3bBnlg
Se4eV7F7hQSX1WZ7jcDqhRQLN/BZ4p0CsbmpO0V6AaGytm8djQl3kgX+rM+xEFjFdKYNSLOa6YFB
Z/egqif4yPMBYISDVaU3d8ZUvkr/k23SGhI6uxEmRb+mpLpBXT1Izy7Ulq8YDFltUwMCifnEkh+k
Q0o3xgwQOKCpJXNUqScPdG6atmeqLeQGpwOfmeVeMJotlEv3mTXykm8jpg9zTCBAmj/ihmKlNMaX
GDnfMcDyuIE1remCsuiV6P0IEp4RicNaA8dp5t2rzHzjJGDZhn1ifGhcUnVDl3F3LiibCV/uK6eO
P2k5YDev50cHD/DetkNUmBU0zd5tmbrhECClIcQrWZ7HGhZO0jk/giUIKF+BjqAsS1A5iNWmS1qa
L5mZ5gcW8NOFPLmJcYjNCo/oZExc9iyQimM5QcA8wuNaaDTrZlVjIE0gmyEXI03oGI2RstOCKhQq
pQsrDho+ScWENWY9hTqsxMm/pRpNX4i71vvXTTs20aEDzclLp+WbLoSZYCwpfZrtw8qbWQ9FlKMb
DRciXaRtiYNwKPeqg5MjoVeMGRTisw4ludzPVbBjUG4v87JBU4gAJHUF6zCbFd/U6wsV7v735iXv
eL/+oj4rDQBwCqJsugCI10MB9NTfppr/0VJ/mmoU0d9+FAke0rZTyffuP2TR6Ja9vwl3F7X2f2ip
0Rwi7P2ty1511L+f8EdHHYi/sKDhJ/Yd23tXUQfyL+lYEhGzhwzEQmL9bxW1Y//lCn49ngMkCyG3
g4P2j4raEX9BLsHWIKTvO97yrH9JvP9DDP8ujv+7vtiE2P6fhg6Bftp1bGnZTiBYZdg29/9NR01s
Q4c1AwgiNbrPY0fshmLSRe9722NJ2YowffFxj90oZtwg+LfXuHYp2U7WNyO1obk1E7PGGt5YOutb
7X+NiT4+26gssuQZBTBltfzXRN34NE3Bj9H72inDBJvtbRFuQWzNEuuTjad5rH37Wgt1SzTY4n54
DhUCKsCMtMaHnFKcsB8nr74ZLTHRNcazJEoSaL7GcJR0dC/Z4H90aqQ1avGpZcXRAhtzixRiLcpJ
Z7JO8Jz3BgHbOCgPkSJKlAosKg8vOZeZ19I9llC5UvGhQumyyW2sK7To7l0PQZoMcQnVjv3YlPKn
J5E3tLH+mRD/sZ+Ve0uo2pwdv33GZstMOyeKwg6Bwzusaq8OHEfQEXRcbeM+6QmJXtYu7hDCDjHH
5wzzRG1TonT64g2lOyye5ASVYXqEWyPOZt9xmQBg5xXZTCIoRhZa/hezg2AXaQ/8nsuVERrYLjdC
QaP6w8BCjfTMbROMCaUI+rMT0ltVe/MOUL21wUQxX1Vmn5z8PHVUn7lqHkcXsDxmKTuBtJPVCQl1
0xsGU+s29fitvCGjLDCW947uzeMIum5UhD6q9nmy4Igg08BJGxdHM3R/NCVd8TaX7SWsU0RfFtf5
gEL5cRoyea6yB6h2FlMH5n7m/IQmFlgtKElJ2rcJGuaYJ5hY4r1ladqnI3Fw1Hzg+DrOL9tGqBEO
3RUt1S0djeAWDv5BvmRdGTGBGO/y0QCnksdvLCyxZVni4ujMwu3m3kMhJ/7VTcZTUv0kOAO5BlX8
QzYWxlGk/SsiyAExMXn0uht2Zhm6Z3hy16FBq9h6Ub5PbdCUI7aj3ey29iFB+aa196OsXLg2Di4y
EYU/TJlAKc5aumU0XHZZMiW7zoTqVBveo1tCE9FD023wZwMdkxopJqy83OnusmimxU60JHrQ7lwY
1dn1Ish8ltxDGfKrKvxcTR+YD0ePMj3ZOoDnobiacYIdYcju3Nr/4hr2fJ2o5JMEEJ4Lq36ktW/f
0ZDSt9T85agxv4uNPty7JUpLRXbojiQAjHaOukpzKK/84kbqH+JKRlh/rgOYpB1hBr0ELuagMtrG
tDtuovpujK06wq96jSZmuUj7qFwpfJ40sS2SJO6FFd6UgQAvSpqQs256tX30bHnHFclwDYxvjsdP
u9ssovM0FmfI/rueokyZO+VdYRYUiCQIzzKQB1k7aNOmMiPQE1yeGYXbIMt6es2te8LsDkU5fyul
do55D91woYki/sy+dEyyIPuS5O722+lrkifBoaWeFsT+kxoYuMxpkmhhBKXu5Oq2rE2bkLMmLb+a
s5ucQAqOqGhIibQQZYiqfcyt+ZcTip2fkQKT6P0aHpW44qcvo7OsDApiYR0yNW9OI84mXjcu2cw7
11UybcqmVXtioXAzAoSZSYmrhmlEMdHGxy55pX4Otbw19gRG8QXO/n4U8TOGU4dFR1eAG66oi3d1
slH4PbdPqnKQ8oUouVw5ZvfGU9R0B68skzOMog9OO+hDT+IHKxGmOGaKzpCp6sHta2rqWW/R70Cq
1eUsa2X6QKShRlKT1dTU8TV0Eun30viThn9KnQ8IJUg6zMyY3mYkgHpkrFqM+BA0c8j67wvi+4y6
owtxOcVXIXANOA39BIv6QV7N896YfrggknYjyGVERBHwRFj1k1Rf5cj544y8y6bzADfO3ufiJ1JC
OGFLGJ5CXpUJOvBMxW5BQr5pn5TfYUPdROhl9xk1gk1ndkg3NTqUsD+jRPNPFeDvDbj+4FwW+Msb
y60PvfFzJivpkCxgmGoUamcPmOZRyE4j1oKW2swL19xDNyYPswqSRQyqdilEUpJwGZPK4s2RxrMh
wutSDTQjF5MQS89tZ+jPzQjgXSBaNdPwkisTUUZgXeO8jVhC6adGl7TqR1vtbTC5e9039mGMWRoj
Jf44haI9+BXkUa8V1odsm+sXmt/hpQdzzJIVght8gQWgYk40+J3iXngdbT2rdvdOCy4nQorE1Hp+
CDPV7YO+uZkkrO1H/OGbOfWmh8wsKk52xW8jnW8dUexEE3gBWcrgmjKVgTKpkedbAaolAGQm4J3G
OuJ6OTk0h6ukRxFEJ04E/rxrWs1cOKYIGWBzuOhu3kntzve2ZI2mUYzsKD1dk3DgmuCP9SEw8mcf
Vh5NyeZZkHW7AxEe7z2N/qadiG/rBb0CaRnQB2Y+NxxO2cYF/nDvVBODLxaVQao7kgBvBSrLq62U
AvDe3mTLz8Qdq/TDQIq5jOz7uQ6Gi2UQyYuD/1omZGNYS6nGQ49udCaaDkzbXNlxRwzl0alZIjFr
MQ4+GQNjOkiuyORDyip+TIRX4r5BWGk0zdUDlBA0LP7HhABjX3nBEVf20cBKvw1KpKq0k7qzS1RI
TgQfWXuE0CjIAZvYwnCOk/mkPtI8NJBo2zWZCNGn0IvrHVf45ijDWm+HGEab6jWXXMrVLvmVbgin
kxahe+dgmuCrPzQUIG+EraMn1O65zyooi4Ois+3Aa28TpgFBRtYV+t0oNz76SRydRedTikPgRJTA
nN/6djpOoP52bk5BvxkbjwHILFhchMWF5My0/9jNnABRbZ2i2TNJrcuV2hC46+7CWra7MO7mzYqW
75X/w8KKu9PWOULTflmPrntOOzUXj74cTXnU363+OHqY3f1+QjRdedQTA0NeaktCVY2phK45BQgb
v9KLpF6GVG5jg1BTDGInQe/WXUhs62YGj7QHfPANPiCBVq7+bsyoR6ilkvVBK41vO6eVjI2/uhQQ
i09U4yn5k+/pxNGS6x3Qzu8xaqSWXx+71qeu0jidjY7c4zqQuRp5bNZtRWRMe7Pr3jrm4MDeKpIV
FgcYazryZSzwt1WYwFfsXaSQGoGn3T4rOjortB9H+TPA+OyQLqYz31345UF7S6spQlzErWjxtFOi
OiBHIhZjcaWte9bi2ln33jcFuSt2nQQnytw0bJcNFpI/e5NlG+ck2isdJtfYRxdYBU92SBBBE4YZ
2uB0V0KzwrqUpWhzZbSvXKxYAGDpZTv1w/pyB48uX4yrRi7uhDVOYd3YA0Wozftt6tLePgrl53Ex
QGHELy908tEehsvPntYGhUjWMlxbFfw2RRpAu2SaOFpxbN1tUepuM5HTRFvON2F+NrXZnH0TlarW
JqC3dTd3EdwQpevv1q8V9RAUEwjC0BbW7XrAdKqHWQpA6Nb4GjV4mzg/q8u6977Be8USfkFTO6KA
g0BCO0LRiT4L63f09PXFXTbrTTVlP6keN/v3Q1lNBhApZsyzlpib9bOgosHHsn5WreXeXCsJD9an
kooqVmrlXMLZkRt/hv7XJ1Z8XTftstf6v5oe9Eg8VBPXMwdaecQapSobTeMYmSKTnRM2GMx3/96Q
cjlcxFIkyIL5ucB/fanjGFvcsJxzCb/PBnkkLsulUsDG157aU1z7maP6RZQ2NPMxbr2TwbzjEi6+
0HXjv++VDlYcRMfot4zudY0eWjeeWTJcwnE4MHFk7Otb2s3IazdpwzuVSX9PQSk6js5MYzRs1RN0
u+mw3qmXHztSKqJ0G9ROzpq20eegSMXi4lvHCbkMEQrxxGXdMycfx9B6W3fRS+ITO7N+Ket3sX5R
OoNyIUvvY7tWaMKUIaeRwcFLTHlcv5l/nL9Y6FlTtSkmx3+f2F7AKksHcLIa5CTriTyueGFs+oRH
MiHw1w+E6/jfP69grMG+U46Mzywnfn8E67tc3y/0iPny/s4ZtktYwvG5mPSu1iolYM7+UeU+ndyx
dCBumI8mK2IIZEu8imLuDZKN78B5BWC1BdULiKZLD9NUPRslosvUL00IlhTRAr/7KfhWfNRuYz5M
X1SWMcD6UUAODfrHDA/vjhDB7O59MwbKpCeeXHEQbwLUC3s5Bxmdw5PwqnFrwTrVAKp3fXDXGM29
FdEMlouiGeFf40B+TgnZMEgWc1rnqeqqj6iFuGL2rMWoR3oZk3cTZfIclHejvkvL8juKrhcRmYjx
jCVxdEg+F+IFlxecVL/+QnDEF8sLwYQCuOep6b2Ky5x8qfERQbNbNekBb/UtiWCDF4IWttT2Z+ya
EGiZvZPe0x56j5AuMbukWOY9iYYTUx9Pf0oJG71Gqrvr7ME/RXlMJZhoxWWiKqDWoRxNvLMpuL4u
+V89aWhH0yaVdxofgsL/lKKZ3FKIuPpvBnWC/VQUp6n3hye395l9+fhhHecuV99H69Gfn+o8Tyj0
YlRtiuwWu+MbCxLSfw3j3ujxD1sOleGIbn4I14NKBKYbGdKBi5TBN6Y+ppFLo/Nh8rMf4ZQANZ9i
BtA8+tb2TFYMhFpLOfCGQNLfjmgf3LR+8tUZvcSxsdAUmb6s+Li6h8zD8BsjnkeqjGxnKO76Cinp
nOo7Mb6EntdtukjeTUwyOqX4SZgTDRCFSIuAA6+unymjko2D51WkzKv8LDnPHQIphFFO9q119adW
+l81H8JM55u8QAIdAul+BAJx8Qvx1MDAoLpg72s1f88s1tSa3J1NOrRko4GilDLmfQXWJsqTlx4Y
1ait54ngRGxnJMcX7k+lbLXr7ebcW7GHCr1/KABEkOk1O+O1C9IjJdlfbdIRpNGRLIvwJLNG99ak
+b51CcfsY2drNolHCg7w4Vq0T0VtyA0RcykdRjAKb7OVLSkA9nbM5B1JejRWs/LmhQuiHshrMV3R
4BwystQhnI7fqbrfx4V6npX3Ebr1ayCJ47b4Hc3V7J6FvYgcG/8hBzxfivx+yFBJMSc9Ev/zpaqK
J17lxtQB+H4z9Y9LkxKeVn4YyeTaTYLWQMgrKCpW7l4C5JuvIRpoH5GNA31RnEyN0tXW0gNKiRxl
oWi5Dl5UuwgekrH9gkmUBKVwQhLcflER/PKhzc6dRTQz2Yz9dlYEnXdjpq9W0iTHcjZeVUkzPDQr
LgXnnkWPV7XeIfQli9tGfxNWz+Bn9HsX6iJzcIYD2WMG8/LugZ4j2mMDjSRCMvJWkKvmCdwP8xM5
WpqYvCHfxaQRpFCsUUrDe+RTo0hNWU4Verj2bTvtfCiAk4tEonU6at1ItI/IE5BLl7/yxk226Da+
+I5VQ3omsdU0f3YT0Rlxpe9rplhU8AFGUfwn96kGlUv7bDc4UFKz5GnK4unaFzrZRPpoZyM1ImRh
pKATi+x54EWGxrgJK7ph9sYfNYj0oe6BhAZAoFrXewpiBVJbQ64GobUhORcW/yR/MbOI9navGxJb
HjwrMi9j8TK1CYEDcr6ZTnKrAjirhux/2T2SjAADGH/y2+gqgClK0KKi+zTP+O88y8Svu4SqxS1n
+Q8nV0s85zzu/WjYZVkNNrbcJLZ/B6WPPgUiLnJSLBTdDUgU/nYtcCB5YfmcJNNDW1KNLTJbH2lt
moDd8xeuGi2nFIXAqbzhWGKp5g23qhdPQTq/YaQo75Dmg13xDHnf5e4HEbiwjyH40FVGHtLBqM4I
lixiygIdkuAQoVma5uOeZQgWBQNhfuol+bZwzX3s1l9aKtY3hrVdMvJtupH6RdljOqix3tlOVp8E
AUANY9AFxdOvmCxgcFdcPgv1M6aKsmmGX346VTujvPki7/aRkz+iGMt2xCYu4Sri1qn+g0NGH5eY
W8tAdiBZkTlH96XX/k8u6Zo2MkqvAIu6iXI/TX9kLoJ9dDFAAQaujbA8rN6x4ejAJcdlluK84B1T
BnEdEm2MjKach8QIq5qiLGlElwIZvh88mBrWlmswyjCrXTLuBothENV0MxtvXq9cQsnQYgk0M5ZK
nlTmFveyRHguCxlue5JWkPlvzNx7gLxVbDsfwSMEYhTzzl71d1U4bjHPfFVwh5hn9sOxKtyTmH/C
MIG9YwY4fJD/2Wbnwh0FR9DpCbHEXGyHtr80VfxaIdLazmQ1obyK9VBCiW+nx9ANJeY/0k1IPRRY
JiF1OfYHpwdyrRuPN2yR4yXM/IBFDeFdDXzfB77duPCVGhSR0n9bIpoNVmE7GJs1/chPZQbjoExJ
G4RZx2+n1w+htre9qk8w0tKtRdjcFGnnzuasTkiqnNNhujn24HL5svpDTJhFrvD15deEUQJbTDXz
0RD6NFfRZ1rtRdc6VwretGF7rDrmU8Spn5tAYb2D6w3fMzv7VPV3bemDL6OTsMv7ONjq3mLNFIBS
KGYqcBIArt8dE1wYD5M+juYsLpTJSnBl9D6F65LIreRjklgPoM77Xe58zqhvb9plybhuPC23TVaG
JxPYGmKqTwOWYaAaXoemPqU4VMNUwGHjkm6jQmSWGITy6FdB6B5+KEeQUmDBn+zlMhiOJ8PO77jM
wUrsQYMErkSwWX5M9VvSXUOrcfdQ/vFf1qG7DW37WZEg4tUTuhsv+xagKkDpmChAkfp1Nsc35k17
hFFfUXluhiz3H0Og0bZm3qKSRzvn9bTe8GOMAexH441sK2dfEOGFHP2b607Q28paslA+z4LlVdLl
P2HIP1VNSa4HiV+unb7VlvM2U/HY1Z0BL9thqdlz1vm+cWclOoVhgqh9JM4R1wu/rTyj1e5FzN6N
XvJ1gjU2ogpjCnxsSqZPdtOkW9UUe7ew950ZkOmAF8LKU7qmuIpO1VC8oI+s9r3Xko3T2fAw0cDS
075OI6qjWDofkHAic/BTjJeklBEDhYsAld0BRAMNaO3gTdA5MxSMv7cYsiSij3pHQaU9JC44eI2o
THxvyERF2FoR1xZbh16aI6Tb4NtQw4sBV9UUW6pOCFIEXihkPP6uN6eb19yT+Fvu0bd/KnJPsb4i
IGbFnHRTLoiri+o/2JMVgGItq66XvCXfU611hGKJ5Ftvv2+SOma4cBnpjdIDeWfWx9gcyEGi8P+b
zLACSECpsWbzOd9iAMBq+Y/KsXykJwIuZUnLXA+9b/RAxl3oEUOHIaC/pChV2pN2ALSL9C5dwiMo
ZSxWKJJGPXL+1r4xgTkVckF/drdpQscdxwaUkN+QeLoOl2HZ8AJusxmVx/W4kK+p5UznpJB/SPR+
z0RwnlxcNgttZGzanoYbnZH1pie7YAv5j/S7pbSRLEWOGHVSfaqZzkSoz8+0uxC8L+Gw3lIQcZcN
lZu/b/JOJLvZwnoBX4D1+7KSJ1HjCf0GM7Uk/+QOljq4Yzhc1k1Tl+MFzRhvSxqnNXllDWL5RyTL
eqwSw0M3OLTNPJOi/LICj5ZQTQhTIAXW2+8HSxXvKjc3TyId+GrJuFSZrImbYnE0j3XM1R2Vz06h
btys0CBgzt3iYbE2YYNVFb2aayHdIhs45Xn4p2HNNHML7Yg9Z9mse8sjGsvvTqQBkLi0QFG6+MG3
vfTidj1QbbtP/YsAg7xNpSKkRBjWpZCWdamXPZ3i8fXofK7A6RDAebFxB7TtnsoA5PsmpDVGznXP
HEEril5S4Cz7n6Ztj/vSbZhNLPwlJ9TmOWve1hvrYQfB9znjG3tnLynxLzjTeuz9JhPedp/VNtze
5VUZ1Whz3u7Mljcs+sr+vVkPT10XniHTEK3mIq6WcUZERnpvOuBhqTvxYtdXDOlgEV3Y5rZeXqMz
zYCils16c93Ipkt3jXrKaq7ERc7XRPLc+v//7UUsL0ci2i4wj/I61nsmToQkZMocD5m7D/1PTqM+
BHqqsTtiRccxWDXicxGxWJk92GJJjJMnHVl4TZ6kx2GHJxxqtqqd+5kEOeb0lLQNTTW7Dbsbjsh0
O/rpt2zM35gDERQ4oZuycKObVfLTdcvnClximKGZBzVIODUpi3R68FXNGR/XWFbQ8ifWEgbNQ51g
3jMpVBzsybl2rGi6sXSPmebPKaCrv7DQs948zqEDihbQPkVfxZGzSsznytQ/jYWOJjXy1Cg1+BQg
mNAp5czV3iXqJIRrLT4aBl6TRqrkf0Qj/5cAPtOCi/d/APB9K9tv7X/IRuDY8ZR/yUacv1w/8DzY
b65DIpcJSu8PgM8U1l/CdSw0IPCiHczM79IR8RfsPYE11gK1xz38wT/SEVv+FQTEHvoUTyRQXMf8
f5KOCPG/SkcCnFag3qWLgE3KfyC+ac/4xKBiUzZD8inTXNzQkQlMGgMDMgMSOmJ5LCesV1PfQKtd
quIO7t98sw7+QGEIHENZv4E7m5/XYyuubd1bmW3vN1FlbHWn3NN6J/SrBDbEeUVyrblg696aC6b6
3j5rDBJLoXo9/H7feixnGY369993d/g8j7WdXZVn5TAkmMwd0Gjt3RUckLxCtjMPyOJ02BjoOd3i
kglaBbZU8PzbmL+1ZqCUYMIJ5KtiTNpNfVKByMW2EJ9KnHQn0zF2Q2zE1xwF9F5K+UtDbTp6po6d
myrak98jFZzJKyXKnE0bMpDROfvMMsfZTPbIr1TweZ9BOq2fI8vCAwYf44hE9c/Vk/+PhsN/3hxp
rgCzEPt2Hj94OSpQN0b6n8/93TpNMVuodBIFyHoVXTe5y6q0pGG/cZzuhv0S80ngBtvUStVl3aCX
xtGx7tKcqU8577kqIppEGmHx+8tYX8u8vKB1b93wOrpDK4bHYLm4N0uF/n2zHusqmgq09U5l2oQn
is4weujqpFQxZUXcjQ+7Lo/3jkHb2PZ9przrVXTdCHrEZpXq00g3Cx4b6RpzlyM11vHHcQnVqUY3
wcOA70uNLCwpQy8m0RV8F2KltJoFITkj/hlnKL/OwlUDLX9bZwBJQQ69Z1en8UO05P3SAF+QCKne
lz0+brtCUSFaSFKZgBnekONeJB5xMmRfO7W1XFEIziqX9tFgIkqoG/MtqPzbqhBcY+nWjdUXmBZ9
iBmVRuVUVXCPezKSqCNTv1zaJ+smTP61V02uPpv5E/2Hz95EX07yq0rmmPpsY0r/jL2RmeABVHBy
KkEznYK03wdLUjRkqun3NHSoccUTzggwfiHixX6q9p0V/AqaghjChA5aMS8X3t+PBjI0LRgvHum0
P8f2NSTBpxU2QHcHoKHoHx0KXQeyYMXe1Nb3VZdp4ahFO+r1YAm6gQq+OVxQ8ZIvVaNCKeq03hUk
qG5W1aScfH5LzbJSWz8GNwO9Jer66R/vvVx6mOTFIaIIlQGOk7VItzSfaKiVxHGxWX+bbjFQ+l53
aQwyAypdnIRbInuCs5MYP5RuwJ4V9JUJPLM6puJDG+CRj3GNExPFqmoSAIlCBCy5MbQswJHxkO5C
c7SvPwHRmzjFyHP3lH7ODTkdMnL1DnGJ1TdLTqoaD6MVFqeVZzksXRKZHzEFyrO1tJdWUak0NDQD
K6qsrQ8LajnJMaGOC26ghGCByUJBi6JURZqq2jUAi08erS219AQdxyLcr2SkQGKjLuD/TarY0Tci
5f8sHiwVoJQdo7do4gStdDDv8fDRIE+Ie9UJS60lZs7QLQBAYqexggPMXDbrJH7dW48Be9JwOtLv
66/fX7pLTZMxGrCyRzslSUKLa+TPIfpGzgkmr41t0pkyHU3zvEk3v18SyOJTo2GoLuun9ZAXkFNO
Fir6uPwbgMo/Cw66DPoCS8lBHLwt65Y4M+jxwE/4Otdz4feus/Sze6kx89NShOP/NSgTe58tjqUs
eJimyKLGPFODQl0C1RUwIC6zYGSiqe/jmhHCWlrNWYQe2vYfApO8m/WjdHBsT451HRJ4GrDwn6WF
p8rYQ/5Ee0LBkfA7nHnrEmYd39BWXUnxTX+Py37Myjqkc49/LylPwqyNI8bwRwPtxRATEO3U9R1M
0hbMGOb8IiR9lCkBNl4MXjtByPGOihFG1lTdaMWgdQyTHmrlksW17NmpOW09ozthw6jRG/J1AGdA
M0xFn0jApfdn9T8aUfV7+NUowpf/qktihj3P/jllWGIq6KTXIRbZFR8j9Y6LG7F2G9NlzrjurhtM
xjxn2XhWS7iUZNhU+BK3I2u+TTwldPEcJroRtewzCO7iOou8uE5mX4CClPW+MipK/h2UF1l22MAn
Bo+xgQ0TFnQV0BmAzwzjlLjQ7Uy5+yKw5sELEvLgZMVTCWqg6WzWSb7/SCv+pGYsY0UFU8hO2+rs
0TkJrOVasB5DMUPiXi5oJA2M85Qtp6Mp3LNXivHiosQ2EQ408TEMaloxwDATmd/pUYynYRjnS29o
bFlUYXXohChZp3kT2i6p7Zl59i0khqED7JpHXek86WsAM6kZAa8Tfz3W4UFSKxfb9fsplPjzTa03
YyZCR9sbWdRiaadw1kb90zgtI7Fz3yWaJJgG5O6GkKwcSfsub/gdrBtM1Cn4yfKld+B3J0sjPl8m
MOumXPb8usARAI7WCwVS9N93BJJhAZFW/lONxMB79XCzTDLb4e1vMwvLUKvMp7SCoESn6RucsY3q
cfzXuf6cRNW3qWXyRo5Hth2MHq7NJOj70oaEMVnUgXmkliHAK3iXJKz34Ti85C62k1D26TYbPk8Z
YTxuv2oB9aaOEcAh6LxgeMamZxsnXOyfCy0/ZeEITMZoZ9yi05ub15iL+HnwY6TUkNx1oYvdPO7w
dDnWEcoDzcIkeAGmeuuGeTpJ2z7Uk/0LdcZ9NdGm6UNrP2qcjEgv5xcVRB3tOH2AMEX3RDUvErTS
NiGcsBuLezpnhT0ZmzLJkR6l+HqK2btvM3ETSaUP4Ma/ehV9rhk7p838aQ/9LaCCUZxSD7aEHLFC
MmM85Q1d6tzrOjA6+Q7U+HId+EZ+XYSDviGSr7Jw/jV78zRmnfXQxPK5oAPF/+zFRf0hTKiwud1y
9Qm4tMxabsi9oyjkoIFkutrvvUy3O1Sq+Dad4lNiLSgrQhsOI6GXLy3XJF+LX1RwZ4B2xvdO2PKg
czjLKgVBMeNRgZUN9l7+MAnp2CBZ/mRSkiX1RWMzqmn+lCQtp4tnNhhnuS/mZE80yxFyDD86M7qO
NcgGTBV5RIMlEcXXsbW/TNNgPuq4iLe1BRQIpz/ZjBH1vK+NW8VXy6VvOSVQXTwcnGjkP1itXZ4d
QPs3QWalX7kXp6Mc73kpeMMiyXf2Az3o9ClLihbDEqSKvvDOtj8hOXZFh9MR1w0YuYXVMEJwRsSF
/9pwSdtGzPxsNZCnOAnAGpd0OTo/PXNVPZBHQ8xWKW0SSMgBngluTOLyVdPTwm/LJS+N9yUeRcpC
LnE5scCFZ+ivft8ByIjFy+Au+gf5NNCoOZG0+prBDmUR49yX+Ng37Z3EhggmmYazN1bDXY+EskTS
RXkXXo/tdzCsglfSXu6MgFeqP/XRYyZR7uBP2zLS0YuJlUUvNX52aDLkdStOM+1LEB3VQ2dT+Kky
morOwMNH3E4EJbdfPf4NiM+w+ezdOsZpk3rPKB7qHXGRt87NmZK2NdVdFOb2YON/t/TjFMVIDSe6
tAq77ugGP9pIMRASob11SCM4Sh2KoyHIcK+G0xjKDzqtAn7FAAXzgvxZYKebzqO5CECO5hOBBqHp
HkFREysaeqRJIyOIhooucERqrf5Im+OHYQCrM3njovWp8aektlafo7F8i2LcqvNAGYYuC1Qpvhj8
9/EbpmJBUaJ/NYWTv5md/KYbcAssl9Hr9V9UQElXetRYYI8fpsj1dpTv4ongJhOF/CYoxoJKm2TN
NC3LNT2m6cHhssESy63DEIoDD3jfrA96v1muz1zlcevBf9z9/3msILozMOpk6V91NrOjaFnV2MsV
1xwXKdt6e90kyz3vN4eFnvj7bsmc8YDG+k6FpbqAilGXda+TgqxDQd2HNrdRsGZYD6+bYnnU+0Pf
j617UrbM3v63d7//mbTCi7TenD5mmmn3+x8ShhudJ8zt66H3B643f/8H6+660Vm4TBedBSeyvrT1
aMXM+Rjm3ZmmX7Cf6+ZzulzjknUGD5lplykH9eO62l4Prpv3x7wfq8jPhnSzPPG/e4ynwwS8aPdK
YhWI7X8/7B+PRWbIDPMffz9eXtL7sbLHxL39/cj/9pX1AVzAjByuPw9an5r7ojtkQ/pf7J3JctxK
m2RfpV8A14DAvM05mUwmk7O4gZGUhHkIDBEAnr4P2KpS/2VVVlb7WlwaLymJQwKICP/cj18bp4Uc
U2v/3mIevKss1HJYy///G2/ZcH1/TE6TBB+B4ZZMAXst1Swyyt/P/7///88/Rzfun3/l+8/nbcJ8
cqw5yzqbiD05351HzliZzAe+j8IFsz99+X53dnwOFaM01lA62Rsuhqrv9/6++W55//u/Jib6gofp
4e+Hvt+rjDhfe92oyUYQxPv72e+//599jDsm/VMi//2n//4ZMwyvTVPPO9OwrZukVLxpq18GmKbt
0BjB/luX+9/c23+TeyMVZtLv819LmK+/uv7/vKRtnFbpvwTg/vzNP0qm7//jC5TIAPXRo/TQJOn2
R8kMxD+Ih46FLdqhzSNcPvWnSoSkGyhTC4HRDz1aBJfytn9TMv1/rJC6VFROAJ0i9ML/iZIpAAX9
awiORdXzaTRaUnpLJ+N/LAuLJ0dz0cfJURvugmuvf5UKnrrQ6aXz6ULXNpIQ0BFIdcPwQVNeeZwM
UCjWcKd2U+J4Rz1AUyaHlA4zjtsqhxPhUCTU4WdsPP8jzaLLwF5xW3tAITBuhOtcNtG+yJIJakZ0
Tr0TwSwaLM0bAfsbdintrINoad3W86v+oOqs2c6D9JGnEAubhdnOON5kY8NRUe5MLyS6RJealMcW
Q/DRcQw6eCajXxHE+PDjpLx1Ag2NHKSnFY0nFRfzLftn5hs4hOJEXko1GysL30mBigJsa6ULYR3D
hIgKLKuzwaBi4xAw3VrikfbwdGPng9qZjjoXpj3fj15t0IEEEJCYAJpun5FCnnKmmn0TbkcbDLhr
ERJzghoFIjbMbZECumjE+JgPZC/clIEErLCJndtaDB/tRITHSfvpkoVMBAvhA7WgagltYOvRINXq
kT1Y6iN4ydxnVEKVQYwlDXIwTgM5pDuNZX/HuTeDhhPvknkan2wVPJRBt+4Alh5Hl4CJcLsz7uMV
6OZGPDU9lCFaKJ5Q6rdT3714ib66Tktwy9uhWa08TvtVC/orfZ0FG7Rw2krTOCGgXXA5nNUQPlN/
9+FUsLWaaVjldrvrcbdj9gqOy2c5REB6w+4WV8v+DVOPW+H+7Am+QzVejoGIYCaY511T1Cd7HK11
alUQPxPrkPfejY5ZPidavTl9L3ATdSYp9waeJr+dJxGA7LAAtEHIrKS5ANKNiBRO05MQcCwK0mas
OripsYR5/T5zOthFnPrKDuR/zQW+6l1qJ00JuX9IC/kGn7EFJNH7fssFF9cbsOf9Bh6DXhNhX9eT
iPdFGUNfGb/6Mn4yRdnsLEbRDIjzs2gTduim/dBY4jaP3KsowgtwU5C1+t2JCxIfVvYmORpeWsIN
I14SXBSkhPJhIbOPwXYo225rdOEO4ipjZSNPbjEmLt0cyQ5izD436dGMKzKEEEPZIId7exqmjcy9
ZBvbhEOHONqWw/AqwHsfGedl2wH5jCcBtxnRbwgD2HDb6Bb58KoE4EKfQSA4/TPW5r3VKb1BFQXb
TIimKP1gS6XsIwE/oEhziK+ys1ay8e96p5RnP1U7BQr+OYGW3jyk7UNQCmNfOxW86mb+mfX4Nata
/HThTkXRtAsrk3vR6UqQAJjRsKYPAAtbMBdLg7N2qYrzenDbKVmLmYruPvIPALa4bd6y7AEMUIop
s9nQ00iU3nLv/BavBSdW2hFeyZb+mgzl7xPl3klvPA4WFUU+s8baBRk955Cdk1EhjRFdGcAMrlUg
+uX4v2HazfAkXPIp8bXtSXqZ0bVTl0h0M2VB4GTd4s4n+cgDAN6HaARYdseXazW7I8kWGx6KO6AK
pQjZ3UfImXxtdR/jOIB/o+1his0Pc15eoHhGJBfOzo+g7iiqkFvgLQdjsRdiLvsa4CRtyhIUZ0Ea
TIpQ3EKxmjhRRQ+jDKPnpCzouHksE1lv6fT5mDCEbqB3xDdd5fHD1IA8IQZZoYYjp6mvKGz/YscR
lohEvyA5EoBxXiIPqcdD5FU6OKZ5ElyVDRy7UVASqETAmMEcmwJRerMTotG66W+h+f3yst+p4b3g
C0hX5RTiqcnFLz1UHHvoDpy8ibYG13zyy7Lb6u4rJr92Z7s1Z7nCNCkPrXc26fBN6H8GdASuywnz
ZWjzwOrtNU3JONIbnkxA/fZjTQJ2KJz46u0R0Ntzb0xEl6Gz7pM2LWFDTRuvx0+ujNAgfAcLyNfw
Z20O7YN7SkIcmYnzXDbgVeyEzEaXHTkjpzdRlRIuLcTWNnrSKZaxKlPL3CUCppvtD2dZxs/SPHSB
vGil92PTcADMKso+WCUj6BLXMqTD3WmQeZtS33SuoTaWu3UBAncQeldKjNsYvAi/G3j3ModnQyB+
E0wVLuJ2gqcfZ3sElXcvxOlc/g6L/i0LnByGprwiPo1H9JIZrD0o50th3sFi9HjC8XjpmwGer8Ac
3tv4EU08qmbc7kmilesolECh0SGkG5n3BZWKmWtz7aQvrAW0kTC+2/tGbN2phElhy7KmS3lPbje4
ry1UWKzdnuNXb6NwkpMHspY1Mj0OOKo2BTSj29Rrzt2hsj3j4qBlZgm0Wd8ZWCGVeaIh4jEFZXsD
1iK/NwaTN4Uuj3hADgkl327mEzAaHrEVPLtOiPrFhRLnr0ldBVhF9WtocVlao9zpZpiOtU/FgfTs
fRkb80bb4ZEC9/mguiPPVbmbDGquZ3kJGGFd8+DUaLy40m/vQk2gup4X9qLPn2vncDep8DrbBqZB
2jsXO8XPYcKemVJCtONWe29a/TAQ7Dp2Mdd/CLS9bLgw2XMAkImwxM2TfZOIlSBDuOX6vbja3dR1
3lBfgG+y1tCfneYXeFy6MkaAtcPkrT2Q6hsLubvFoIRLS1vkSoKbDusDJ5vkRznaTy20pp1yHGyA
1CsWdDoPIf1NSURuYQCAbGL1jKYeFAwN6jbLUdoa8KvMfM2ioM6+eqPd4EARbbApobV7JQYO0h0X
k/rdJBXxu/R9HGLUfx5MZF9+LcmzqrHhTaV4Zyy21zPuwgVcHnbjq9eShBWyfLJy/5VqpB3/8Bpk
jzajg91YyVb2lTh4YT/s5qW1Hdey2o3ph2vM+q01KSJKrGrfBhRSCPvkSQ1wGCVpu5xVVrYIn1U1
bAAueLcCPsQujDVdzj4CE+DEl7Jg3+V5xUfWmwAfe9IitMqvXFl7a8NQD3RMvhSDmje1TACuY3Tz
qV2dYoqX47HgXO2rZxliwsFnXK47beTnmnwDAttM5+ZIlhoHvGg+zUjadzb2YhfTFhmuMaNKiOQ5
hemp1binvHE/GpW2W9qirynYhNSlP3iO36Ym5Iko373WeMozgHl2EkWUKIPdjUajO0x+cu6cHHR7
MV+LFGCNBIt8jQLrd1kmBHM9pGBrDo4t2ycM4X52bIiEFkHGdDB6zZcLtRXZzud1PrJbKW4DYEVu
xbMu1XR2l52Mt31HG2oQEwFIczXt5DRyfbVnBoEFhJZP4InkNXXR7DXm31x8GlSZrekBJn4uzM8u
Bh0uaqivRnqhmys9WWXobEpUh5VxqUwe0ZWeG3LL1UMk5cX6Fi8RJbP5DifuNWIisWV4xpayIMlS
UVsKNAlptKGH0kf3qjvnCg5XbEySspM07V3bmQ/1qKo7uLhrP2GLHgasY7pJVq5YHu6ZQyPVcmoY
HlxT01Vbt1ffdm+Dsj/TQuQwsqNiC0mZ5QVzGZOyrmOVnQlVjGA0eCIN27mb2x+lI1/Z8rK365Ak
bbV4/prufqgohNUW5T9OnRwbx5ZPeQ9Iu1LZQBstdQgdPdnc3fy+fT9ZNfydOBzHPcSH5xGbwsL3
RfcNxmg3L7EJIobpxrGJrY92DHxw1JsoE9jkjN88YzL25EP5zmDax7kV2cNLS87ZyHw2qY64UzEq
p8PPvNJzDfehaY+TsqELhf646lxQoeQGVj7hyVVjzMGuw3rNXNfPL1kELY59knyXALpWld0Mhzla
5vBGnGy9UjprFekXWFT72a/Ok58xd+9L/YZO/KUCdqNZPl466B2D3THadmgzlKV7b3LYuHUHnig0
II9lHEDw8KjNWT7F9VdHTnf0dPrZ2epkBlyjOTfAJinEZ1JgvnX5Uga000TL18mdfgmZY7Ymus6O
tUIYF7fd2THcfSWrM6FhvqeuQ4vMSBl2Bo3hZvIZ5wOZ8ky+l117DLyJde8etO5NNzQfnKKunppe
tNEieZAlEeJUFvK9B6q9jytLQqoOH0qUfJfRFIUiMMNQiee4UPDpvSZ8cMf4IwigfYT0KtGKUQg6
ttr4IzIGurgIijrWLuZ44zv6LHL41ZE1bEJFrrTAelgwISvpjiGhtncdMiLU+XhR8hlazyMB/5nT
mxqbHxj015YXPjv+SNBoSwPEE6CyL3afP3zFMwR6AsOQH8I6h06+afH8ZywtuPw4G1T3c8/jz4/u
51icqqR5SQ21bQy9moPu3gljfMuF/+Bm9Hwkc8dRaUlUZjmBk2wd9Jw3Y3Wz/FNZUSKt9cTRbTIC
EALLCAu8MMaL6yUQ7tv7bBZvFTG4TOu1q/DaRjyhjYi2qvpkVvFd7XY472DtE1IjFZNALF7ikGMs
rjjpX2wJj8qBlx7n7meugLLU59kIUNDoZoOUdc6a9jL5tPxGxJS8H9ROYcOvb+Ol/aczNg30s7lp
0ts3RsIZ4DfzKanMw5DxVKZArxZgKcAuQJ57lzVlDJ04xxLSXL4VhsGmkCzumL+7oct+T7qfQxne
sv8V2M7x/lvO8EU3wA7U+D6PGMtYxSaXI0sBGwFCP5KtnZdVd4S0t2WXfIXueC2WbEKUcewT/r1L
G5HdqCds82tZIhosL02V0sEQlrul/GcBKJBUMIR8zOo431ga/+Doh3A09Bri3M1Yg1wJbQLvDahc
yhwIZ2CLil41K9LyOzd08ATAYh/GyVPUnJVuPnxzn1ZiokUAxmCNnj9P4f0g9EusiAZ14CmijAkP
hGHHfWZb8YJ6UbCN4vRsJNF97qldvMAnHOW4jw8N9C8gMdZAm2tOI0WZ3+ejQUcIrMEaxeVs5KZ5
m9IuaNYUWPWKhwaME4CYnKMoOlsFvEyF6R1jBQzN6+BFOwZ1z4Has/aTjLT7cxqbl3FAAWDhysjo
l2dPG49pLXaULrQHI3LuK0g34EO48OuiZz48RSe8YLdz7vPcDcttW8tftcc3gAOZYoEASIRfXDrp
v4KNUMAQMcN4eqZftGMimIVE+wxaODJqWYyIogXm+aaZfLRs61JKhaKiLremFdzacbNHuWIbBxeB
nP2wg9MZnFvJtoA6Uw7zyZm946ev7E9DH7uWbVymWS0Y5WNbldRBTfawYgrIrLFID3NTfzapCo4l
PII1Ah88tZKWg7C7b2JsTr1Rv3pedhp9EMBRZ362hp6ezBQcdkSLQ1TVFAC6T04cnFn67pWdGSvP
pEBqMp48ZVyIpb2IDgmm7lCrzCbcGam4MIljXazndwuW8Mq24fj2AeRDWhG4LneiNQlIlSFTpio/
p2YQ0DBtnfJIJLuggQg9p8kNMdQdNdQNBSgauYnrzrW6YZ804t2uazbRzZej+giakbfBYOUesTtu
M2GbzNtoSYsQ2jUmldm/Zbhf35lx2j9VaX6Mwgw/RdufChTPjWsmN/G8N6l6RUWH3O93cAU8yP60
NJ0qi74h3Lic2y39Exhesy58XLjJTH9iw2PDQurclrm+tbWCU+ELxqYcOerxMYPeyXYrojSif7cC
Jls9GxtNtEY7xnR0LXjHsdufpgSBrR+it5gEumwhU+jc3NGZCre4ta2D1eq7msIRzqOIkym8RU4U
v0vFDQpOnZOkq94osOS8oB+LwiCW07bDKq0Bu3chpxJd+PAG25nRU2Nch0IABspFvk0EB7/S9fej
3ecHCkc43c3ugTXVJ/ErEARUxymBzVmYsdhqvy+OueseJgiYbVLgryr9reNQ4953yBulNamHcfhZ
2xrqSVcvKSiNWmWf5eAERyuGCB46RH7FwL6gHG/7BqGSYemdztp7Bq/4TAmlaDL1W2nscktSK4QU
mHnZz3n0/HXOgY5iK+vLj9xfJUH3nS7g/hAIzk6qMR/bsDuYBhxZykDvezO+2qlxFwXQMaMQVhgO
bLZ4GoTYMALNh9BGkJ9UYeF8pV2YbYJM3aY11YNWRGyjXW5RG4OWz4SlJjhNgSllbOIpmnGSKZ9/
uOhIohd3hYl8WWX9tajtp8GoEQeA9VYGEegSdCzIc5vTGLU6sWmcI5udidHsUtOT8NbZt5FK3bsl
tCx/39JFhuMAPTb2tk2YlVsnVxT/2N26KlFGqxjyVrdNdBv+NEzBtBhFyssYzJSumvcIqoeIzH8E
9GRlpAUg/Hak8rZn2hszLfMt6rgqn80vlcd44KhTE0cZ3RYkRvtWfsFMFlQh5OAP5/EaFhOE3+VN
3DUC0kjh7nCa3gOCtQ5pBjU5X2INteff6KT7814bt/NWa6oLqU4ybrhROBFy1tm4Adrn9xv6Kbwb
PFneDdWiXIDfH+xDyjcElWmQ2QirDHE67GwEq+M3UCMm1osg4+5qWZLBWNI3SDNi5S2D1m9miB3H
CQ6kxXA4VWC+aC1eqPBBy2EDzKgzpdMeOVneNLM66LKc9vbi3PsGFHy/p3s2NcEEqZkFjFIM6luu
sM3SbNvlLWkxoEYYQPnqydLP3eAr8qo6xGcQcGL//rrf38z3e0jiNS8738vfj7EL3YzYjQ6dy4uo
llIrvRRS63YGRJ2g+yBDi5tqiYV8v0kqjq1MVl7txRI3LnPwhJo0KkqWd/0gBc4huxTj0OIkTXvW
nwqshQR/w6bUcU+KcBEuJygZ34YxbH3RylpcalbFj/H9ZuCu2Wphfvz9kHCDG3a5DVn1AUnt7yew
6Pz5W98fyya42lPPo/3vJ+hTsDe2ZDMHpO6IAtjtOUoS1vv3NyRt44LvbvFApf1W0vZCdxd3QdDB
tAfWDP0XwmbVAYHvY5FvglI++kVUnuuY/bCiVHfUCNiyjE4lbrAjFKRVYap5aw00z5oK4Ffbt2sa
mpfK92NNJmIohw7zCIeVLDQMHjw5yLg4vZYVC78ms/FQRO1d2rBHylhLVyM+Q9ZTnd76AASxEyHy
eiIHYKy8X7PArNdU6siZwL0dpnTf9gHluKhSxvgoYtkzFCchlVPwGTvBk+Y23FgGquKUls9T1um9
Q5TE56I8ZQ41UoKFZaSceJdP2ZMVFc2tASQYrCFluzl5yRjy6cwAj3OmFts6Gu6dIuxO5kzraT21
QLer3RxIGm5HOzv0SEPrxo9vZlCEax5z9XomdokMA5WgzM1DZU7DTR2pH9Ion82xE1u4wjVO7kGX
V86JdJu4DeXSwLg8TQ05D0mbedDeyAbe1GziRPzJ2be4bwwr3XkRvnrcxUPlEEepmp9S1HQr3cVw
kyTErNae9oWP7lm6wF4paclb+1dpeI8th+pCNqeimIqjTdZPGU5EAjc72zYga4lbxoXenQdHzxla
hicUtcRqfFrMaln+pESF3mLrSzQ4D2FLkCDM7swUM7KsXxDjMStV08hRsnqeHJ64xP+Jn6r3hCD+
8mWbwGJUgkXJ9xoKo9IMECCBWxR8BnHTWyTNbRnZ9K2Z5aPr+K+OwQRHIcoWiflWDTxZyR//1K39
1vMTYjuLMWLx0BlE9yOZ0LBr8dj2RLlTms5iy185U/e6/HRrB7mBdgoP+vXcf/gqvg8NNue1y3eZ
NDea/USv7rI44ORGh7npPjUR+5+Z24PytQpUp/ks+3GvBIUiSTr87HTP9opzLgo4a6U4NqZjnLr+
SWQjrECz7HmeBUeB5ScVLd3pDGo8WQKuT8tfueMUTExUvammVZbWVHVTnhtxqliaLWfc8dNTI8Iv
D2DaqWvQoKyB3rl86vqLMXl6FWrg5TWg9d5IwGOHe5eqqVVg+O7appX5IJPUu18aZGoXcgpOqbui
rsAPt/1AowE/QsVkb/nVMSiyPyRwb2Ub73dlzSmV+tRw5Q8updbU8fTeozVke6aUwDYZwWWqN0BF
o3lHFoJvBP3dg8O+vB5tnVY7HFnhyqi7M4iaV9WaHzwr7U1V29jGWrIRmP0r2cI6UdNX3k60sxbb
mPTVHow+ULuoffKcHAFhwktn2UtdVLPTWlIyiS6Midu9tRDrDp5fE1vus8+pCpiFdNfU6377OULo
TM3sVNYKXdDQ6zTE1JYziDB5Femiw0KbEO1oAl6eMFhLJ7ydQ/mAQ/wntitqLyM0VyjOK3qGsOby
zvKplMQDvZXdT0GhYR04L17KTRqlituxfml96xJO0NLdXOlt6xh7is84ZIVkXUSweHu9taPb7BhG
8brLOVKWpYuNkFJII0b8DbXPyc3G0ujLrZ3l2Aw7xdY5TTfyhznM+JhxOHOd8JIE7QkU4ivWoTvy
8sUGGSFL5lfiE0fh6EtvxTtKl/nKVL+AewBtoF3roLzkKUtcCT2T8E3cMrwLDAfsGWUBvYH3L6WP
oM45bYViP3UewgiFdKsAhJt6MxI7Bn3BYn7Kfeu2bb13yRasc8Ey4vaBcxY8yND7xC28MrhsKnv4
Jer52khAELTsOHgYx4hrcflE5mIAryRVzVzwcPi3QxpuDSc+2o6BuaVGnBica577ULyzD+Lmh5B+
Tr61eTN4aHG0Fd5PEUoMmwWxcafxOanpms9y46HMi9tGfRpx1K4ChSXKpfNAZs7ao8Ng5VgMD91g
axO9ncFibUUTkPTwoXzgqaVC8w6d6ur53j0092s1YG2tMPMV9uX76059kVHYQ5WW1xe71q8fko5K
D4ErwZrZcjtmytXp+dGKDRI7onzaDU7x7CdjyNQ1xpRZTb+MsN/XARjbEU0FFyEimyvkNhseOp97
SQEYWgdtdYZG/uBZFABOut2XzkeIjot90/1qeG5pQFBdK58zme27NllK8O7gId2kCU/FMbwPUJNs
SDTcuglPMMf+6MB+Q1F/74Pgd1B8mjVGL2ZnTxXeh47ArUkBMykWpu6teeDhurBZUFhHzJS6fUfG
5bAYZBwjewqluh9GJT+yuHzATHFpQxfbpTMfehVRJEOSfsseBHZIfGOGzpNrOq9Nze+s5Adgb3mE
Xl+QMfffpxg3w4Ty3mClaBjDrAzkU/bkMDIVoSVvyzjwA6APLSNF85yp8UalD6bbf5kxe5zFFKy7
Pai8WxbafdGri8liQAx+15K8bmpkYmtGlwwaq1xLi2l7SydsNjETazKxb02ofVMtzhQi0PHmvMnZ
XKZX0amO+g0ViKTt8c7GpElXpgvgsfmRDeq1y3sTAlR6sZO2WVHwetV99TMIUJCWTqqgoF+s7z7l
5LyXsnqpCrYFQ/osPfWDpkMyEdV4Za9R7Tg/+iwA6biGTPaR9PYuZDoBhIBBQ9V+uryeUTDSR8xA
f6yxjhdWfgimR4Ko/TWrzdtm3AhTyjWzPvtSRFSws9JUG85tC7LDuKntTerzimI3JausU64Et8XX
nzZvCPobjEkmAy9qCwwr/+gljgD6kFaMxewdDWBns2Re7PCLwU6Az1hp5rci/tHRF2hO8gTXneFF
wEqJheSE8nrvGiZ25OSYjc6HVjl9k9NTMFkfiGbF2tKKemA8DRQ6fC33d1THct31YCTGEo686GGL
Od6TY/pHRUaIG4kpnLanpfADil3rEXcWxDsWfFXs9y71ODkHUGF81ZJ/xTVeAPZhkwXjhA26Xbmt
84o14OBU3oJ3s6ZjgmT8vd33+5/CQ5/qYwOSCcEZluZLpSI2KpJHJk5FK++/DIfvojOszw4AKJ2c
mzmErptVWw8jD2FhIBl+TOqbv3cwbqSVPueiGnYxXVkcrO7NPEtPA5MSG5w1LFcmMjUD0jp6ClPv
zUyYC8TReJ7y6KU31cmj0HZrSeoMh4RQA2W6kyTcJcR8rbJ576c57a9lfqo5DqEqMArpA7ny7QxX
k/9hgxcHx+hu/DEjRUDMxMvHQ1VaW4cJPy11sQeQIYAnFdh6D3nmVVLnfZRdiUpnMZ/001cp5svA
JnIfBfDaQpFf2QLhUZj8N4w3xEbakDYicP+RSby6tplxD0CwzEpui+GOMrSFzzryyPDeR+QKePw8
V3hxnV1lJA9Sxjj4l2ZqTUEuRdV10r2JmeZqvXRYGxiTlk5rEfgxhDHyVExPbsgfgEpFMfCZuDIM
OjUdp4q6c++sSPl7OxifuRTgqsp74dKnje3nStP7s16atrHvAG6tWMhI226zUdcb7GFyw2YNilLF
T84j6ljhHYomdJ+uK7hVuFdWk6TlWy1939N38/fSAd7ERyCIAJM4EJqSlnClGZdaPc3h8J3vw6VL
vHbTc7G0izNzNvcUwz64jf3ZLA3kBGjC/K5deskHCsrHhKZyRmY9EEHaZOgwH1mwyqXVnAK2mSqV
Wa8a06X2LcMrhZrXDCX7yASfcDg+E75YaVE99NSmS+A0a2b4L30Hf8x238Lmy+uBshtdGtFXlj5A
uHmobGS6lpnltLSzR/k1oKwdvMnZN5DFatR7b6DPvaDYvV0a3gkeeDyWx3CN8/3oUgMvlj74Ipr2
TmY+O8Z7kXu/TFAguhKgxZcmeZtKeQAY8zaM8ccTcdymuroT1M87Lpd1BVnGQGzLKKgvl6Z6w6Oz
foAYoDvarZY2e2fptU9AD0VL0z16NMxj/Nur2TZ5Jk7VJrFZQ3jV2Ntkx24gv5Ugok5FBGQspOja
AWFc0UY8viDPoBF6hr8LevVZCcYyZRM96tF/s8T4ghzxPFCGusIL0+6N0rsbqwEtevpptSiy1BVi
72VqExdeui4HKgND8suNOezzADu/pWN3wxq6tNV39ySQEqqOYX4TNNn1Fa3zIVp9DMRgLji1DeWb
LrA/RcN7l4S7qgf6ZVJDyIZKnxmIn6eRyQFoFO/KbNa3q19epYI1yOeFjjRSa8vxM57JQM7+JUiJ
mZQzILCJJRv+qLi4MX2HsLRK194lXbqHkp+T8rA+6RXs13lhbco4O7D2xfvaeh5Cp6Rohs1eXpTV
zjYoCC7K+8xNKGax1TWsxCN09g48WRgG4MsjJOx+eKPlKmra8kyFIHsb/puxLNHxV9BhQAembQ4c
cwWQxUo4N4y7D3kKkzGc0dKJZHDqM9D9tpqDWDtuvbqEzEVbXAmCr8HNvQlNWqup2o6G6res8hoe
M4nCIPU+nWkE+1lS76dS6yFx4BDCIV4oyN7b8BnUIjlA3mCYDWfPt8yVOxXIPdCNRNXskogjba6f
A1eeE+Gle4ihq36upo0rn1OaxvZU9TyCUc7JC0P4AgkJvUc0zmYYQeO01BNtccnsRQ87P6kOlt3r
NfOtxzmOBDfrxW1R1q0o/fACkR6VUJfOAM5G0S9e7rGkWJ3YAk2oLpVLyn+A+bWGBnCbUdi8TZBX
sFNSCFe3wzodHeyKxYFhTrStJw2+0DiIRg3XPOY7oy8dh55ihhs3W9scf367j//XqP3fGLWF5Vi4
o/9ro/Y5rapfXd3/i0n7z9/6Y9IOwn+wQVNQgunIBg6xOLH/mLRD/x9BEQm0CZhxruV6fK1/M2mH
/9gBBkjfcYUdCpov/92k7dj/OGFou/iVIFiES/XJ/6CphC/zrx5tM7R8yBW4wQFbAMCw/gNtwk7y
sOydyjxVplEnkgC9r1r7VDPzs7dTF/TRyWt6+1c0JnO2aQK/wDTQshPxn2Qmyvg36pR2f5oJPuVn
ByB+8KKbtu9+4/4u6o/Zt5XxU2VL0TiPd1qGAKwhF+KCQSjljmPKXo8sqBsAR0X32Lp0oGxMt+te
uElVvmWykwyHUfYyP3AoxIUbBoWKvtxkoKGaUx5z7SZRxSU3AhtqlTYSf6dqA63d4bmT3GJ6krT4
0nFlrUyikM0lHmRk772CMepeDIo9PD9JDJ1+KKp3Rl7Ikb0f56yKgMPrNXDOkJ1sFTupuS+gnv8S
05hzwu0MxCzW65KFR45sNAm2ImoC8+2oqWWhUMkFCU7QE6175MGOr5ZNJo2XsVuVrOmFm1ofPnvP
+AhxmeOe2RUmbH1a87KjTkjZ7qPEeXA0/pTMnhGn69q3YGRMTIxotoryT9HpwWZHRFDr3MeqRJ6g
mVW0BxMNqdyXczJC/3a9MPqBvtylO9CPM+B71wZBMKXWdEMvnp1tVFi6JjYif5kQz4mvn4G+SvuR
Pxg2P71kTJ5jxPYvHsUz+nEuwcdlnAPTXe+CS1lPrt2/gxyiCMMOdXRXhoTqmF3ZT5UF1Du1sGNv
JeHOlP2VifuMLytuckc418qD47OyTFkjklo1nRSdjPznAaQb+R3V9Aw9BsHGLDEyto1CTKZ107b8
qEwybVoroCEJh5qFufea+3kkc79dTgggi2TX4P23xSCXjS+9ZMmAy2EioKSq+7CQRvAbCJvdrYxw
1sy0GWyDWkXPJz0NNc4H5aVoxDFOZezZeB6Eh+pMuBwDIHV/yu/XQ9hpf6UE9OF9FmjpkvItDNhH
Zkf/aYzXUBwySENi5wkPCbZplPWYOYAr9jp3tTwXPQPlMwyB0X+pICWKwyTDILiJeKLYDn0qgOZz
uoIbXhUNa50uNk8P45YpDTt5oVJCaLHx1jjlxNpsA/Rqu3hrRIRxu9zR96Y/xbfcAYBqe9e9WI3J
mWPsi/Rn4Yj8yWjRvtmoJXuU7PRTKg8ItSHcU2kGwOU6J9qGQVntRTP2W9/g1zz/X9rOrDdyZNvO
v4gXnIMEDD9kMkcpJaXGKr0QUknFeQoOEeSv98fqtnHaBo7vheHz0DjVXVJmMsmI2Huv9S1AuYSB
m7Xckdvi3LjS6pjbrw7zunbuDZpsUZgZ+rmUPvmjGRGLFeXsrcYMfwjh6UZ0Xv1z3LnVSXqJevK7
JGY8wO5X5VZ+TEbHPplx4r1SShJAgc7Wu+sX59ut1Pwx9qW8w0XqXptRxVc1LWSwWlZ9pfufcD36
FPT/1K+H2PFzKq32NJqZ80QKWw/PeWRGH5Sav1h2/gHXlPWjqkkGcrqcYMuZRwUkIvG7YdYciyCn
E10FgAz7LCmORijnnQT9f5sAqyeykynGY8kKSbQj8Sa1dvNdN4bJg+9LcRhlHu+EJ4Y9tXSwwyTB
mVPaPdHEbX0NkXhTgA/ywix0Oky4tPfuUngPE2PbDzubGbWOTfs6Ze3wEIxoDTigzxihyRBe8qQ8
ERDK2SoFnO95GYl+3sCB1UsJsiAvjsNwnpu/KzNHDzxW/Z0FKzVEIszuRIxeZZ/cfjHeEM/3F8ag
NOsUqS34JNKifUihRV7DKa7286wTyqJKRAkNpF01rSf0BsYfQAuHUCNzwgST85iP1qAfF6RpDB7A
ivkQpM3NMLfzMU5ocNol/oGiCpxdgJIZ9Q/SRXJohdgqMBO/RsvOuUOIesXVnz7RBvYJI/T6O+aT
DXPPuj/aWetBNCg0OSyDAbogN/Zt6jjnLrP0kXBej4mUrS9GbpfsVnN9QOg28rOhiOBMil+Syf6u
WLrs1nSAilSyNXbCphxTQYMwJ8OdEwhf3gVysGFTt+lLTFfsko7BTGSSme+7BdHekBv5DqCow8S0
AmVZ8Yz5+K8IucJCj0heXEr05q9Bv3bEg9y7GVLdXYZiMg/2oujtVKa84xogx3PqPD8UqiEF0MSG
k7eWfwSoZCPJCeixSuAHjb0w9yD9JaqlC0clsWrU+sDuLT8e7sSMrYHYifGcFmTapqWn9rRdxE6v
FHyzmazjguv4MloJXipHAI4nY+CgeaL3IOTjQ4fVbxu7ZnEZZml/lYmSd15O9kkrPGTuQVMdAjPN
tm2B5s1gfLYNAqVPRpG5FGqwCMbcoR8tRr7xeZ5OKa1k2gojdYPjWLeGSaYsnvPwTZBv9FLIwL43
YjFGbJjiwGCo3FfDAN/fICGZx5tFdOBwWw7sFq2XIj91neA3R/rkxsrIlDIWA+dHQKqE6RFaAQ7b
jda4gyipkGsWS7Bq/ZE5VVWYnwmqJmdmGtV9YAA+MMZqurNYOYC55Wt0OWzZRaPrY9ZXkusFPLYy
l3HvGSkky8ZZ86wSZ6JDkOTIqTEMtGGZRQwcUMdnjA51GDNSbRZuh3GidbSUCnZqA36GDZfUUBHq
qPKnZudZ/nIacxVDiUfwSO8DnzjBpztt8WRUbg3jv5J9pOuQeziTuJryHD0WudHbNqemTFW1biCq
uWFSCfcvod2o8f2grc9RwkBw3Bb5wlBdeUO+y6dVviPR62XzOD4SimtsvWqpj4uFMHeYswFTP7g9
jNFARSTLTO+ExMWFPe6CMNY7eiIjzoG1A+bORf/RSHwNuUkOVM0kk9BWPYLkNfAWXYELt6cyAIC0
iYNevrWoivYOCl/sBLkq9wyxbEFOOhXqnqlGH1905g5Mg+EeAbO1YAcetaXVghTZZwqju8UfnglA
aFNs1qMcIle26sKmXjZbh9YtjQh3ZsZXMQPP9rkbWh2sWjnNXtxCTSG2yLwFfuZ+Jsvk2ksd/X+p
gg7fzd1H9d3/t7W8+kU3W2INGv77P//Y//Vn0gTX0MN//GEHgGCYr+O3nB+/+7HkR/lFf//N/+x/
/Ds08f9S36CAcjnu/5v65iOrv/+B0vvrJ/6ubXzId47vub5je35ASQLJ7u/aRlj/YQYrFI+t3PZD
b+Xl/c/aRvwH3RlBt45kxMCxTSh7fxtQqW1MzKIeSwM8HRyo4r9S2/yxlzYlo4F6TYv0XCTVoWPy
i8KAuTrFF6XPv2QwDiI3jUEby3FkbE3/jnYmFCqO+Rv7FyfI9/HZOCURKmfvhLz8Xy7U35GQ/4iA
5AO2/3xxblvPC6ww5NN41v/24k1N9IJvhssRr+HGzLYLsjbFBJX++YFIHc2O439b6v/1Zddy718+
8+jG3iSZah7lD4YLaXWPdoMRyZaGedzfkNlFr/zff1JK0X/7QSlw//UVC4LMEHPxihisxuXKVD0j
SihGWREN+eu/fy1XOP/HywUWlmIh2HaFa2Fj++fL9aVBgOSEWDgZVAzdGMEjZG69RgQ4dcBJtC8I
326gcvq0iDn8F/klrFDTpgIMKriYC/kOTEWNmBBinyEsEn5EdB2bIWYDL7ICRJpOb2JDEeZbLCZr
0+S4t2YOg/gJviZ2Zs0Xv3GUqI91UiBtcaqBaLWVPNqhR8nRPxidHVW5urg+TWniPcHW6r5Gvo+k
m/9FvXlKh8Y8uY39CKuCwQIpEARNkz20ts4cv7qL0QeBaZMR2bxvRUiGj5HpFydALMq0jgioMn66
EIejN3ZLsJ5azF0szASn4Dro6un/yQ/SwLjznA8QC+ik6vkF8hNt2XFA0+GdeyqYreX0F6Go1Tzv
TAbZSdnDL6cJ7+yYQXlYO99eNV6ytnt37OmFo1HU9/3F8NTbbLMTiIErS6eeUDU/jgpLbkdlkD3W
U5sv3rQr/c8xQ5vpw1oEv4Pahx7pi+5z9MetfDeTji8GtVGdGZw3jZQhCKN0Xwea7fXYFb+s2v52
DH5OOXwTdpFFPg5T5C5o0oKgQjW1XBurObSK1A1JSYBjMSWfZ/5RG2e/WS0lA/7vsUVcW1rwiCxQ
9U2GPrJ5F3C286zYiXH+LhZGxb4TeYneZlK/zCpLt2XcHqYafXchlm/HqV6S9osqmiKkK6M5YMiC
AhM/ubGdC1SBQrXvsabxK5B01oG7d/zpBbbNt6maXTYMaMb5PZWjX8zZu5+bB78LieLrXWvTL1vO
uAHBDg2C8vQx8ViuWtB+S43fvGianUs+25IRVCIA8kZErjKtI6QQ7yUOj6rnqgXQuZRvQmziM550
0NAMbtxvQ3CgtIZs61YmyDfjIbYVjoQ8+90XfIKqj10wUcMt1DLQIQ7iD5iCP3LH1Zu86b/Chjk4
PRW9G4viXBX8bYNizCwzaOMQMGN78WmR5AhuVwFswBvp3PV8VaNLN6nJcjO3L2Uojh2G8i2NEoTt
PSWQJR/dZW3hWNZtk4eEeBphSVUBgINkgdNQmruaXtteUcTDkyfSMGVy08ykNsfUMWmB6GOe1zIE
S+36RYcBi04H/igMHvhdybYZWONjLgZk60Nr4C5OuyGyUnVJWvs6i+yv27cm4xuhSvPLyn3MMkF5
RfeQb6aEPtXgBo+FjDmd4PZGTGYhmYElTEdlTRzyi9N63+i5foZXcjfbuLmQB7xbHQa/HqNF07Te
1hXICNfqkTaByQsQyVh743dJGNEGvMtxGiskLMuNsHFtjeY63nFoaBfyIau1dejH/hK0A9lF0tvk
I5fvz52H2IAoHEiAftK+2zaPYZl11SGn7MxknOy89YlrBBwtcTDBMIYTE1g988x2rp0fJ69hQNru
igQLSDAsPJ20kjfSML8ra3iyVX5X2AS0uDypOGtalPQYkPuRNd7llBr66mUSXGNsRSCTamzs4XiV
M4xkcmEOQZ0wvjeIFJle40mC6/boklSQQ7dJRy+b9XMLhZ8wH2ZX6+1EVuMUzTaLGbLYSLTZS+m8
yg4TM20IJl+Vf/XASgH8PmCsJ1ejmV+HlvlUbPLNp+S7LzVL/p/lCALO3AN3IoP5MmI+wuObEg8T
86HCDgYAL5In7vfQs1CRikwvPmDxx2lV2/EjIer8Z75U0pi+ZalYi8PwuDj+Y4qEyeeNDZp/SWrI
NXOzq5zwwsv6xbBJVJaAYjYhvNP15/Uy7FcpTmirl26aX2RYMXiL702MD1sz08Su5PplrJJ9IrIn
VDw7FtViUysXdQzvc1TrGiOrd5l5L129m5KWxF90ek0+v9gedyNr2Qlk9lW55dUyq2tFOki4CFzE
DA5XHZrt8o0umsvVG8XenZqRBmhF+A0GZED3zOvwlcQ0AUaTSwG8CeF6ftunXFa9Lu4aj0UrgjW5
AfGEVyAzTBQz04z9BzO8vsjSYNcMkerY0v6GGcHamWfP5XCP6KJbhte5OOqJ9dMI+WgMvYgSQWEP
A/R9vSRzxxaD0jLfMMFCVViSQDMtfz6gZZTephvT858b3muH967PyT8RLQI9qLvcebPFPspg5iD6
gaRXHr3KxqCQ84WHYD13NOCuwu0vbO3vSJR+yAKIXibcgy+W4pYmGyOhHhN7Fh9C5HfRYDu7UZaf
i+W3UHlZ1bA5r+xTpATYNTvovoyTM5WBDlHbRikmpUrOx6bFMzi0BHgo0V/zGZd9g/cLLie28tS7
lW3NI5Riy7YQc8qah8LW6gHD4N0Y95eOpt9G4bMu150vHcqLg2bdNWBLwnp7Yo++4SuEl4hrTBY2
gWbqpdWi2jM6YK6fMyJC1vN7IF2AtoYdpZXZEq9nbvqAjzCkGUACGCf4/bytwROLMJnACX+YX0KR
bnM/M3esssahbckZXTMuQSHF+7m/kep5AT6Kbvl+QIAXlX5H1rUOfsgO5fzIOGGTeqB9Ba0hizg3
QSW0HZKeWF+PX8Wm+tV7y66t3Ic8B/uRDfoWCdltsyrn5hi9rj3Zb9Cbo8CrDnglt0acjzcqH8ab
HBW+13n7qa7s28XA0uaOq7wvczuaRj9R92GAbRQvpe13BfK2X92l+MC3jVzG0+R3EKCS8H6R+pou
qcEa637oeFW6wgnBktQDjy+hOgYOHyqtAy5n6Vf7PETEuiA9siG+MQQtP40GmErg07ZGFNoguDFM
Fm1MqJ3bYkAg3Ydwcvfc27yjiZDpvKudbWiQfJqI6+jHn5SsxbYYjHdjYPSaGjNXY56OGWTVBBaO
rlQAwt5+NHACyXAICH7y0F23uDANvRc5Bzg+ChRfqdAajUtwNFxJ3GV37zAWuOmX4jUxWHwmbRs7
YIy71kU/NpnHAGgrzgC4dXVG4IhwEJj2IIU7+MmInwhjngL1axEt8C1nlcSRRjQRUDwP03MwjC6G
ZiNid2i4iUzINWZwnh32dOkqA1PsF6uduvEnfZs4i7V6F1DiqPE5t1A3Z1780XRsQH+9iZXaTJmO
RPDeNpZb0BvveACRL5qKdrpDopGVppwNmqbf0owDKogLODfMN8R6AykrpDw4q9ysHcptaGJO0GRP
0XqUyOV4a0XqPs9O9uikAhQGCv+ztAmalYNlMYyIa9jVHH/ayZEHrQPaEw7nQAevjHmEhd2ckDC1
OwLfdSM+Y3BGhL5X9qGVkbXor0nwUCE6ACibl5g6GUqTszCgHYBknSateRzs5rEuoQyjlPzV82ii
cfsitZYR9pT+osmOynxB/AjJHaJHvEQhJ15SkId4R8JT4emvxVwtSjVCYSNtWLfXhv+65HYGjZ3S
4c3/uaNYKDIcBjwvgI0aP49CXPQQ3qBuchSbby2FS8Ie6xq+pV0TjDihXvYrawMgtdzmSZzdaiN+
KL2vpOTL7hk5kVpeX7xiKXfuyJ3W62WnmXXv5iCmt5dln8UwQe2uMiqQnIla6Bs7/NETpgui2t0A
bGFcD2QiE3GwFwnC9dHqwV3b5kuGYnXELADghWYWwxZBv9P7qIis5LB1WgI5PVTZzDJAlpaXxAcc
PME+731OV2r4rSUbsdLFJ1XRhIQXNWnLyCAqKkQZzgj/qE3Y0WeEWYHKowGKK6WPt69N+9WzcUkN
oOjx4ga4yJs7NFLG1kFYtc3iZSIRpnhsTQLw8il+Lgi8O9BMQt84cmyx+67ZTznr0WBvw7RgVawm
xpOec+tmxWdaq5q97TQKQD2YtvAJuO6d33hfIwUrUsAyPEjPHoglZ9N3xVeV2L9rmvtn6XG0bVf7
F8yVDDVhj4PN706+1zPyMvOcRMXxrfSnR9GiwCVcjusSp6ckkNwFdjxcZQqfQVirOiC/M5LxtydX
MXnbU9jO+YtjlrSJbcROnFHvvLokJogMuyxwmr1lT91Nz9FisPaGCQtVa7CanCnBmKKcwmMxUmyg
1E5R+0RUCnt/zvpDIuK9IzUuuz74MRSWR9wofsxWPKI+wKhlVKgsncXfKKIY3RQIZ4JrqWOohAGl
7Q9xfgwntE+OFz/Fl7L2vMe+WPXscZFGNUpO9LeuCfA4LiZ+NocH2iBV8xYwBfzpUyxDilHD36uQ
xC94DF2Uzqgw9HRw3LeQROgPXYZPDOeGEyerhgalj8aWyUiU4+OBl+vdchCuDpPmuQ5VeK+WldNK
yyAdFXqLnpSdwgnIKDftZ892741Af7oSgruwbL7f5C5HVXeqJaft0leHqtWfASFYLIo8ZxYi352K
a2p3Igsiri63+wBpKM/9SLhJeBpURUXnQpEZfE0V1w+3QPR53HKpjv7oE06AEc4Ge7RWm9yeIdHC
OpFgBD0Duc56p5WuCf7FPDidveO19yqlYpSrjV+xWm4XagwzA40y6um0GJz10w7JGV9V2iQRHYhj
HdA19gW9h55+Q13sjAkBPNyA7VCbyzEMVu1gexmwfRBFOR9s8llEhuEldemjm+m+1Uiw/Nr5WVst
cKmpwCpVfgojBbW1K7Jf6GXPzLn50r3uo3EN6gJtnQvLPXdmfDvaFVNDfTCITqNHUl3Npfsu5vnk
sgUT87cKt3JzZv3n/qVfePT7+qcJUxV/kHWam/baZMZHm6wBgTbFV2XigZzdLWhd9jSOOSRdhI8D
Y7/onj73zB0rv0yFKrJuS3oFNeAQkZGXVcD8bsZVudY8jnj6N/GA+thuis/cQYNtYpfZzgjs4FkU
T7VL57CAhBzHuykI3MgfGWuQD3UjayR83qtB6NxhAdm9j63qDgrfcszQEKaAOHdVTR4b5masJkz2
2vG76tvHqUqfRB2/gsTLt0wgKdnTGkNSyaIqjBvHJFy7Sl15yrzmjWktg6UadXsc7PAVcOBR0MFD
AUyhCJabFoZYSUz9gat7q6Vz7TP3QnhGuZVmQ8Rna+3H0tEA63g3pY8+33Nvw8UDWJvkFyOmk5Lz
tXGqdXAplLzLZIZyhHxQzmj/XSoUNGuY08vuxYTJidABzIPOl33RT26UtNWD3+OSsugm7eaW8m6Y
6jAaOdhvfMUiGDNj87vpYXA0Gd8+i/ho+lCiFdjemvxvCcUDvI9/4wTmKXswTHwpczpodBHjb/R/
zB0O4LBo0OGS3NrgRR4NQWpqyahnA+6WIVk1wVSz4jNWezjWENmqoj76aCS2dJ9fWlLtcOxPbLGd
3M3dm00HY+vn6TatWd7yPDggVwXdkfIJuvZuFDyO6Vymt+S2kw6yyqRN+7FU/Q9RD6sEEZvvVM13
hZAhC8poc1jxDzO2kn3qoQpjDL1VazznnLGEQcDZFrXbg3IpsC3r6aIHranaUrwitASPczWr/Ww1
Gjib3Iao+few4py3MRe3Y6fUnolXfXDdpblpCnRxjHkIUGyNE5ioR5EY1amxvavTOc4NbuIiXpf6
whRnM27IJMh7njncpamIrW0/0/nFjInW3UjIKMRiFs2L85n28ln17T10YBE5MSrecJ5vcFTLvS1A
lLZeeFEVos9RlQjY7Puya7wbjRPPTTp1aCt212o2t3JKaTh1Nyw4FPbrXu2PIVnFlGl5StUEdwiB
cJ9y1I1hGhSQOSK1dG/NgkRlxOgSpKzsGiYFpdY4bW2fLGcBtSJ0mqhSuJwrkwephaMiMQU0epnv
tVJvhPdB97DNYFvO6bkN0eo2wpGnTv1ZF/OXaX3zWOvjs9/TdZVNclDxRPiTDaFcurRaO+8tbhZn
h1VjK3351VbGz7LgPutJmTovBbtC6YU7GNWAxQBvM0aEvAQKGCMw3mNcZSrMwkMtcmiGrL1WGnv7
vg5fA6+HA+RyTWumXzsPGFMFfgwF/Lmc5Y3vVVcELdWuD9kxlUb8MiCpodPGlcFC7QseH3I1YT3W
FJQ9FhXTQKnN+HqeRszU6/01jE52MDHIrlP1cqe4c0rD6CnffvnwdM4V7KMwoX9b1rs+yVJ4v0it
m58++Ra3SUTFrQ9aylNTWTii4WCTq8JwcrbK37XvT8AvkB54HsfyeByGXW9xz3Nz6xs6vl8ekm5G
C7wzHMqX0jGAWsu9r/VtXeOqWLRdPLit8VkXEfoJgSGh/Qgl9ESVoL1nK7LOybtv/GbMHR7EaoJJ
+hn3XJPiV8NBsnEmhgpiQwkEoB6i3sWSFZIU7jk+CqesUV0zp741XAqIcCFatQuLr1qzvs8h7hfS
wAiFrZARbSfPxBYvugZHASc25LMbPXqasSJu615Ut16Y0p7zuP8CQl090Tl49mrjWaC2JbtCedvB
TIkgil12Rom9W/p0gsJmXYBInV1qBGLrbzaH4LkPZojqHZfXLn4pTPdAxqtrNn8s2NkPdFEuvoHc
Gscyq0n5mRmgn8IVRdkv1qYaPZgfYm0CLvTGG9XdKxtzFMUeHlbVvKjBNTZ4eAsMduwSFiaWsLT9
Pcyue2XQgB5MgmnItJ2qZ+PLi+Mb/HxksoBb2M6pd+1mJFutg4nHcPfelO7RAZxGt/uApj+jRKNH
Sknee/En2Qr7OA/uOFztQ1fuFvCDHAssrKV+8OZoKFwlsBT09xuy7ck8pY3d9aCkeN4VnyJo5Ech
0aXA2HA39EZH6DWNnL5Cm5YyctY7H7+UVyQc3PN+3jWP2r91/DVqZ5XMDV7FEVGw5w0yhvba3yZt
jAFqtJ6NFptN0APMW4uM1GCo7KXXpE5PnmxARzYp/PfCeSOqfON23UdgzwxtRuPKCfVjzQwCZvmG
mfOWOcG1t1jslHFuM9IuFlt+6GJut6ptjj6BEBupmw8ag28ZRLXFcJ8JDcVCB3KemSMY0hBgzRqy
wx3/0fvLE5bUn67kXxSGvAn70Yxm6H00wNqdb7SPZZsC0WezLBbP2M0aMd9s/RjI29u0WXhbcS+g
P2h+OYZp8blZz6TDP2ZyGax3mG9cFmAATDWpEgvcQETOE4JMiEvXleC8cB3+2XeYSZ9lKWBazqQH
u+wiXd5Tx6hqk+j0MoXxzqKsLZkPRcRyEkXqPja+Gz6R7IIRiyIQAdm2xnC70ZhPDrLlzO0xZvFz
icxxsIHKnmYeyW0Yx0Qng4TDA1YJNAu5ujZTdxRCv9t5HFFo3/f0l3a5i32m9fUDhSQIfaQiMXqG
zPYvRQ/hde7F2+JhfiFGIrIrjk5p2mCgqO/SQQFbSKVDZi2Vu5mMHDpBiPgF20xKKAazf5YE9Cs0
qjFsDMh1UiP7lMWsEduw7GcGWlN07rwHar9l7sgwFqLFUNs8WZMTXL2Cjh6e7hxR39yebLvtkDIN
4VVVB7P6VlP4WQfOg2HzmHth91NPrBYDFq8pQECneb1c5psyxC7pJT1RCj0iqdgsg63KuOuRHNFT
XgvbwTl6MUgzUh3vSsdyNqK6BigAozFngdRpcw4IMNiGI8cSYYnnyUoeZTfSQJ0U0abt+c+Bpeto
EVlqKm8849rXORTcTjzovG5uERS1V988TY75Wims4L00ATzo7C0fu+RsWGWPpd3Zg8NIb1DQEdok
/RevUy7wpQfaAhm0Cx8XP2cXlxFT18FGkFXxiAm7A3cznpphldH0ACZX8G2wGJcCvkY666/e6JgN
0fS/4bCHD9VJt4auwghkkCYrQ29GvWps+oZNF4nG1o7XCC2uWSBwaJSTfJbeS2Vkq9nTg1f61slo
tgZaBRI5ZEv/qlvPqX/2QqiNE03aRxQA7Abav0s8tuxgLO4cgwZwRVMV8NSlc4IYJkUdREYrnhFU
9jzPmBm8EPQt/Hs2KcaIJl/en4UexQLZLcgKBw8kMibpzz+3LkkPlPhmiUC26NYTaErbTxm/S8vl
IOSEt2aFp8uqh6gqpjsijfYQKVBLqhi/WTu9u1rcESNCQ2F9zqlXfjuS793OP4mSpK/ctb9HMGtB
zK8N+zTf5i3+PIIqD3/uhqkMn8P1PTbrcasrlgirJWjQZj0R0Ufs8qaJmrphJjbTCCUs1m8Z9yLc
OOqs4Ve27GZpDoAFDfF+tAJ/lePaZzsPP0LFmJTMP2Jtg/mYF5wAcoFA1LTGdSHKsQy69DsQXF9H
98mhsXgWDZLLptyx/Ay7rASvRnc43ZrBLlzYlZd+ZPQt4TpzhfJJzWdrJvC8Bq/mC8Ez6FQL5xPe
pE29gSzOOA6YW8OO8onai5OjaewCbf7OrNbahWkozpM4W4P/teCQOTuk7m1QBThRKgZ99+f/jf1k
RdyoFgN9ne3DGIXWGMBHKjkKZCZbBMpodUROi2uQ0/G2dYIaA3H74g1FccI6KfTVNnhm86ECaJBi
wa71DLMkYLVOrDc7i2+YV5ZnazJ4klPaFHZoWvetCaSvUVNCEkuM6BKjfcz+iJ9GP3gB0KMkrLL7
wSy/IZth5PLlSEshiPzYLn90uYPPFN9G6f4E3qyvizdTSmYPKZ2ZfbIAPzBRYqITY2pjOdBzYsh/
hmDc7wTbtnqfVTLSyi45NYpLneL1HrHW+0N+R14l3uUF0m6SdW/wD+lGUUwZZzMDXpQCh5555zyT
Y37jSWq7NiHVu6BoZdO+bTw6C3bnDLuxa7ODaPxfigG8Z4O9Q2oAWTtI9rXKy5+i6R7UuqEt3r2D
7IwND/1c6pDdxxishmsy/x4H8pwGoA3oIh4m6ggso/1P4oAPtP6/4ja7GENtwXQyab2lmFmqkLlG
lmDAFUn8lgyG8S6mvXCGiArouekmGFqi/w6Zy2Nko9VJv7cdhARmRasFkjoHZEarMNUzfz8I793O
7OVsEk3Pm6Lcr2mdW1l329YpQ6QK5GvXFndV29mH2sb/4BXQux0GWPgIPwxV1896pBUbFuWBvtYL
wZvNSYFxw3pH+94pSK8PmX9mjnnGM4QZpwVbCzbk6DnJTCwZzaEg1NOt27rpblS7GkrNi0151uJi
2xhx+gzYO47Y+BDF17MLt8w94Ri7Yzp+jhGc01vLw3NSB5fZQkXUVtZHOYx08MrSOijuRiDunOXi
An9dg3njUBkMP926uHWK+bfNQCQigHw52/SWDm5R/6hThp2hjbqXR0LvUw3Ny1c3dhdiyGrig+8N
nI5s+6BzKIrmgvQzJyOSiS1MzRz2LmqTDD15smonrJ3nIi4N51o9tebcRD4x6ScONuEWnOwpAKT6
KNxdOiK4HpvwQdk0On0gOkxd/GNtOAWSx+keqboFBagCgFTYuxr45DGjHko6ADpWKe6hp1iUHWDz
z3/+0bCLnx2rTu0dSoP/9X9tkxvM6l182G3rwpav+7u/fpT5If/pz9/tBrk4P/78hsx8zjFrlYgV
qCzA9gzulG0k3yP9eH5tXg3Z3snjFzNBgrzUF0BlgbwvlYMWs06cA5UNZOTJDlGgLOEV1C32+pYU
bA097GhBtDRIBtB5ch+m0vh49FcaQN+H8d2MvxtD3Gc9iO+CBCHDOpEnX+3bOb5ve3VTpOHywGfI
zmj/ua+9nQiwxbXmFN6bNpS6MEh2c2Jn1xpUMT5bku3l+I1tADqO6QqEbRB3C17vyWJDXwLjKVYb
pyjDW0O5p9obmn3etj+LtBjoJKifeWVtKx1PF9NPJ5TRboU6ICPVNHQuiXSH/byK5p1sedGtGvfM
9eutM2bFTVXpQ5hxRaoW56wN9OqC36BG0aKPbUOtZ3NkqvJ6n4XOjczigpN18VhVjdxDcHzRNsKM
NYFzQffF2rzyjarxbWjiW79on+bCYExrDw++LIaN8kHOAZEHKTlijlumaTeUk3c2bMyKqVW4Jwfd
39Yz9VphNSwI2BxF85vWIod0r3xDvx0RILpXqEb5egnTHumUdhvU/DdmtT7pLvK80NEZztjmblJC
AJUroEsnfXhmin/qTKbLym72gwQvXKskyquKkbvpI+lDn5xikwTjooK9EE5/Ny6coBJ8rI5pV4dl
IQCTNlp46Bmr0X3wxhdUOoRcLLhTMrs90QDM7lMzPKpyO1CRnhtj/gZjUrwhqADMYJ2nNNGnek2B
JG5r2nYrU2f26OXV0zDt/NAm0L3mZkettenKqrsZ+5TRV1vge4h9EsUMnv+ibb+W1BEI6YPHtlV0
JlqmuN3MaDpfZUhT6uU3rvb2ZSUhg9l+FWW9+m3nCk9iRTAgszuxNL9zx3v11PxrTDtkRRm8V1IO
mL1FNIZoRlpOt3aWYCNQPydj/cxNDJxktgi8kqU8DuniPvkPgZGN1zEzKbsTGpamlUeOiYa3b2I/
ItRUnOoKVjPYd6DGrn2W6FF5VCZxiUNXHTxR0jSjID/KoQpuctpFp7Q3wvM0xbC9nT49K4+Pwe1P
XgHBKDeN2QAbj4Hf+2MMDL6wnUsOq2RfOOBwmpgJO0jLvnPjO/RQ9k5ii30QVkzWbOcgqGbag8JF
BtEAGu4R95IVeZY3PdKBJaXB8IxHDFTRZHCcD5JKPw0uo3VpDNlz5xru1pCd+TyGHdACV2B4lbHc
dqLhAJz6DDkZlJ+smILK5QlDDh7LV0UZg0OmkK8h6XOr76N9TWLOpprc1dcBQ9a21X75agUB4DnF
XNiUbQlAos9fobdBgJhl+kovFNGcVSSv8cx8aeCQ+kIuer0t8zB4YWH6H5Sdx47cWLRl/6XnBOjN
lOEYDJ8RaSdEOtF7z69/i+oGupRKKPEGJajkgkFeXnPO3mtTkK8L4x55Vb6QgIufvdhahWMuU+FG
HmVWKBJ//y9cGfmoebm4GsKnFoK8XfT01j2gCau6FM5BpGlbsDv90QPTeGyasD/2WaHs24A+5vzr
Tdk38PTSjj6VoR1qqdlVkeFIrW4+NLF53/QzcGF6S4Y+XLbx3F4AR7FKTf85mhrIIgH0BdWvjSX2
blwIWTRAQYeuXbcptfWOByFAx1iidQMEQV8AfT1IpG7OUsnpjVaiNB5k9iUURmJiTZv0VRinvShK
OcbtqN+gZe97Jd8kYCzOE1cMbX4/ewKsqEzuUm12KVMIp/ZqMZ91Gboort+LK2MX90D0pZqOoFqg
lCCsYhbsEFuaBxUFcGFVhYGOLsDoDpra0T3pPdNFtAMLqWrvGj/aNRUZBWXd063R4nMVhk5b9ZE7
zJovQonhNXf0kwcl2Xs5jNhmwlJl6CsK++zs2E6xCDQvWO0mhyZbTYRM9WF6EQW3+Ih+Pt75SQEw
FBwGnPmU81FFeqM3n2vpkix65KBM7kwiWVfvy4qlQQ9Kun76ZvIRYiEEg3wry1R5AgVbUBjrtpLX
bNgTkImNYeL61nT9ELHZ5NBEwBwBIjtJ7VU7owR8MvJoT+drV1fgrFTPzNeFGcpbJoTBYfhpXNhJ
6IYSEeu07ruQ4jk+Nv5ujRTEmNilJQFZw7rOmX7IluLIPiQARMc+l8aiGt3XGEvP/ggjRaEoxrQ9
bZS8HF2OQlg9H6apm0g9LpK9UaJtyRTRO9RBD6mgCvD0iZaLJG4BloosryBhKvGrRdwCZRkHagJ8
yWmbBM10NiZJplJ3MEUpPtYmhOC+VYlEAPSUGYbpqp1OmkgY4MoUx03nkwKqa/KJriBCVUV5FCJg
Hkl1HyBkZmSNJ72gWQ55TjkIEzNuUP9miMeJk/ggD4acWi3Wsj0uTooC0Qj+xepPCC0GCOloI/TU
Ze33VqMeZAtx7B7zgf7IKAIoDCHH0N9R+53qcfSQjVOjtvkSaPdot4WcukLQwcgM2j0MvXxrQqyC
1JiXe3ZmRwxD3bplvNFajxeKGOQ3jnUSaiN9Vw3W4DaDSi5R1dWbQm1XtGNbKKBx4mqGUK36ESVe
7j8L4my0omS8GdvyDF6epaGSVIc19EmWOQYFhE5Q/HGqOWpBFsSFWifROitNzG4xbiPLQ1zV6L5L
VBSLZ1FdaoUTcMeGYJm2PTVU8F1LvFr0Yj1xz85mZDB2ewMfXj8k1W6o9dPvgyN30q5SXdgE5eQY
ZO1QLkBB0GkbNKn6RdArQM2tlhB8Ru4CKUkHDWonDTmCmmJymdalKKMMF/zjlMrFvgZltxKUMV2l
ukpZxyMXGhU+FjdySihcRQ/koyRYNbOtLsr6ztKb/RhpjaNG0VnLR6okJICC3FHbrRH2nIUaP5Gw
FLXSburoDxbz4v/7137/AKhZ2nmThSxNq0aK1Wmt4TgyFKfSa8fXDHGHjM0UgFtFa9Ur060yjOIu
nH/j98/A0SSAjGD941z2lubBrNbqpWuwgS4mIhAYpyRg2KhEzUtHaI6t3EC6b8OldM6ezJfu3drD
eFODR0lYCxR+V2yr1AeOC+qlZCCoq/5ijgfvFatf019mlgJaQjCPlFXGRa2CObalZ5xpQKAd0Uk2
oHPe+YVTfgXtdEFGD7IIGGD6IF/C+jg9G0AhCcVk3Ttnlg0Psro39uF6OgjiWnAeQAvicGVXMp3g
Klg3WoTim7GVjxGpL9f4TTfWar7E+EzU7rKMl9lHcYsptJUHozgRrK1f/AcVikb51hUHJgSYVnAS
a1qZ2U6qV8QoK/Ky9ddQvtoDymisx5StGWaWuYFRaVfJOtp7yQYpjHxXvgGbbZ00OZjGTRDe+eqI
89bKfUzYR7yixtR/lFuEJTAtgldyp4ajikyrWhQugJj4ll7ZdavZdpRWInJF5o4LHpJ2mz1ED8IL
UgJKSdgeVvmm1VbKg/qWADcWbWVYTMFnc1DuLZfYh8Rpgesajk8z0e525R59G8m00Uv3mna2cgmW
5pkvNy7U92HTPxYQtJ6CW/sgrStlgdQWNyUzmz1eWdWQEG04cUor5CLdUTXsYlElqDDs7B7gPWoS
4RYJIOPtoVuRP449cTrV/TLa46YO0FDiSADSqC0IA6nd6do72F/yNc0eDJV0t3awvXg2o5vt0wfp
pN2yfqHql1Z2YP55B9UFmda17kAf4ipejJs8LmUGjrAVGdfl8ql18QZM1IajhbBPd+aBwjEHyVu0
TYZ5BODehfzvP9Kw69bZZ3Uon4XL4CYo9Dfpdlqpu3uEk6vgkPJlHglyRlBDNfm9Zsv7SqzVUTxK
H5DaECIvS2wOp4o17gU7xCMTcKpsyTCSiDtRNygxGhbVo7UNEF/XC2M7gldUttG9KS5aTrKDa1Bk
5lVdtrdynR05h6MlGBeC6AYPyayrXvJEalos1bLey3bk+tfhXthER20Tbo37Kjtr4ZZ0Bc9fPkoX
+ext2ZuC688em8aOP6tdumAarCmWUFtd+zj2UII+18v8CVwuZcDHdo2b8w5cIHFpjd04QbBGTRIc
h9fErQ7Gudi8DsGi3isbrN6pXS7N5fAYv2AIuRoXNC75E6kZ1KJ94EakYq0COLu/ol8JMfM9xn0b
EeJRVM6NI+0o+vQvTGXKG32+WVCPAnxD9TtBlndUuDEoNZ3sar1p8aJ8ye+FBS2TYqPemp3ZI3dw
4Gu9iPGKRisQwEO5FVvoxra1GBbmU7k1rxJm73fAwMtq057S6+zoQYo72aITX5PeEW7UiiKwtI+U
g8Sbupbf66folaDAcmVstMtk2NVjkSzNK+fE6RfZA03ipHvxqlysSwCPsba97UQB+cgd4rAeubFp
128CSfcbthvZijaR7gZuftKf+rXxQiT3zt9kTvGrBi6ziN7KudNkW+nOoHvCPw7OBv+17eUOfbpd
a9wll4Ra17oT7OSeuv2TiJvzNAcRs2nCaeOkTECYZ1AD/fLFg4pelzxkuj4f6DjHEQPMsUdao5A9
b1c3PAslaw2DBuQ41DwLad5SY++ZkrO+5c7bxUPwKhC0Li7qd06sw6oZbdSJNGMTO1jVjnQOUB9v
onip79p9WPGwGUyZtJiXpln7YJun4kKCDingHktWuCMKDqYoAmjkdfqqdr17tYDovRCrOwSRZG0I
V5m+4110j55boBRsA6Wo1ZV0GB2Md6pDz7RZMOu++0fzQKRgtxRXzV64DmfImyeBJio7hoO197WD
9wnTOdoTLk0FmI7ojRVRYu/2pN2Ms/HsX1kSno2t8iHsa4f3L+JQT8EgxY+2CJzqoXIRA4UoRRfi
yVphZlgEz/ovf4dM3Kf5asvPEoV+MsYYqvRIHekIBj/c0Mi13NpHp7BAACyCI7JW5rUCQf5LBLTg
Ri8ij/RO2kqnsn2N9umjx9BmD45eubebBac2ZDL5kv/Jm1PCVDZ6Tsl8KAId3tYYmLcpLuBfVvMA
Rxnufc+SqR7I36DRK5AhqS15s1TUtcv2Od3WBYQEjs62wTjfCgdasKisx6WCWIYGiDNdgmwDhDtb
+cumXwQrA2n2RRlted08WAdJ3BQ7TJCaYZebYa9vLF4T6SQ8xavGYesun8NP/xDlS/ND7LY6c+p5
lMgJWxOulG7QCbMJUt8zp9nR40z5iuU9GICxX8jZYtgh8w1W+TF7tp7Yo0v7coaWLmgDCq/U+ZHj
eh/aMe5t+QwCsPIg2QIKeLPgTeHuEYlfZlpYChf96ncXfXCnXbKsN/XCxwC0KQ++Da7rUb6NTySU
m2+UfgLX3GXHVF3B930oxlX9zisnQf3dkcFwx91dE5MTLLlhRn/iRkzlIqyX4S0OHLJuI3ga0hZk
gNZQ1uQp8U7byqMYurq5GrZavJfszpE2EyKNp8aBMWoRkU6Q1AfUwXhYgnoRd564NA7dr0Z0PGpf
IKrTTfZQIxhcdPfC88SdJmKbw9jJ3IUK/aZVNt4luyTbeY7F2d8u94GjvqnWpT0hTMyHcTGu63dv
qwgLK1y3d5HmCP26vhdwYKQ2qQpIVFNu3g6D4rgiKWPOKz1p7V4PIEEv5L3xK2dsQ6bWbONAT167
tCz3whWsDkJi7aG69Mjk3zI0lytyYIazsPaR1KCsNVAm22q+4sXMNsXGdNIGtN+JEVaf02IrwZUQ
FzSskD+0u6RZmliRMle+488b8FBxG3Sr8W7odka8nrWVMYBcmz6SHqyVbG1qLmf2UL+wU4jye109
NM2yNm8cJIX2wIat+KzuGuvaRI7HNvQlInb8wgSF/EkO7ykKZnf1KTxleCrdvlz51/YxLjcxjReN
OQrj0NLYwqtcF++isQhY9B+000DO5rjmVIwyQHf8/FjGLsU5tnOokMIj4T0v8oFJIvmMLt2LQe3O
6VbKS74vt4Hb7ppn9a5INiMdYTSlV4U09hbbFDTuyQnSJdF7hmO9NIASUBSluxwMTnbKYE6g416Y
3smfrvlH8VIEODfAwZHzxNb809dW2D2yX3i7UvUTb9n4hHcRG1ai26jkEA7Ogm/4oWvjRHy96FIm
vWWbsN3VV7qd3iN8oukw/cr3+jUn12/hOebNZ/vlZg94UBdKAyHATg6FBncb39MyAqTJy8pTYrBd
SmlRoUBZJPfs45rs1QfYSGn0MFDXe+Q6MYdiHmD5cmN03aBg7+i4ecWj1l2Ec3rFKTOoNttxutcR
UtE3xJ7TJwtbiTFi57OVsE1vJz6iW7nWnDpcQbE1eu1H06kRTFNXhEB60Q7o6KOHce2xR31j4Atu
l7jsWzH8kKewyF7Ccll9tvt6SSg9hhGUz6S9Sg9EGAiu57BvWaaXeKdUS+IH3GRNxOTB3Bd4wUx2
wQvjEJzYOfgvvDMJzH23wAKjbhrRLq765BbRevbbxijYV5V1I7MONZ2kuYR9pvawo65OnUIltQEp
/xrgHB3P4kr713+RmLDYUZFmxTy7i81N8uBJyyn/eBZeiuFFzC9dsiyfqDr7wpZQL1afDRIFhNRs
z4YKvkG5Me/aYkWGS3JpMtpuC+6c9cHDYFWN2cZzoNnKtnBIb8O9Cf78BYoJwYKBTZX9YwQgesPQ
QndSAr1/nmna6/JRdHiM3p03B+6x3u0CNn7ymkKwKTvBPS8o2JBurbrpBdQtUS7Mn26yTfb5a2fa
/i65+UdSanOLvVKLYOeTQsCd+kZ/hoMoG1ZzhU3G2qNY9u0YsbgbnrM7Lls6iy/iRblRzOBjcUdx
RiCICh/Jgr24uMuXPFxhl7xQu+OgkHzW3g4Bydxlv/kfzMap4KKoao7mI4bdt+hX5US09LbAnN69
vYlZ0+PMxx7Zzg/WHV5G6nrFvncJ0yUKcxUQ/EIPi/OQ09ioZJ4qN1qxRjFe2idKBazX7ROlj6Zc
wFXk0LD0T+qd8JyuxXdxXBe+DcBbOMPywiQFnfrQvAIvVN+rX6xafbmEO5vXy35LYIyy8t69Xf3o
V7sIMe9W3gtLw02xuQVLwlBacyuuy2eLfOCBN5Sb/Wtmlmi25eIDMdBKLL1hDejvUl2ae8Scj6AB
c/yPCD95V1GErsEiv7Krjn4x+xEvpZPN/DZS4PPtzw4ILquCukKfzSrfPLaXQNknH9oTo/MufPU2
qWN55A0urZ1xlPAXftBbQHRhTQ8BBUzAkUjhbfVF2IsOSY3KCpB/CFjV1ne0TpbBgWE11CvAmW6A
Bf4sXefJZhaJcYYzttK5mA+xJh2GDfU8/zjeS09PRNBJM6SDhq6N55yFsXxJ0LIvhrV6ZODwkIKL
vAs+sb+ad0luh7+iW/fOIiBcpXX2nN3GdJOzTly8zbA1rsxRvBTgJd1or+xHAgVs4xkcuJYspiv/
2PDc+MR0b1VAyQq7tEWwZUfsfaIc57iO9jb6JKUNhD7tRtae4IC9SrxjlveJQLapReKBueXH/BU5
urWf65sCXZ+Vd+dfA94n23tMPhnDHQRkjqLoMcVLeGI6IttLwHJm0+6qH+tH7bl+ZHoM7sQdRoIz
gaKPnF3VQ7aX1sZuG1/ElfFU8baB3azyNZMnk6X2zN76vnvpHboxjwVU8oWwhOSTu0D+sds9cWCH
4V7vC3SSJMmuRVp+NPseLJfR9FZdSoGyzCJGFJYt+5v5NA47a9kdvfd+eIzIAEw3mkgmMmdLG1W/
YxxjSv+8Njh8OMSBBZZs8Xl+gYZj2e+KX95ak51JXZM5NrRrsXT8DX8w32i78VicmAXRHFruyMVW
m+pOc4cNd0DcKytC3JJ7PMaBHVMPyh6IC8ypC7FQ0tw6zttnvIRvGduyYDWsxI/S3MT1ign8UWAi
n4ULduEYh+K1fsJOIXPwlC7CPSQlX2s6XqVW3RiIoHsr8VyB1oz7+2fxAJ9KiwsLVJAIQqfilUa8
j6HpxSfqNaevSeYhXTcp3OGVBTW2C3//eowIK42bkqFixbta6sxVRIAx/xYHuzDCMKVMyZOQKPUa
cDTfW68F2RW1jJ/6JuRPldpZGeEuCdl7oVJGIdq351iMyk2ScT1B0WF1HnkZ+vmHCNnNoqWzgcd7
UpDB1XtVGtguDfn/+2EwqwPxL/qGMO3EBVdKi1JlQwmQunStT+szr61ubwmt2drIuSjCok9YpYXA
SeX3D/p0T9SVv6G5QBETgXGxairCWpLAfERkWTkBYSqz7hELIoVnFe8pSg5KtICSRS26kZ/rU7Ho
C99ENCBhfa6OvSp/yDEo3SziMKebF4/v64Yl7b8ybZc5+TW2J3D+tnB3l/74qRTewWs8mS0spC3g
5pEu17wqBFFjoLRbVXbQK5N31E8sj8PFAMm9mbBaUJmhceYVD2r9OKqoV+efE4BJLGBYf0D4u1lJ
ca2G+q4Rppg5Ul3kQ/La6wUl1PFxLARl06iiQ2V9LY3GOR59pxDko8LBE2zZHTmQV8PjcGTImg23
nxNLpThy4l08mjuAGM2Hop20deyjBvKG6b4Hk8vjYAOTqx51ouLDFDpg5V27rMTh3SQ2zLW8AEdf
4HhKta+zod62uKyYZ5JkWxlsXY3B6SFfHysB0wlmjHHjle2mI89mEapzF7M24M5Zw67L2GRaHcXA
MqUcJEzqxrLk95Gi8cqUiQcIEWcAyPPwjz5OrfZLBbiPSIS3Lm6TNamqMTaK1sXAfozKgNOwZC7+
z/9H/HxHrpmJn3+Qa0zESwZISBV3Jh/6BegCA1vOOsGsnF6FD5FbYAo61gvZI/uO2JI0LTeVGrmF
QpRjUY33//74v/ku86f/ppvqdIjUL3wXY9CGRssNAJZx/8sb1KVY+5QOIqoYwixQ8iqdapeIV/rf
nyuBHfrra0uyYlhgPxFJyPOF/YecI9Z6MciDRAqlD0+twilW6ZvQ6M+jjhd+ElHTp9UBG95Bt9Bz
0k7mZJsrW9Xq3R8uZf6OX5+AJAOgU2fUK2lSf16KFGsEpypciieCRYhKASyE8BnkJqrIU3DyC/qT
MxCG4TvQPevuCWSbyK1dk2g+/jAcjG+uRZbQoiqmqsnW12vRQk+SyWClV17CLM0iFvgZK5CMxWuA
F80TTPWHJ6F8NwBlLB4GFhMRgN6XJxHTsZuKQqgcPaPcZ/TpPZm96CTZabVTg3iT2w8G9aUoiOKE
TVnjRC0HtvbIAXCZJK6SeIQJUEQTsdLascxeX9X4S168xnaL46qqHkjqWhcjylRibFGdtLTAS8gR
HIgQh61Cs7n8+6F+90xlQMBYZM2ZevVlXI++WrAq+bVjpiyEOngYmxDrH16e34P068gh/xoysAh/
yzDkP0fOgNN5bCzwr12l3WDTXMjc2PUGxe+GN6agBGv02WUqoMn7Fj/pze0QaQf8HwP29eSiB4yo
pC7O/d5TzT3PflOY6qfVzMyS4iUpq8M0AtAo9HIj1t4ZYuOvvAJS/++bJf9Fz2IOUmRdk0XLlCxJ
/UIltjR1kHxZ4ThgsTX1jRxagY7GiVbLmPJMpypMndRQtgO0J8KUNhU5a1Xy4Es9AscYwog+fPqW
/GnG1X09MxcUH1rB1PtnLzWrH96Rb+cORaVxNzPHZP337/9n7lBqUmiMkMtlZC1aCaoNhqvFNGOn
pLS7J68GPUJdvAzaLlKoXfoI4KjJEOcoNj9dy3dvj8LELaoo6hGGfhkCPsISSTDHyok1uicG4U3L
mTYygn/HeFxufI33qelosfu0MaAMf/z72X37+iqWJqsinDedgfjnGLTwm/zfMTggKFpWEgG0cRci
Eh3vQZkSbKYQKzy/efiyYoAg88Pp5GsEZtaecTIDNjls7MOnNwNRJsT+C3LZPhsjpuDqH4qkgN2T
cMq2Guz9460LvDc4ETtslBRMo86dKUvNjKH69xeTvr+zpm6wGsuq+de8hAaVASQCcs13WkuJXVdw
BaJaWw+gZpoILfEkWduEwnkE+eXfn/7dusgIm4lnhLvJypc1QR1gS6spa8I4c3oEShM9CRC8tNFG
8o37SMsokPTND9/5u1lLFSEmASMHdANs/I9FMR7arBuTvnLAZSYI36sX3cxf/v3NfvqML98s1BoZ
nygDFpHfYdKrjWqmP0y+345JXgZJsXgvaHJ/HZMWbOZKbngpSglIJS2AkVnEGhhgWp5dht+YIDVc
aWV7wC9zwdREMx79cJLsE6/chVV36ET8oaYsAYhN6FIZVAyCMXgJ56i0GgVwpzCSoVDeBwVr8zgD
o3zjrgi9txk4ZnqoNP5942YY/Zd9giKKmklWqwrHnTfuz6ejakWrCMCCHB9xut2wjNtAv1cyIijo
tLxmRp3c4+6m5QDuxgfbaSsFW9/Cypb/vhTruysxTIvNqiZLxtdJp9QN0RwLpXTK7Jfg02wPZOrX
RiPRxx0vQwVFXgFYESi7f3/u37sTVJMmwjqDDAXF/H2H/jPxWr7UTFWclM40BUvixEa75mYTDNvh
R2PSrbyf9kPziP9zhVX4fiZofl3SFPXr7tiqw3AaRxN3mGrCj0CZLSniU1FFD//+Zt9+jiqLEg+Y
2Vydv/l/vpnOGU6xCBJzTGo3kydvhB4zQ+n9sNc0/9728n3+8zlfNluCkugewpHcAUnRCJa6RPPN
KZ+AxAFZgJSr9BXvkjDf5nU0MG8Xz2q0JXz3xten1tC13VqwZs2Vkq4U9FiSEojriJ2QPRHrCEJ3
NPk9yAc9CrZSBXDT+tSMVGvAfl+I2QZ+qLAaNBFFL3SfllyRJUF4Vz/FByZ7HPMjZauVtb+eunU+
R6f3Kh06qSMMzfJVBPB5swry6R2fubDtOVDimSSBXqOXX7TvnSkiL4gDnwMxfjGAIq89sUjwYW3T
B2luJeazZKCUAPtYYG4imDrfIkOSbvgYXdMPnvtUFxGuQtfRBvXiF8EvESbeMvboYBuaSQ1zkox1
pWlP4lqOpjOH5pKcJEquFg3wjvQH4ucQD5hD8BBO080PT/8eKdI3CxMbSkNjMhBRhmlfd0tJMgkK
x7TciUhfpabSX7skuyi9fDUr641qBGzvMb5g5yEDPTrXVqACaeqx+u/zUHPHTL1iXn/SJGKYguJ+
EpIXSSdsW1aaOUlP3kxjQGGnhFku+g9VRxzBFHjtAlPiZvDEj6rGX23EF2xtdKnU4CHvaJ0KAEEV
6y3p+6vWWMepaa9yTMm1A0AdZTREUutYlcFKxUbYqPyFKAkXygBiucfLGV1SWd3jJbnITXfFMudX
H9GYbRVF+hh9aeMJxhEeTGwrlfzaZtKmGGg9htx2D2i8CqWZUtOqrCbEFXgWFvN1ymoPa9por4Eu
ffz+e52+r/P6gvp2WXcQKmTkfEQ1uIPiORptwXZOqIw6xxuY0yT1SZGzLT4LNwmzwxTIZ19TT34M
GyKo7oUpP+B2mRNDg/ugj5+roJj2DZGzsucLd01WH9TW+LA0nWq+WT3m2BHPcWfh3crOWOPyO86g
jCkPw9UPI+SbhUK2oKVSfNJQZRpfJhMvhVoqVyPqaDBkOeBnt4FcutAt6pBppa3D1PoIEbAjyaiQ
s4g89rgeaIJ6Su/8cC3zcv5lAlWIQwA3YcHysL4eUaiydF1fpLkDDgR5uhsLQjgb1dKViV6u1aXO
RXgvEgjVvw5G8y7l4rWuUNYEgamu8g48tGIK/rZvhh8WMenvU4fCCU3UdVkyoWJ+ndsrf+yEoNUz
x8cyQL2rMJHK0nhBXO7vvKF69tIJOqEhJ05twNkCeb5tW9H7YVGb4chfbxF8W9Yz09T47+tZsRlj
E4Z+C17WvIcIkG7w/6XC6jc3BFOHPUTDuMsSxIlKvq1mmkYze87VzkJWnEQ4GvV3Ld0l2Akoyw9n
eH/TIScQ3u8wlshqvJAtlLMejO1JF85Kl/BdwkaGOAdbS4Xj7bW6jWUj+d8fTiDN6wpIBo3ahix/
2YfVcVMkMZ4qCK3tsZEtWu/VKwwqu0uqW9lnt6Qlh7lUJmAx+eu/R97fO2h1Xk0lAyS0YWnal31m
3BW4m6QIO4pJuwm/0nIYxxvVunWol/teTu8mAfHQvz/0mzHFrh3ctWGwMVJE/cs3Luo8b/2uTRxC
SvcjWsICrPqkt0A/opM2p2NleOSG1zQyLqioP/798b+3gH++baqo8LVlsox0Xfu6MfND4iTVpEyc
SWtUeosdo0OXkd4R6DqppyjRLx3mANrbGj1pAbRFT3Wi7FR7EM3HqlVu7fzbZhifxhovfzGYVEzy
13G8U9oDGD83yrHoG9VPT+vvaYIL59DBpl3TuPx5SvvP/qfUqFvrbcqFY7oPFNzAk/kRYcIHQfnD
6eC7gaFQ9NO5TeyEtC8fFSAV9szGip04hmtAGEBGQkGqtQcDnTeWMU6UjfX47wfz94aZrwcxXQFy
Pk82X7ddagFYUzBjlED881bxmo/SDSTDUizIYZtveeylKwj6P4zHv7eVqsiRXBHnzTof/OUl0GqK
GI1nxI7Qtu6YdI6qxqeQ1LF/fz3pu3uqiZS7FBOyoPy1jMu2awhD/m3Hz7SL3nGGz3nRKLixVObE
nCt7sn/WkaitTdgCas0sWyk4rdpxGyIKBFKlwYGbjEfB+2lkfbNd4h5I5HqyFoo6J8I/h9YgyAPp
G9h+K3xAUxhcFW1gDvD2kPl3bfcseWSa6hGMKOmnoabNK+3X93Ge+ggE05Djf50OWEAaC8pR7Fga
cAkVox8VEFgLZPsyr+f9toHpZmPQBNcAiSRTSLkHb4+rzj8FmODtfs4iBT54+A28NSWMgCYvtSLh
PR7SGGINKwHB9Lz2FMwkuVrijEMUUhDM4dXZXaJiIh9mgsxv6FhTqBjocZPgE0tmR9vtN8tAKM2V
1gMv+v3HAeJZsJOAPmEip9QKDq7vX5pac6sOJMOUi7Mp3l8HplIuYB+D5AjfqOuhfBuA+wl55wDi
shayVL4CeF4X8zHghwE3v6R/3VjTmkszkmmpXwfcFMFwDVQmurEXXrwIvVygrfTRTSvUaCVAFE9r
3TyDRIJp6gN3zkop6vO/L+Lbl4vIAdoXFpFqX+esVC3ZPPg5OX0NYrOcry3G0s00mh8Obd/UGxnB
5I5J5IfoOrW+P0cwbjfSLssscXqFphPaRLMF2cGkUZedyxbqBvMAPTjPplG0S9DK+8rr9r05/XQh
f+9U5gq9RJvIpPjJ3f/zQqZIxEYMmtWRargXLT8sh2pT+69xOj5ps5WT7NS3qtSOsxE+Nd/+9zec
u6CyoKumSJLenx/Pa6B3ccBsRlTux3y/K/RlaeX9MFnLfx+SKYIxM9JnoHxPytefnzPUcUaMNzOG
HtNisOD820mRoM4yLvEoQXlgzoqUxgk73bL7hlEOkJzA7nEtV1DEYwwPnBycyWLLO7fvQtV6TGHm
kI+Gmx15YC0hcPp5Gv5utiGGQuWEb31TljH1ygTh18UoO1tX6BtXKIpXbuUik+X9KP446397n2QF
1h3YC/Ovzk3CTTJ0ql/OOJwEiYwgQtVeW8qmICFNlDVJ+NYmbyrgl14AV9WzI9VLN8wQwPx7YBjz
E/k6HfCgaPKqkkI4yZd1jsA4AE9+GTuYjHHpAPo3AT9AoCyhVoZovzBJ5U19DthNsCW4WGa9Ec1n
w1RvKdqa/HPwsa6EaefUbJciFkhQ0wFRDvzQWRLK9kE7EJlzGBv5Zg4UMwoGg6gUr2oTP1hKc02L
/NUaiOIGVG/XKCfV6rkytVXpC6hr2S9RqqYEad0mqbxToDUVVjiDhz/DnGZ7YKbKKpf1PR7ju04B
AVMY1S5oSQL3xDUd/qVnEMyV649ZyDGXYS+iOB1EsJbyPmA42LEWwtp5+f1zQ0+J9uEukwULWSd/
i8SfVlX122dvUGFl/sPb93VrX3n1XFJIWdnKys2ALZlx5/Y0OZfzC1H1PfqgYHQ0iQDuIXrTudOR
Jd2iKiMuvnon2no7iepNCNllNj0TdlmVV1gc50mteral1iKugvfoTbJAjrQBogR9POPwcnJYZPHM
mTISHWW0oH90DC6z0OpFRyJkOs/FisFviRDwwUsRFpR0OAly/66p6WcZwg/LwHcbDElUOUZi8Lbm
Y9yf00VikMxLtCtH3EaypSG78wfPFaOV5Jf3eTW+igVaHS+5WPn4wxlH/mYJkpgM500zzVrl635f
lnirVezbzuRJH+DanoD9PxhSsCqt7BoVL62kOIozfuqzsUxDuBM8ibmxzz3l1eyaa1YC1DMLun7F
XKkiIg8Bhexla+o9WKqs5hpUyfbf7+p3sys1LUlnv89+7K9jdwdtdaj8PHf6CEWbQcpZS30n7a9V
nJGsHLtib6yVAIcWKs0x4+LQkdi92F6TBnWEEWCdCU6JMb1Hg/qUmuLHBAsuMu+ldHyNa/GHM9W3
j1eSaEvSi+FM93X1VQUrCiuzzh3sdMdS7ytEQw9+U+xEMbz4bLay/yHtvJYbR9ps+yoTfY9/4M3E
9H9BgkakRDlKKvEGoZKBBxJI+Kc/C+w+09VqTdWJOBEdFS1Hh0TmZ/a3djasxiTcjK71S1+hLwJr
nnuuPOua5bFX/31tseX1jTQr1hbmKUud1awN5iV3zcYqfUtJ7pms30WT+iYy9Y069Rpi26bAkdPS
23tG8xdp4yJjBj5tqMXVz6/kV8kuL450xiAGI3P7tOvmAUZ1ccmVnJryG7ix9ThZ3xKL7TKMnAX5
6aWKxfUitKyDHXo7cwgff/EKvsiruDKqZ7h47SJZ+BSQCMeMm7ygulSN3f18fXrb24YSiHnzzfS6
e1VNH8vcvhxS9xAzT4bOo0yMb4mc3vB8vVUK81sBZF8xmZp1tF/cnV8cx5qBqsYzTM6kf3TnO/iW
xUQdGiV0S15dvltWdcwkCwj/zFu3xZL75x/HV4vFwGZLtzRdJ937tFhYGUGpS/zfqA6s6xA1PDyT
BeRVX9jRfYLLXg1K4ufPOV/jTycv/XrVMgw60KbuzTvUD4m7mPqhVgOKV0wsP03oGAdmw53mCtuu
XxW+na+u9o/P9Wm9eUqSJqY5F8o8+Fizq71INEhdZDha/FLhdIf/KLJG09hEanWYROkwhOPu3dHj
psX5sZTHmeibm846pJ9Xi/FCLc0nQPU5nXzcScAtZdNGaC0OexgaSkUcGYmNQOgbDcVaKBJ7Zy/a
+ngmHyPRzGk/wuYT72ahbUeDuNDqwK4kmJ1H2kVVOKui7K7H+C3UnZUnC5R0zs5lBpuSiz6U26Yc
N2rl7UXdHfDkXTnKuKkneVD66pgC8GkVRk0ZAM26q7wbLwwMaBdV+5EkzbGTvMqwwK8egkkeTPfY
Q9Ju97A0KhnSXsYOCJtswFX9u3uB7zN9Mkz0lnmgfsPK5jmV9hbjvYUyGuMSkDYehp2KSY4BkWZd
MY92Jlx6vJW1iUqSaTzM3NEEOUlYrfMBpbSavwikWVQWJT5YzX4KxwwWasE5Ylc4+ZSsQPACG9OY
dKBIYbzjDmYSlFbLBqNAhJtND5sOUFQ/JhhEtOldmxMkGp4JGCRTMx5ipu4jS4SVYB2iwYk2kIWQ
jFPBXmDC8C2o0FknnrEpsAVyFXELRo8ZHVb95Ba3oM59QxCPOepwIQuOQgtqXMq8cId3kJe+e4wH
ObE8uoG7t9z6vYvL27AubhXZoKUI0DyZjLSXr9LVnvSMuUXs6B+TAXNSlDU2uFsaB08OcKRAMOQN
pNiLtpHFY6XBlYqpVQs4wIisdaNczEtisKtbb3T2rj0yRMqLnPcBIOkb9K0bI4V7GESXfdx+K51w
8It23Pz8Xv3y/tEcR2NzMJCtzEn1D/eqXcmqGW02JF1iwWuzI0f9zWws6qISMkd71U7enrf4i33w
qyCF+gfZK2IKtEqfnhZ3Txgq4cgUGe0fTfUORZpTzy9+sRN9eRxZRJhzx5Y2ovfpeUzEQcDrvQJn
VW/b9vil4jTS5UzrUk0pkdMB3YxuvVq/irHFqbRfRwpf7fgcqo7NZ0wV9nPi6Im8ykVv0VFghiOr
UJy26N97xb7k2weEAiR97iIIpzs2/1UUo3gFiXip1gCSXYqPLYY8TVPfpDqWWq69D3KdDpYFLDnA
iKaHnLnItYJbUAbbMCveyrC5a6NwB1d8740dMAXcpjqrZkKhoJofYhQSMkCc960/lvbRaMHApWyX
7Tj3CDNlqdfQSqNxnnRSxxejmLbFhOFO5Cw1zznkkYqQ/02XKcKcjgF8fL0WjhHfVeK2dks07CZD
A2ozvcxXs4QMxvzXkPpuYj+SSqW5DbRhBJ+V3NbwliD3EomcAqVHuDB37CL2DQOOHj6nMYWaLrly
CVLxKsAtNqYKJXOn8fWkC6kygHHUQAhnQbzB8gMXAgTqTSbeGaQCTKrC5h46sPwII/rQxNKgMY9i
6Kv1iObfEU0I3sFjQluDQ0Hv0ensnVQZoszqcNEOzNh2yeOUim4h81kkzsxnHPAEM1bw5/fgV+el
bZCie+jdWKrzPfrDPRir0sqLtCugH9Jj0h9yO9uPvbpJNexq/r+e6nOK1gl4wyXIx23kQFIs4AsX
1NjBJC77RvnF2/oySrbJq9ClIEcjnfv7+1IrXZSVWfO+0q2McNMLi1U0lOs5bk+08VkLsRdjkh3c
8C/e5ldRD1UaSlKEWuRhn6Ieu0ZWUGRsLwNtXwjoec7IS4NlcuTtNcH15euff7BfP6NFJX82Nv1H
tQE4NeoWOIbbOqkZAKuPUGVetGB8KrP6veEMgeq0+vlTnreOz3HWrI+l1ola2fks/pmkgOqPg8I2
GbJoaWJy2KFxZNjSw2hUrRdTY99L2Ex4wfXZveseqxSKYz0SI9T93OormTFvbhUOKsmwK3OmeUNE
Gk8bb0TaYCkl1AmcR5zc2qeI3ih0BQzFTRe2cOzlVE+bMBDN0nG533qm0vAaoLa97+Do+twr+ziG
L0XzVi614L7OGIxrYMLlnrEtc/1h8KqbQinGRUAlFkGzHzURNGFPSX0d/wRqsz1Tx/P0eSWBJiEA
xCSsXJJ9Fks4/s+JC3XCAo7380/1y1XLmjVoBdGaRoP691XbDwFeaZGXb/tKvGfjowdtJA2mC/B1
B91cNS2Oxstp+lUh86sFBA+IQiYFXfMfmYHslDESup1vIVS/JxOXz5vky5g1L/mswRhqgd99ffz5
m/3q9KfzhOJdnf85R9c/7DyqV6cIkiEfphwhJbiapYdOaz7669LaJa52nZXVcY5Pfv68X+14Pzzv
5/w5mcysKy01Z7B52LgZayxx5aHXtae67A4/fy7viwo1LsQ2IjHSUnaFT6Xbpncx9MCUaYvj+t0w
dL0fI1sPqcbqddZg4yI+LMzc6D5Nm1GNmGV3YWZQN9S40EEgnYUlt0b4lpXQj2x7uE5C4xZW5ZAH
AE6NDJGfor2FNrNY0gSWF1jPCRrJla4jyxuw3ZMwBiNM3DVremhakCZTes/eCLsX8tQ6Ki6IaRmL
ZtpEMq2Nc9vTebjEdhMV2yfG7rxDWjKNVCnkGxr46wWZFwXjklhfKY7YbEhGQqg7B9om7Cw87hqJ
mx7GkEipVoXVP3eT2WMCR9qjNdYGudchsENIzj3wSzxNOIIbGBPpMtRhCKfGcGtm0W6Om6vaeHKJ
iAfJ2sBSYRVGwxPm8dhgNcekbA/YPYiVkyr7IbVWPfjZWIk+lKkeV1bU7PCYbQ5WHeEWxfArDr2/
OGK+umm82YCaxgN362dRZ5YJie5SUFcXZFel8dSBo2hU88kS1p6G71ODRdkvdnr9q8XroclgGsKh
Vfx5PZFfhvgWskHYmXPQAd4juw10X5PLChJuPLtDaXMLTsbe1g4SLA3z4DDESbINk/y+bmlrCp22
b45rh558FIH4ht4ec6sOG3uPGTVYvPASWoDqYLNWWccIsGZBg/j5ffHFpIDJjAU6D53thlrlp/si
VMYMTWUG8yjI1+inmHBXqXgPtXYwc94V/ltiETPUp4zw11MlwmzP8xBmjyUV8pBBRMVrNl3LLtwU
97jqod9i1GmDawGTuPDbsfTIHjtjHdgG8HgB8bJRMKDI1NkaWsX3Ne6i7c/f1D8dv0E/IhrQ5mDK
pfwzr5gfdjTPHt280Y1sO+jJqqKoDkrNPTYlVha1Pqw1LxB+mYMOz3XtGMFXIIcvGO8N8QZpinQT
p6QBUCvdyP3FPvSVEAPRNq2jOUpw/lGYDQdrEkHHZivc6LKNsxclq26jksFoy2QQucHjpIbjLa3h
CPzxOhqaK4vW16ILyDwb6Tz26zwq3puUCwWlHplb/j7iVuD0PERbuHtMa1D7mMrHLz5T9YsdFG0E
UgEEbjR2Pnc11SQIbcpGOfrsGiOllHm/dmTbCNQdzs9oRPh0h6mML/po5/WgB8okna48FXZDH72p
Y6Vf00Cju51BDDKC2Z+zrVC9aeNLOHG7jNl3/CGLVV8019BR4Z7grOgJahyFzd1ixZ3iJ3BV8e3k
ZhuhjltufMdmBaCyKJ1tlnombrsFuZRr7Eodhxwjoi48d77gpkQ7AGpA+jIKFF03c02Dd+YU755k
ZURoDT1lpVYC5ali3LlW/FQgQ1oYraktekGs5CruZeq9Oj1bsJ20b6Gl+oFFNFN0W4RsfmWfIJa+
h0G4G0LYT2Fi+aFR3s7nSec8YIN5moPCJjOeZF0ftbZ90+n10Td/6mJdo/vPAxtqc4yI+fu+u/BE
Q4M82kOt7/ww7j+uAtU4eJwGoZmkG6qFjKTXFZYpnnOLHTLpI0RAttgO5pdotlM2c0dH9VSU4+sv
1sJXSwFBmqEiWiGp/dxVG2kmZLIx8u2QlBlYSGMB3vcuD+WwIZ/j84m9285UMPGc9y/mbNJc+4Wy
5IughQFBF525NZ/onwu82F1XVT4HaF7J5esz8Wg7IIY7r+KzQU669cZqNTFHuohhLf/qLv5i96dU
Qk+HMi4R4ufqe0GPve3zuNimLSaSoki2ZgnDzAF07xsV41Ulw0iXrnVvcQ+s8yACHiq3gSjxfY4a
d6MXySFoK/3CGGcLwM4DQogvl2pddO0QXEHL9DFMOsYuxqHEFhuiGmLCuv7jFPvP1+G/wvfy5o80
Qf77v/n6tRQYr4ZR8+nLfx/LnP/+e/6b//mdv//Fv69wbitl+dH89Lc27+XhJX+Xn3/pb4/Ms//5
6vyX5uVvX6wKdDXjbftej3fvss2a86vgfcy/+f/6w/94Pz/KcRTvv//28sYlgEbM2PNr89ufP7p4
+/03xu5cSjT/+eMz/Pnj+S38/tvVSz1mL8XbF3/0/iKb339THOtfwLNnkahK5ZniOkukf//jR96/
COCZk0GwNqs/KHsVZd1Ev/9meP+iDMWxREpq2MyzcWPJsj3/yPkXITgVKpuRAkd1VOO3//vq/nYd
/7qu/1G0+U0ZF438/Tftc8HJm1UQ8+wfPRAKCp9vj0JtkzqP0mkrphab+G7icDAlvQwYS6OSM0tN
ASklSl1WlWfRMcYaK0sdd+FWcJNG+81DYW/Olp4GZg0/fJR/vti/vbjP2wcvzjEczAZ13uY/5QEI
qyOGukHxKbLdzRphLJ7gNlhNf00bHX1AXj+OJvXhvNtouYPa0DbkrwK4z8VHXoRLasdsrcWJ9o8A
rkEC11VWNGzHpsI8i52SmlTPiIzgQ3ECCvnZIg+NA4PG79+xV8YatiMwUp7UlJeYwVCnaH5fOgDD
ksbE9yLOl0LNTvi+mwpeU57kNSuR+yvt7LzBEb78mPLP2SG7DuM+rs5K+1zPbNvRjbvRabAWcACw
tU+dk4kVm9U2C/B2S3DBXrp5vHeiRPUZVLN86HudPT3HKu+yUbIbgoVuef6spxTaq5rUKA5w1eX5
mBdkrMFg2rbT1OOgR/Uu9mzsVYNnPiSD2YJm7xQ8DZ7St42HoYbA2XMxsO+Gagvuo9Vxtq7ceBtT
JFtMW82pZ1fxVl8RWI5YtidEuRnboivudGRcy8DU8OGbZsRu0q9GBzqyF2Yz97vCeH7pFunVAM05
UPOekRAFICjeDtLVE6BOAWejVVyYrbgPQ+VGGUJwhSW/k+U2V6YAOZFiZuzE+jatefNZ4LpEIOLk
wLlpBqvynS7fwAlnbmqyUt9iitsGYe4b1vxJzr9dk2/ZyQ2Aaup+UxsDnAzJYwSgZGkyVwREey8c
Y6WBtQXUCzPMyL6FhRPDVKwAagcmMBE9/PDCMrno8eNatK4VYa7ZnsLe/Fa6NEGqeYEHsx8WEwUq
uDejW3q06fu45LNL96hpXjPVTH0jcVN/VEIPWds1f87smWnBfterHjDbSAAWF0vbIK2Mk0cTH1sf
O3aQZKCuzNK4dBI9XchJ3FTUh4DdZVCaEntTeBjFBB7xljxps1Ohe22ayqKq5LhpegGXCOSeJSAj
pk2YL6TQ320HyGujAKxg3g54A+Kl812qdOoH7biFdHkSbofQtWbSOc0yp3+SdnKyiuggZiceLz3V
BHdGZTjLIPeOpKC0sCJrSfMWfx54QGOobkceZDHW4b4H9BDPs0eDkTwNVno6/yTXuEwdJomDZd4z
mSIJKsFLTeTjMp1AYkLP6KKOXrOtAATq5YOpQiQdE/NRCdNVZQcZ7uKUpM0CNQ4We03FZ+cIbutq
ij4cEV5SdH5gDHRhKxac1rYEieti91XW8Tp1PZhQOlViiH69QuPQYfOoyX4xo64OgcZCLHpCIA0b
y8ak7ZUVKh0fMGV9qbEtC9c/v4Mwhj1YFuO92aOqDD1WalIDmlI7xDvzdZ8686O3kenW/aWR9Md+
yrOlolUUtbl0ZUolTpJxCralWpHpXY+8Jxh8pmoh5veU+QPokYUBddI1xI2khbeiDuV7WEh3MY8w
ujhlm2m1arHdw2bKCbHxAXDrhJhrpnWZ+VY/PSfdTPhTZ8Zf1F1PMRw8OfD7IZnAVMGSxh0xqOhv
ecp43U3ZIz1/WnS98R1hN2PH45iuw7x8qIE/sXO8QykRWA4pkFH7/rEYkeoIxdLgqgEaVoGTJMEs
oDRYvbGHUB+N0wNz+uTXGX+YFyMWOw0TwNLjkrpVxufFJ1eqpAuSDslaBaiybPryEjWfXMQdS4nL
7EQhU0zzQVPRG8FuXr8OlUeUf6+tRScCqetlXXXUGLWl0wDb8NrHVmNncxNmoc7XRrSsj9LLTuOk
kqS7GyySYLTPYxYtNwmuKB5O3DxBZJPTaUK7UjXze51zROC1iHsv9047QvpNBm7n5LpDzLFMwKUv
zJRb+3xFGCFSyf0xGxyUd2uI7uqBPWKE1+eavOohS/JlvEX4S+E+5N0V6IELHQjjkPHozB1tcphv
UcE1KikwlOK8TOkyoftmJqoEHujU/lA+TGRn5jhPWKcnzagw9p2fiCiFO3rYWa2hg8mv402mxo/S
ra4N2DYA3LjsnA36KuzDu0nHQ6uYuDU6iSWZ95KQA5ZV+O28RKae3SxTww9ZAuHJIhX5XLh2tQ4S
XXxH5uUucJ8/eVkNL1BLP3SVA0hIDo82YQRc07FW6bTs2rJounRw8WQIAGmYL6Bh08Wr/bT0rnGO
Js2jdQ7w3mdOpveVfPQbTX8NGZhboO+eh/vEjRGAhmIWouQ98D4RqPPDpgWNZD7JbAZBDMHFeWEG
I4c3xi4fmPOovgLodTSo5JWT/N7EAQU5RNWAiu7Pq8jw2Faoib0YEVzg2l05AaeEqnM5q3mBS8bw
qc7nl6OO+3hbzWawjKm67cSCrVnbNVaXS8UuT3qGZeoQpuu6s5/n2pCns6nk8xZd1pOf55QHVYCL
RQUJ/vwzkYtdGlavBf0cBE/AqWHoQEyqVm7OVjzR2DvPKirN/EAd479F/GjPz4ypMqS/9Do3ipPg
WKXMgEE9ZugdQAZAk8iKSmHgpuexJTOh6rLJc+HRrzISPU2LMOTcSarEB2FzrZmFWFLheqNbzSIW
1YPksw1cXG2dFg+ayuLLRg9RmbUnGx+W2pxdkwapLmPYducTW2NWwG+96D2J5JqOWO9nDPMtrdwA
X249dLx7v3Pz0zkOUHDbZj6FY5JrsgDAzn5fHEZo6cvAIfs1hqem4lBJUrqRo0w/UtE+C9O5yS1l
aZXM4WDcSQ8KIGiSfhTDkVpCtRyq4KQMLK7REXPofNmVOHZz1HIM2pscDd+iFWxk+pRfFEDHIqIW
f/7MDDV86WLAMXPooeC5UynjMlM4hSaVQBrp6yuQpdhrl3/eFnymMfZKDrvNQkg+3D9CEA2bwq7K
Zyw7RULJsmgwjB2F7ZFgXgsDZybdWEcRt3nYV/ddMz16NoVocwHM6GCkxSpGPbcwGRVdOgOAM5Li
rWlHvpTo7XFaoNsaKCt6Uojh06vaOIyV8kZSQj0s41ZpgybdZK6+F6Y3I5yGpzDD4ETM2yrDOJLY
h0+nLsWJuWs2UaaJlvrBlojxDCxyzp+FbNXUFzkGqyVjFBi29IswJ74yLF5CMuyQbHSz2Tt/2QcL
iiWz7S33shLyYKYzvoUukiHbZCOlYIy1EiNy2OAo756JojptByy5K+obwRzqLtUpZEpVQ24Xmspj
2WcfjsvRanmsHzzDYcl6H+Qba0t4kV9zBI+F/g0KAOP9MHrRe8kI2xQi5XEzzXH8YOJf2mTHsyG2
gQ0ux0a4nYdSpM6urFATAdGI889obrGUICyK2EC7Mab4mSIpsCEb6vjeLAqZv8q2vdMralAVVWGf
ubi9SKynWfzbGRODhc9y3m8ZRNnHLpbV5oC8o+0fqSzQJe8+goxbB7UYJHr4YdyCtMf15roh0MPf
I/pw5+fPu5T+FNI6te9XmZ3ftHV2SpLiRijYpsQIBINZ4HY+R8ubJozUrcPYummnp2x2oitKziGl
bnZ5EingjFR9lbfmfsRUQTUHdR1qrFVpYLbAmOxJS8vTefl5HTR9iVt5id/QVL3kEyTkwb1CVsMy
muO5cshvzmFQrD9nPRjH82acaO7xHIOcN/FEcrhqiXobGDA121Qj7klrymlIs7mUbSsfvBr7hIK2
68Io3KPI45uhkKdEkNXolNeGwxA9GELzw4kwwws5nXN1hkTJ9PUc+zo2U42BwhluKPu8IwYXs3aS
/QCcYZx9oMTl7ibgzmT67JHeLLSOENJWg13cxngQpqcoqNkv7RxTAhOAPaxIc6eN9Y07BeuyHTn/
XDLtJJFUOFNm7OYQdZq3/yll+qmyC9iic7Th0sZztOegY4Ot624bSeuU5hyk6GzuMy+9LbBpIQTI
To40ITPWS2boyd21pdq7xzb2jkNhsEc29r4ZrdP5dJwUElfdbg95H+8qQnASirjxE+sG2/dTLIlq
Smd6I0DxnTmKz/LgSO2TYJD3PvTRpRd2N90cN3g5kOoQkpJbJh9/CL049ywzjRYjb4hRKn4nLS+p
fBAEVJe1tJkOJvgPY+tFL97bmE1iKm3GUoE7b4SSvp/XvmP38SYOYg8XFH4jiwFGOhgyt0QxRSvv
c4hCTjGfL/haRkX8bY4XGB0+Zi5JdxcTDxt2CryWz8btp6uY4a2FNXTfy+aUVhyY58s8RbdpS4nY
S8KJUfzoJtTcLeqSyz5i76na4qRLXiseTpsYvd2G5gxTSPKVXsRsY8JmnXzMKRINmHlDu+8ndrvz
Op7P4co0t+rIy8pbwvY0v+l697LXbkdm3AgOCZFGvX0n1DzRZ2nXkqZHbmUfjYGorOvG1VjPeW4f
UaAOIcuR8u1iZbjr4RSheroUah5fCZHuFcGFMLEWr+xJ2SpK9WzE1kOjui+R5x2crLzJbO6vUqM3
ntnZW2E53YaCbLq+TlW2mKo7xpMt2JT6DrS4Mid/aEM5bEos1oJ+OfW+buFNPVF71B3MbL2A6TIv
9c9B5VwD0CTpemkhnDBBq5+TzjJc2xRcCfMICDURYyEVfHPK8bI1BH5QCqEF4qQHmwNy4TnKQP7F
ITnRHS3zEny6aSzLSh83ItYuW+FB4g8Y9qs0xdtGoXFdZN5HFzgwgvrMT1IrXXvf9bJqNkHHXdOG
wXroVPScbXHJYX0ZukRicsou9Fkv6NUTN7tlwxbFsJNPBm19zUWa17njdBdVl0CttEHh0xe652Ys
d5YXi13jCGzkh6wM/JL67UItcpixw+SUfuICWfWY/AR/nNS7/qbIolJddbmrrT0m8uxYlLu//hEE
nju1YPhs0ev4d4uwjH22Br6JIY+ZO9aWUh4eC1X3YMxPfX4RgU6wsqUlVe7O32wDxhdKR4tXOq3+
XdbF1xST7bU6tt2uIxDbORZuDaHhtH46jaDlW6Uqdud/VE3HhtWNtn99649fQX/tpchX3T9/UZER
f6jqMRlwAHG2Gn58mPNf//XLfz0Y1pEF1hv8c/7e+cvz//31Pe/8yH9986/f+V+/9+lR4xxgbEel
5s+3l5/fZGclAOD+ep7zy5MOyO+mwdr7/IPzP3gt76JkLKkaKrVEg8KrpeFs5j9+KN5b6cXDxdkG
SlPRBRl4YYGIzU0mM2qkbsu6C7kgXR9IyM5GwXQjX4eOfdsKt1oHWl5AgpT6ps+GTdUU7U6NTm2D
txCfZb8LWjj1gwwGjMkye9eC56QJ7zb2jtdt7c7fPP+DV3fkGyEcdCs0ACBTSCKLS5HZycHZhVni
7s7/x3bq7OLZ63xoNAZn5E0jAnNdYvq4U2qh7zCq1XfB2N3ibw6GxSbDpAXymnL+ioCE4yKc7e2H
luzLyVe2lsP3yDBJ7dVkw33LG1RJRXKlxyEC6kHpAbqI6FvZRZoCrhQICz3zIVNs760dV8lo7OBH
YFiAXGMZwlfWdBAblp3bK8xWr7qSVP7Cs7CXcNUg3VQ6yqCAeSMdksJ6NkFrooMlYfZF2H5yRuPi
17oGN31MACHJOjuYdWl3Kzpk2posDoqbyWVRe4dAhWEcP4RquOszpGp0EZHY9m7uS20KtvAg1vgj
XaV2fxnLGA2lY7/KIL0RhmkvkIe0oOknUpqMcieOrMvWmtzFFITXAxMbRhveTApSTKXEPqHV71s3
Tfd9FoccdG6xhoz4ro/mq1vg5qZUGGh0ff6GtzvawKp5rZCUDt2wGqoM+2tLbMq4ubGS9iCFRhSc
D5coy0lXbDbeyuqB0pjuBW2Cq6Lp/U6CcC2MfvD79i3Txu5OSmmsDBNYg8idFZoChOosCDdztmWg
ZReD1SOixr2lzozyesgxa2MBOdTMnG2On/SiEcwp5nO73YZuTQ8tpbYDNVqvo7sht22CltTcq1bt
wqhCxx6aLTZ2Em1W795bc3/ZY3ZTj2ieF8xP0SfABQN43XJC+r1ES0nNNx8PXa5oWycZaUaC1KoA
uy3NBrEM5nxVBYjClN3e85pyidPeeIEmzpcCaSjVW9xIupOG5y0VmM7vvXs9pgzNpNhe7zuNum1/
KRrDRTPgQhgvqq0w0PDnNkmmCJo3XgH5ihZ4m9QQCKtxAOmYfK1i7CQoabjo1zemGjFUz1RyiNse
LyNZ5TFwtjBGtuLp5SGdnEt8ihBfEOEjb6Yepy4TYPCd2lgXHj5vRgfut5XildRwGwr9ZHI0blIi
MfrD6qoNUkEaQw0xqXkq7GIpp0ZrdBH7SHXdQ0ftmgWERLVWGYmu4rUOpNyyJ9/pS3NtyYZBUEs7
uVYW4l9vXqt9sC6kAj9datg8GP2j3UQ3lBEe7MDdtAabBQZ8N6XtXeWacwwCSiK1y0yWFl9LpR+P
ilS/k7hSUrGTfauUT1rUIqhz2hshIY/D2ltmpsCIJO7ci8Kr4PIkW6bqcF4aGUKlhHpwGpx20p7Z
uKbu6WIPF2Qq3ykNfY+m5KrTjL2SMdwdFwf7YEZJy/AIfRKtjzmMaVXK4FLJwLjYjFcWA870efqi
tcynSxmybAOKNtqhGNDnNjblqtDu4YmryPyIy7d15TyNg5Nd6xj+ztW5wp5wZi6r99zLAToTGU36
eJkWVBFyXDSCeVgymYbanwL7pjZEva0Yjhz16NiI/MpLMKMa27n26GnXfdddjUnf7ph+wMA2rZcU
vrlRs2BhJe6FK8PVFAiMUfspXrUC+6MO50lqCxeRJXGeY1C2yHAD1fvxIhmU+KLJ05u+SQV7p9au
Sug/+1ujM617JSY7S+xuHUTAMfEjJYKB09KM9qNlWjhtYgtB9lLKbqW0cA31/nEcvRsiOd/rsNBE
mzYuCnczxfIlmK6sPDkCzNmw1R3jvl+iH1nGJRMGNPeWAEeemo56b2VtG9vYedgc5PoATFHxFhYB
SVqGzOwb1b2A8i1oBQXjFjHqmuYpHQ5yxJmmFc1W1qID52X7k+7cqAEpTsoh5lrDbSajVwNflDgo
DyOqWbcdFypRfDXkyOUzP9UwpMecrweVp5rtaxIN1CaqUl82uYfvmPXdnGsZChVGSut0ShS/wc9S
BIdJ6leiFMfG1k7AG6/pbdnYVl0EXf4dGc8WR9mjooXJ+rJzleiyKY2VwoxCHwJV7/LLRpSclpAa
stXA/GYs6msQhldRlR5HhW3DK8urpPPNTv8e6YTBelVvC1V77EP91rGrddhw6RlBoKxlVQtTIyxH
o3wYZLVPk5A+QAtgGgA2n3leM+g36d+0QdxoWXipx/21blM/sBwK7VOp70qz8eMMGyE1u6xDYjXc
c3E6CxPGxCetwMspokxlJpMvM+fOIOdadNyX2YQdUTTAI68fFdXY59QjCtN8nC/N/FCwh7cVO5tL
ZUyvrxL3mwmglowdXVbdPQeu/TpUzhEig4dOZRich4zL0Q7ieeQe6pHtuxpk4Oi7xWAPZtF+kFl0
vCL0ZJlzEU72Tij5ztNaX0sznZpLf0UNfmEyKuZSAm+H5kIZTsMIod6gdJq51QqOms/Q3gv1lLvx
bgxxhA9V/KqoeJoB8P0MIX40eXdKToeCbanZZFlFqrqflGLyez54YJKPduzcSjd/KaZw15Q3LkWd
TNZIkKuTkjDca0TKi2QnaxIqS8Ag8bnQUJfQub8yFGZjrppBv+wVnKvqBFGmVqV3gzW+UxN7IlTx
KyFe63jvJizDguNqSf3gAtU/6PF8P+SIVxC8q57cT1MVrG0t7chs3duRAofTWxEZdo/VKkDuIk2q
ZaY5N+ZYYN9GKklRNL8MoN9RHbH2NuU1zat3Cjdzb+6bxGW4KzsQV4f+aMvJB558ggb3LgaY6o3E
EV0LbV/VVlWuWHsMGbeJKNgNimbuMgm/cYfvMq2+25JTvzBZhGpKi9WiqCwuQfSuNKrcLuqhiJHd
ATPmqEOgh3ZvKS3sZoNCkEZZ4XOvsNZm8HoQER7gELrqFWYmcteafLVtQNQ6kcRKu7pQnOTBGMmP
qlzf5INJehEVAttcUqocnq7ZG84eK1WBQdIdFe5bWzGMZZJx0NuYSGc6ltzm2O+0RLsbCZLmykvq
o3+goEw6yNhIObb9NlEwSxhSc8Pu96ppwaMVKvGmEd1zC+FkTX1pWNRD+3/YO48kuZVsTW+lN4A2
aDENrVKQqZg5gVEltAMODaz+fe6ssq66t18963kPaEwRGYEIAO7nnF991ACoKQwyK3us6/XdnAXc
N8GejrUzOaSEHBjs2K5L0lH9NtpcI1NevQ0Rg9MCouhBZBOsGsZtbK539kIkeTwN7wsZd4NJ+FdQ
y3S7QnxQUbwvSenymZTyxRiXOz9LXyqzx0MyIFpthXHTT8M1t73j5Nukb9gPRczcJCAHHggv2wOD
ZBsIZp+47JSbnQfWtanD9Fl60eNUhSpbx3eKH+5KfU2t5wdMpZaKXriosi85DoFT7J5cu3kfhwer
33qh9UOuIK/8W+BFUK9vh8kGgZsOvodsFfQdXfZ0gMG7AeNlKka0/QbuEGNYd2OSEqz+LGTvtv/x
u2y2ty7lfYshGLsc4DOxUFwgJi/h8/Tq2TJ0PrKxjmP6vYVl988/tdOG1QiyiHpIBHY1Qz/m5Wov
OqmnGAQ4Zxxvl2DYLzwdlbz61nbEzsleVjwQed5E4hmvdEQ8OOY1hhTj/9gqWAk5qtkRyGuGbVY8
E3vT1gzmmJ1FojhYbEhN6u8avnbgVumv1e/41yDbjLhycLPB2IzHUKRacti3KhfP/DGd2trYOA5p
b/zfAO/SVUDHObYGFyMJWhF/r3+FY6P6Wt2OEc+Ti+iO7NqTU8PXxiDtgXVoazGxG3vzUx2YwJMN
iJIxbzZ9aXKb2dx46PkLVEwR345VxAhHcOMcG9dDhWrD3VaZKM0lrcVOHavXyZJExfjDgRmsXrxp
h71+AwDXTkECSv8wS7FTT6eOS72sod4OEkv93nkO6R0Tui3112loPrQg2VbFxISHtlO8VR+Penvq
I/znW404KnummmNuJleaCRRfGcBaPbt71u+DzLna+FkHAkYi+E59rR5Tg/eb/g+TtsWtmWbw0K74
83CcAo9mRjIPT1dEMTnQ/dZijsWEQqbBQf0o4dd1F57UQ9A17taBDgVVg2uVP9VTmaRhYWbMvVpt
l7b9MdXiUT2lekxU35frg3qEOiZR/07v/3lQKj9ZHXBSe2f1UrzE3TSSIUrznHeWfjn1dP40wA+8
d4izokX5Gq0nfK6pXvK9L+pb1eJ5AIgVKt9Fm8Fii6Nj74DqYQu1EUMrd6MN0pE42Sc0+GeHuyqf
SLldDb85polpsN0vjxrAb/r8k+322Zi5XCtPYpRQPSc5znZmZZ4GEHN7soGDcxKVembRpuBShBpN
1nw8H6EjfDZRd5pn0GxslLKDKOKNP3ny5LVQsmV+k8l3Iq0nNhv7C93Cj2qcKwD34EHTIFzJhTpW
92ySDMsUKOLKZ7cmHBrlX4ekYKlp5DtxRsiX2lV6dhLxVI/IBtYQtg72FJIah3FDeenq8Yv6V0XS
3jeKJqaoYB2kIRt1/GE8WEEHgsUmgmk4JqjxWB+y4CcscNKVvOWtj1uyHD1G1GbG5HulYkMTZO+d
Nnhx1vzdEUG49WWLd5SiCrNDNB+L1z8VCfXQ6jFk923QJmdhz3BH2jjzHMzCOy9qw2pz5SEgGRqT
0sDalZjPetyNooZH1lmwM3ZtVd0wsAWrUggMA7ty27rgMRl+F4abnaK2TrfMWLm8GQov1fLYD1gj
52V9l2A7uPEVZGb2MCg6Ufx024xQ44Tu0Z44fvG7DmvAWqd8hz+xN42eiglw/zy11smsAJDszCy2
ZryXffMmGkvgU1vku1iFAzvuYbUAWvpwqLfuYD4h3QIls8uPuB5UKqGAxAtIUScxHrkOvY4GJ6md
TyJgdiBSBt02vL5NHzvHNe5BYku2YYwG0F4tR8evxcEmeM9sSvfctOa1jRhGLBOJg5MCMz27vukR
fnmuag5TM69qqGIbs5ng/42HbEbpYsbMsi0FQ08WvLeyfkpiilR9oYcBwSSD8PetFXl77MiHQ0Un
swRjdhQdoJ+omo4KC9x5UJd8Y5B0sk5efvDkzV8857wYnNVhDDEFom40wvAkvGW6g1C+A1bxHszg
EtXG6xrPP7NwtfZZlB/0S0tC7jd+YWT72RZETLqJOBMvBv9LacddSCSzU9//ohVUfWUAj5GbFZqb
ooMJcZev2bTrElT+GdfFZPqvJbLQbTMxOB1K7zBG1C1r9hDXSO+zhb8Mcm+LJyF34pA+O4qZMbFG
58gFZgO9PEyGo8C5oRKMmtMpMBBFxBfHtcsd/O1y4Nxmb15chwQvRU8+SoqDsEjlnOafVJw11iAL
bh2ivvZ4QyH5/GZagBPpVN7oA73tMq/EbU7i0Unrn+Dd6QbmTbRP3eYyxPJx6NKb5eefYXkXRZRG
smxdBBdMndW9EA9c20Y1v8B1GbaNzxpg4b9gjzQRltnfInJKE+aEcwp7q8LBGcMyWBYaTlWAomZJ
VTXHQ5GHZ3/24U/OnUW9H5RQRPqJ8qjPqQY7LiXGNmmUmiiIKY1cfwLqGin0yuwyhFD4gYs0aNCW
4HKUHx+FYuQj+ANB4jvTrR+91ftawSAE7AG44QYmif6+H5xXL6eBE8bRBHIsxvo2+nLPdnAwcx/M
ZxqKQxyACNQDMcb1oYgfZ3NggAtlfl3hxQmHqky9yAQSLWLrrWzqj670nooUHpBiebF1UD0Clq29
YDrEDVwpy+MyLMkkNH8r/EwTc9aRdZgXvXoOvAlmxXfJEoPT0qO5KcpmIqg8GkyN2c8J8zdnDK8y
Lz5sq3p0Gq4FEaXvxkS0aAeobQ95cCingPt5xiJhMHdezIbfrxFZhz0dqDm/pQlxpmoM5I0webLU
azeo5KiG5uLZWpkRCd5hOzczPYlTbPOUhDM/gViJo8IvCGIOoCqKvoQRmZEgzqACD3d+O52moSQP
SpbRrTLCQ+PZN7cYv6JmzBgdcoH4I806gUXKd0BQRlTtvpZ1tw9r56npInkBZNtlNWZUvgXTo869
8own3INTE9fp2z+bofthYgm3d1ZqAEG2RTZyCiKX/iLZ4kPwB2aEv39JY7uFVAdtHk4PYYkFslxM
I/kgFcw0tHQPLoHZyF5PFeBcm3SvmGgfc6zvtm0Aph30n4TRPP8hT03dd9F8GtMXfMqFO1wLtGF7
DfmVmX+32haJXlzmnWJ64hdHEKrF3KQZIdR0LaSRRHwoxI7kFhg4gDf7Zck+FSjoh81rZ09PhRUx
rKHfGBeuXgbBSPYa/wvXzVfRGhvTQNqisTNY/Jumjr610/ptmlmA6hzsU0Ypi7DVJOg+8v/Bw0GL
Lv7KCrZwOoNajfEOvPN/Fz21NjcaHNgemQEcimXQoCjIbxjmRNQL72mFHHqqOsaIrhEzNIu2mruQ
D3xIwgB1V/Qos2fhm9nYFVdJZlwNdVs/GorJGCSURXEUnPV3Xjyry7384DORlzTxMRzv/bvFocMx
m0teDvRvI3BkpAA8OcgLDejXNeFz+890cu/vdPI/b9sJcD0P/haTBI2rrppc9ifatFPJwjGv1l0U
QB412JrJiLkrms96mcMdVkreRoYWUaSW4lzUOTcEnRysAMqVGv7domg+KUyAPcjSJ0XId9mpAmyN
foRyhHASHgaPT0/vogzYtqQUXceSbc1Oq6exjbkRoCDHRvapyqZUXafYHTD3dzgff7j2iuAgBKOg
WC6PVFnvU8uKrVa4yickBWrlOTRldirSa/NbZutDa2DM/J8/NOev+hnFIeeN2o4f4mX4tzwnJDVF
MBpOdzIyBwJcEz+vYJQ4urGWKSx3bp96WyViKtaPpkeAupxrl3Gc2lpoWG5BHZFz6RkvozDuE2kf
NDlmxS50s64sHoG/1LRx5bXoOz45n0soNdMvjEnf/7DZXOdltMFxV1okRW5Ipuy0Fu0XJExsqulZ
xSamDKXVHfif337w92vGwRHERYURwmT8mzdAMsjCjjJimEyzsw9ZuTPiMNkGKdtEZSTgWyTVaDK9
aWMC24XZVZP0DIdTmVWKBK7Y5PESP3iYuzsy2LP4nVafpa4az10DxVIXDLMk9gKmQa02lcStPpaQ
T0Zg9yfKihckWKmCA8H6Y2DqMYERResf6pCXp1DmaCvKxsSqYOr2U1CjLQthUuUzDI9yPgUmsv91
0TykfHLlxeuasx9i6IA4nwY7xQ3Wy9xzrYhYYUJ+qFUCAzmMj8jzKo5RC/uz+DBjuEfJ8lJATViD
Dvt3tbsCVzUU5ASv60LZzqMdPG4GYO5ZwsTa/eczQlDBX0VVuHc6NqIVYquQ82II8+8LmIfyrikX
QmbyGmfIkWL12IcEYtooySox3furj5Ep+T87IYeL70t7147pJ3tyg/v6xu6Tl0VdfI3iWRFTdkUe
dof1mo/HH39kZOKtJcQzEuBXfxalzjq7GAJ2o8z3hmV/N6f1V5AlH3DPDlOXPdtR+RkWLByV8cTg
gw21tcFQYJUVrW9uuzq4y93hY62IFV5kzPnw36XiceK3le2JD8z26VLuq8B4ifsUj5ZmmB6iYN73
a381ZG8eitHGBFJ4V2FN3tWD7loU6OpaYJKUp76N1XyJo7HlJ8I6x5O9yyr50DGrO+GqWlB4ddgx
1J0Jmxzu7K6ZGDeWZrVnaUO8UX8oDn4gfYadLHiKGabpbE4PA91zfqkVvy2pkVSR5rflZxmRYhOy
NnkuVaBmUunf2xRyTmt8McfkU1Ql+Uro3uzuly4ok6p59A0QzFYM+MioO0MRt9rAe17j9qb64qTJ
vgV5e47q+IWV8kO1pnTRJGWr2VBa9t+myPsWm82u8EhFbscY6UjUHhlD3uRKxRUZ1AhrPSr7h3dF
DKLi37rIkQ9wGD/dcf4iq+pqm6lPkwiHPnOowleCkkXymrTlSTNV+/R7nQw/DFs9V0oPgWI0EEgi
vKrCHMs19mPBlbKmIHbmUO+Ngk40k+LW+sFzYcDgVawuVXF2ZWcrMki5hVR+C8v0HCYeUtg//LZB
9R1i5KYzq4E+spWnDA5pyBAhSBl1KAKdmwI7FTh0uYLDtbsKt/3GhnvvNs+DBZ9fduM2VK0wley+
gxh56AbnC/al32K1CgUrL2728jWT9jd9g6dtk+48QSJ1PsIAaBIEMNJ+bHJcJ9GnWeAqiq7toY9t
38JkevQcg8WGvmfjER/l0ZOHBraO2I3RPEe0RXjof51l/bXJ6sdF6SYIONr0tMdRx+ZvxiUuCm78
bDA838UWgeIO+UK67e4NBiejxShgpby3FP2xNvhDPLLSbLoNyXcm/YahL9s0vVpWy+4BZlQ64bXx
YfjnvZNdWz5kd20gSQjxbarWvQwRshUTwDXI+MtQ1NZ1gJ6GScl2morsMbenM6k806m2IwY9AUZD
00rQCII0Rhb4iNViZD8xI+/orumjR295Ngq/3DWxCQAYTrdpWX94xWI/Ffj1Yr11wzX7uVkRsfTB
S4jlGBhMZSIMYOKUwfc0CYBv8RFivCUYyPaZexBpZ28n2xn3dOgkxCCsGIby6PfkQM942e/qaFZT
0p5O1QW46xWxB5KmOAWdt9fEoB5Zz4IfBmeCTJw0vsAquzhFIw+FIS7rmvm7djYdVMPrnc3U/JiO
BkQWIc5Vv9iXNVrvUuEWeyQwj8ZgNTxds5JQQ/aqu5oQur41iyQ/05PJYfK6z9nmp57BjKHG6fIC
Jc25BEH3j6+ADS1s6C+GbX5ZLXxwoa+dGtOxd6nvPPtRvV6i/nXCfZb5ElQUEnA9MiLVlz1g0NBn
xzotZviK0rja+NdCeZhPMl6NaxbkwaVdP/U3nfqJ/gpFHSBo60KzFQu+8KHjQQAM71bI6yfXDaJr
PKz5MRTOWyaj4jYnM94+a7WLrMoDmlrMK2aPdwP9z6me1vskCPJTmZcWypEBunkpicUwCMyoxwzn
jtrzruloP0Ki8476KPVROAEOGsLpPusYDktcixbyQwakEi7WNqYN3daT4+G6PR7tZEnPflmC78iC
qLA82noZL2fWBBGbJiZ2JYNzC/Bw76gc4A6G4DWsXuUAvc72knMRtP61UUVIbKESDme01IjNvrhJ
358mLzwGFiOVgroToGV+RQd+WLNlN9v2L2fKi30+2O3VlX17nVPrp4ScfqhU1nDazOQHh1VywCd3
X8yjdQ5cAZjDlPA62S7hpQmwIWvxU5yEr0U2kh4em9BZYkRHlb/FEwIdvJNfp+WL1y/3ouN2SSPr
0SbOm/TKFf6g0eWn+SkRq3UJs8vKAQxrIhgM4UUCyWk8dlZ5SYalP5qVT5cs5dpdPCPomGQ4m3EF
RNnmi/UoYDhdINjn57yO4R6jXGBGaBX9hbawQGRyCVmp2XjyYKefI4HKi6ubM2/tANu8MkvvMxji
eIMxAqUZy/ANAozrrItmABcdSpS67mFmGWLbdgj1nSA9aQlX3fdMgIvxM8FoXfHqbnrVEkqbAb36
V5n6L261vujqAsvFegdOdpxs4Lyk776RuFocQuA+mNzlR4jhSLHO/c5UegYPF3BoJdhfx3tNjS7n
OTumCKoWDyOstvixJMlV07OFXfrbgEIauI7MJRvR2uQb9/CjDvooNWFajYjWuHqc0x2kxouVWveW
S547oMp2HSLgr+5Z10ntwvYxJdUxzaFblXHUbg38jxXZGU/bbuuJ9YvaPjWHHPELrP6WtZ93gYtm
/pW4MSi3XfExKWqwCe2cMr19XmX1ofiwin3uOzDQETYBJc67DklAhggyrol+VlPzKVl27PqU0j7P
1ExQc/AL6GKqyx4RolOAwzVyWxD/kzNX3AwDr9NDfS4kpDNjkLRW/ESLZNakMTcfmts/pnTuQXbA
/h6eejEdrWF6XvtsPIsKR7rMSe/acqoPZnfQmi1NEMYprtq2Jr3oCM9+H0iUZRApPx3yrzeI59CT
OfS3cl5DLAOqi9WjfM1rpUGN7NNsyPvWjJ4TbwWrtB/pbtGG+NOzB3O3KrPPVZbcq0BQg/FcKCt3
3y8ZZS0fGLfITW/Kvb3IRxm4J7H4CE28k26gA8U2HrrgAbbEw1R1zmHsYHH1QXsu9TRN6QEj40wy
1aOpHB2qZEESQa79UF+6qNmtpfNUqoFmo9Q1Rs48xsQ2dEoHihbn5tnwpuj0xw7lC/9nE7PKJRAx
Ln/zNjdlQT49UzR7vjixUwDIIMlI4t9jik2iviLW1GEWSRm5ye3mniJ62uhhyxzTnwRj+Rbg/4IR
8jekaecEfAVdcTHtzHxCScRBd+dqgK7izlRPIqEuwjN05wzrikS3+ugM49CVxpt+gcSLIfSwPjhi
7je51z0r0Y7L+sBqK99U7annBzE+Rr30kp2qzzvZPhVA14hkqH0rhjZ5TlufGvUtaw1SMabga7k4
99Lo77IAFnTcwnTuSLgglhtSrfJfwJ99E5kNwpkcf2Qf5ycOzRy858nDUy2Z30wstPd2wA3ST5we
vBNteAg80GL6TIgkcV5q6tpOSgRW1eoM+b/DMar3o59Ft15JUTMlRcLDg0Nzwel0i2jwFFGQ3oVj
8stI7mo050yrX0wn/myMlfRI+JOEqMndHNTU5NP6OAmONcZVGvQo6LfuWD8QArFj9UHqMpf7zEh+
WILPUFWpbNhkXwQf6yQ/TvUSvZtV9WnZiAXUfdtb6RcfX4mxb34XcXG21ACkYvKLrtc8F0v7a2Ry
6qhjnKl/m2DAlSJaew4xgjkk6D6qtY4va9ucK8eGLoYXM43GaTK4daLY9XaGgePU6CBuHKR79FLY
us6cf+qJCK6su4RI823AIHDnArrrH5MDu4lH6ykswu/hHN0zg9qreikdh705hrHiWvEJKOlQnXwI
Yub264BFardeC6V+/7OWJZzoqc4/IoL+SO/7jcGhZBrdoKQeBJ75WJnP1mFJ6eQhibMcdugmyESb
nYmi2jk29UCDozR3HR4i21EGByVaUf24akm8hfaamowXKdKthD+z1AQcan197nzHPwjBoFJ46P6o
Sdm1k7RBPNOXOEpGz1o4pRUYlrqo5GK8CNKaBXJqPYDTc2tbVc0BccFlP6G+wVABXmmC5JfCr1J8
KncSxdbhRi0YRJ6G2UJmTwSjBgC0PocoRS4E2F9WMEKlVV0HgefbrMN98dz6HnUvlf1okTcUwumI
7oe1P1a1jaMZ3JNz1lmQsfwQFCcrL9mSCraWl8H1ORneNXeTs+Xa3tbpAryI8bPbkndjINI17sfV
/9o3It5ingXG049MvZ2fi1plC3rQqW/jjdFCPKdfQ0/mN9xE4uTOhyaF0mpmfrB3nZ3dcxa1ItbM
FnYiEe2R084lJluWoNGvJro9fQhuzoo7xfLdTU306dzcxuw+dLNgd2VFyiuaRemi2g8Y0JodxUEx
uXsZL4/WYkHAQHWBxS2pgo0ZbIhg4n5qrYsWiE7JyfUGWqN+h9TTEA8a4NRNrj2i23OCG8En4OxM
39uqfnd645DU6303caNq1W0cgFd6ch4Ozo8hmp8jo5t3vYtALZuFe85NbBhJ/KqRQRz6Krg1xMYA
qDHIbxaTGD48YOqU2YNpo/SNT9qmYxmM5c52XzHXNrfVNCIsURMfL3HR/HWhuDGbvgQR2gM8lz7b
ZfqsCwP+Z4B/Mz4E27J8zDNYQkSnMD3gttGaZa08SVd5ZkV7jlz5riG3ZWGvC/vlfY2sW26uhImv
+QYqPIOxqFAsBbGTUf6uFW8oRdlX0+FHEK8PM7ztqQ6eezm/YlGJRZz/PMXjXVt7x1D1rwOjClhj
aLaUrwPxiPW+UiovBTf7ErEsB6/7ScPEr2EyknyT1gUjn6yGcC43KA6iPztf3rSPHTGN0Eizg1Jj
6rurcJaDK7trKGyoS8WLm/BW6lyeowEOXdxvSlXeyZ7lWd9ylUJkNKihgKJh/IFHZM0E3JRHTCBL
l9695+Jy8sfMM3+JgfvSMNLD6LNyRhVuB2pyHAZwXU3MZPWWHBbJDyMnX1E5FfyBpK122kCJ8pUm
aliNW2x4ygqVVVmdQ6gWYPU5Q+cWML9t2vMQgE10wTNAEzuLqpFqk5VpCJHLwb8+z3OV47GF5Z5p
/B7d8VsfT8RlglfKIiFt95T53B4NAwx9NRht1uz1faFnCAYAC5APT8h8Eu/D4KuqmSFtFjuNXGgA
q/e+k432pLVEEdLmjQGp0VtzDOLCZGGQuL6mswGlIU4PgnqY2SPHik8UQvjS2wI18vQFIyhZ4mhh
pjHqAe4PBonYGKhxxrzeEnVBNgO9s6qlBwc/BXrQs9GKxwibV1iH4maVLL4dNVOWGDAeYHtTCM0n
R+14IZRPpNzlo6rHHFyIK6xrlF4Qbwg1+1KVlkXpqT/lPHXfJurOcGbgoyVe1kuw+jlHaYJLdga7
WIGLOq1vPFwXN/lUWF+Wwk9Z5X0z5kf9XJ5CddcGJDVv5TON/6cwkETj5nUJOfNbLSxWTnNq1Wds
hw1UdtQzoBnWiZ43z4kF4RRMQqEu8M/8rUm1B4LbHHK0h3Lq14OCMKGagXmFnJaqfUTe/K2juV1l
9IL0AeCCWQaMevuuKNNv+h6SljUdgrlFsBLU+6Re9mGPwkR51ChJnD/jxliGyaMW0oZKgK/UvIHx
q2RIgYopOqItocxQd2Y4lh8MjsyVPlivFAOAtrXM+4JCac5t9WG8aohjrTAlaPynJX0ZfnuYS29m
l70nDu7R5XwIWupNxOgCfwbgJVF+krP3kVXTYxYtyC0TS+Pf2PBLB+6x1k8SYs9wt2HnrDpxW5SZ
QBUU4tDMRxc9QO3SN6iLdcmo7Xs1nVJlCxhZtsMk7qBVhaqey5QVglMhf1UKRE0b8ZzqULo5I2MJ
qA19CrWmcXKIFPZRBe1FFjM2zrlq1Y0F7HPxiP7F5q2B+LFMBxex89S42ILWn5owAMUezFT0u8lJ
+t1H2xoWjPLqMVsHCpTE/0ALg/t19cFK982MloNqZzKlrXW76jENqI4V+K1WvbwZ9rD9Bc1R4mym
ufylZpDTQA2pFdzsH68JXjo4OXBdhwXSYBOtj6rTG0a/AzrRNfbOk0/Mm34L6Yh5ZCSIYKqJovWI
fVBzWqGuzTmMn7WvRYHMmj0S9m+fnGo8AYrGHLaFZ3/g/goozn2V1czTQ4zKZwPgTOJexO/xa6AN
aWz0qkln+JCB0bS4qM1pIeQmseTXpfQlHS/N38BpiRr0sYO3GQ2ExFwWulhBCfUoBJlUYfqpPlH1
aqnT0pEpRUdnm39m0pVr70DPmo3nFTfBBHn1RHnQY36TxtTaibb6NZTZnaqc1oISjdr2UOYZqmLB
tQOs8mpajGFwW4dXguWrvb7JAQFuwKDDV4WEZ7sW/h3rVa8ZndKl5zmEpgL95AYdyzVu5wNj8T2H
S6MHmP5HFk9lMw8BrXPILNfCYan1GZPW87psqTYKJBV0u0m1U84XjImAd5TCoWr73yaAh4GNydYe
WUiqT6ijDHfj4DxYEfMUOjBXCW69ftzBJcNhD2sv2BjjTz/Pj+py12tikWe83JAfNB7im6j+ywBI
iRJMl5lmGkLl936GNRKIobrlLl7LYSjiC5jmdpKGv1MzcG1ZEGbegT7qXlsVWEoUny5MeWsPsVRF
Danvn9QJEHAw5t1UJTlV7ZrcVO3lBuChTbLez1MRb7ushcUXvCyya6Bxv+hhgp5jGN2CyfpoP2lz
jLZcYNsWHWxP9EBjwTIaRik9tBNcUnyjnZQrhyiJIya/yaF7Xl22bqI6mTMRezc0n4uLARIxwvNW
et5TCgK+EcZ6mnuuASHY2M1otA51cRqUzUsV1HfG4OJB4i/fw+m3VqnHsoBeEvGZD8xqQppUr8lI
n+5YzUe2ghVdVzTZcquIAT0dEWP4Zks8KM1IzBgyZR1yYsl2nWGIWl1SawBHEzuFvpsB08dRbXVT
89qzJKvJSlUzj7Gak6QzCiJIf5CHP3UD3a/dk+MMr+M0u1ub81Ng0H/UHksxcIkBajsNzm6e5pT2
HPLtRINBfsfvoqnPS2lSAvokSwaK6qsG9bDL3pes+m6nLBGgc+N2Wk3WOihbdgA5w0Ckk8m920Dk
mkr/msXmAqXO/VIpxkc5jfeytVfwmuzeDeFgtSs8uEqRp5qE4t3jrmQ4ux/ZWpLFdzf4G2cbyZR0
Z2JkqykXPUazG99Lbj5FylZGrMfx+jugsIWbg+pFBCQA/0Fd1+pbJVFjeC0uQG3A880YanKHQuwq
/L0mD6U+XLoloT3tsCbF4rP8NnuOZjF01vg97zFEzjjkoP1wbABZD0ruVu3kChPTzjuZDwAiPZ7U
wDDVcM29HqBwqiVVyZs2V8kKeUdy5ZPaNyUcdAb3wxWHKmTkqoXPQYcCi9u8S8qf9fCml1C9non8
I/NpCpwGLqX7VkbZMc6YD/jjTJRB294FYK8H2vwPg4hKq2q+pPL3GA7fGwmuHuacs9KmZMtg1W3n
AAGmU9w67CA1jKetQijGG/LTt8xfP1R3J5LoFGbTZoSo4wifIU9ylOvNHlNlD9Axr4G/fHCb6GoY
8bGyih/alKMyWOEqNZpGQ7BpFekjicPnqKcCix0qsJDlXE2/AkwBNKdjWtPLFGbfYBwy3Js3eszZ
APVs0RMeozHITtoYSjO9JrlxEvYBTRxQ4F/hQ6INk+I3lCcqo3iIN64sfmtjIcxugZdqh3xY523I
3d95V74oAyO1bZp1jkijbn+FdXcHifKXhutg+x2XrnlbSWuh2+0bvF2UbwNTTsUZGnvYlh3Ibqpu
vravn5FonjUAbAUgdgxoNm4UPeIF+BBD99sjymCpTeC89/GTap/mmfIeG0f4qUpuNgbKwYrqsFIU
v8Gt7vwisrerMH7r4bDtKznxTOoGVi8gJBBZPc671cGEFy1pIzQHMIgIZzXB5xAVDYcR8ttWX6QA
o+PWG/1thbW3AuLJ8YA9qz59Lm54PQCQVd/cGBPeFFcJ9cJJ1366d6uN+6yK92sIpln6GXb8kO2L
muC8DmK2g0ETFN3sOLvFsc/9N8tmSYZt+iNVlNrUavdRZwORUoc4bfiVaJ7kko3NW2+Fcge8s438
/h6uGUR4ZSWmurRZWSKh93NJ7nhXM1+yJbAOMBh+qvE6wUpk+lZ/iKy9chrTMOow2L88V4jd4P0q
vRlFobKTUJ2Nmo5m7ICiw4/BmQNkibRsJb8OlHxWUUFcqCH5GD4sg3mX1itUAYf+zPXkBbdOllER
fFc3RF5BTbPR1agqWhPgyN9UuGn2Lh/yloaiUm80VRVAPzwYJ7+txD6eQ1xCrO6L9u8qVrbrLDzA
mw/pAG28+4Bb9z7UcIzGU+7l2DiIBeG0DWS1bbDBtmz/WU3HicD8JYz2u3K0Uj0jwMcLmpaTLOWj
8hSpM++2MvRgiEzNOLugp9ETtqXfUBGiw2QlZ7ljXXmsVvNZex+W6vAj4zabhrmXBRriTrnR4SRS
HWMHmm53ZYj5XU9ZrJmVI+1WGtH2pWbOj/A0gwaYOTv1ES5r0XDI49dQkXlqYv8AUCDB0Go5pXgt
TY2qawqlajz1nbsqdz3Vg+nZEzOKi0P1UrrVT0fNT9WnHDbrXdWEl6ABrlv9n9UkkclA0TWrz0W5
xQXuLzubv6jTQ3ZkcUiBN2mLAQN8rkPOBvkHAsxGBtSHnFNXfkXCx4YOjKd+jT80GwFZDFJVVupj
1hWxGqfr/nrGHR4QGdRDPXrBHQ62OCWz7gB77BVQHhfXRS0UagdHc1QQ97YhpxGSRENy7WIo3SaT
bcfYexX9MF3DB7rkd69j4TVan4Ibnxo+iVWV2qEa3+N1+eATp6VZnusA47qV4Ve9k4ywfLA7Minl
wffzhkqES/Tdx7CwWquLGyd4trFEDXeFGN7VWqP3fvLg7x2IR3t4ou5yUFZsg8ols5PsM8YHA4/2
jAgTvA0z0Xzr66fF8Z61g5Qqen1n/ShFdEWBp+wHHTKvkuStvze79L0xnF/NF/dQuLW3axtOqKoq
9GZjhKhBl+UAJTKMVamqAAX7vsMsYeOO4zkX0xmZ1AMU/dduwgIedf2zmL6mFUgykohnadsOQGLO
0lV86PqWGD2DXLFN1nkEXsrpzzTOshgGeB7KRjtx/rAg/+EZ/G9OuD//v6PxH7Nj7WjsWD4ct//e
0fj+9/S/3uu2+DdH4z9/9E9HY+t/h55lw/xz8c3H6B3b2f/jaBz4JiEzLr7v/PcvlsYuPsiAzp5p
+oS+kuMF7fQflsauiQ9yRFSyBaPLi6Bn/j9ZGv+Vshd6PmmXHr7+pheFvv+XpAIL6vdomgnFrZmU
D9Bu+q+xXbPupBTC1Yo4FAfEBUYPZjGfLC7JHwv0f/nQ/m/exS4ktH9l2aqjCKP/Iuy8lhtXsm37
RYiAB/JVtACNvFSqF4TKwbuETXz9HeA+3bV3ddzuFwRJqVgUCKRZa84xDZ3TxLmgFvlPkdrY6Rrg
MQMnTSFatNPRM8MvugRlXJ2FcoIq5YWd+mZMMIbEhraLnf6XmhsC6iiXURH7F8T7Hwzvv+OUzT9Z
z3wkWyfFAWq0TVSN/8eJkZplYvjXq8BU5FTlhUbbeVigGRXej7LP9IdiHo7ot/uDZcXfbHLrAF+Q
ekia9yrffIoqj3pfNQ0Hy0F3lhdUEz2xEGqnU933dNI0GqsFhln38c4Hj7ytPUloS3ckqyUKtXh+
/R8n+U8lIH+Rgz6QlhkXlG/8iVdvNb0jR1Bi7xCLfrK82dj5SS13DdYwqxH20VwdKl0+m0ejsQ95
Sa/S2rg16yJ/rl7S2jPvK9N/j0xd7P7HZ/sTvrx+Ni50iCHWepOs1/vfsyX6rs/khLIo6OPpKZpc
aj16EdS6q+Afs3DvRFJvlNV+wA3tw8JhzWBObVC4CZZ86C73pXYf6+p/fq7/uDBdg5uQT2W7QueL
Ws/p3zIvMl2bQXxKcbRz9JmVt7F0wA9oenDe4ULqHSJtkh5eLU505CrTGzQASttVOyPyRDBdstv6
76fKWe+Ff9wrnqMjsDUd5MUEj/vrR/7bR1KdAZiP+epoZZQinSzSTqyxdrrpaxdRpPK5iC65acWP
7VRkL5Xh7hSgUxRjbrov5ci2Imrma2WDgalHbdiOREeEuHmDql70dzmtcW0Ryc1WsVDJBMji5PaL
q2aDDaYe2gNSLCOTF4OwHt9xglmrMc025kLfRdspf7Z24C6/4R1BaKeJed/V9dnuvJGdXRc4Vv2R
YNW7m9eZv8iMo6V1V2uS2r4mvPkqq62v1K80Yz1IF2ugRQsHC20NxphhnneukPgdBXq1qZrGrTL9
l/9+eik6/cd9QikOoYbBfa8T72r/cYKrEjs/juDhaNIEdM0Sq2McnVrkxSczs2SQtTRM8tYfH+YI
Rh6pXaclp+6cUcbWBiRTbo/wvTK0+ITG9KcsPbVXaIe2avgxJTV/O6pW2qpLdEoi73vTZkDcUiU4
v+aWUYnNrKc1H1GfQ8H0BTtBsyPR2vRClEUPuW+SGoWaPek8/apJDrdH+bqt6N3hYRRuu7ES8iU7
zUjgl3AoEnE1Ir8mDsmIdoNLrmpXPfE1Dtein+dj1zvGy2hX6jGJ7rFyDw9VXxr4gxbjZcGYmHcy
uacLQ5tU6dqOiwfcQrx1zZoCQF9mBzCWcmPgwWCX2LWgWuoqIMAhsKnmXnrR5BfT+aaosm3n2Ygv
Ji6v/cKqLmCCQ25DdY2bG6CqKfMjOxL77E7xNjvnRt2fXZ9P37cUHwGwEi4Tx49l9q7A3B+Z2rq7
xFjUqZIj/BPIa5pSV2TQD77TatuxYdFqmJWAVdfKwHZqLyx09j9G3RgBE3u27fWS6rut6pOxAjjc
JO1IkBFIJRcVaok9o0pt9kU5WMe8iz6rcXz1m9oPb9+RWySSaCLLgDxDVZzsqA8HFRccspWANjnO
OevrwCpR8qNk3HkalUNm1RWCkz6idjyVfWmdEyNPHyNtTB/1DGRMrbeYa+v2AKTOeB4qL2Jk9gGQ
z/aefVB8dhr+RuBJ6jppXC0m0rW7oVBnE9kf9l27fRRumgW1JfXD0PRf0z5GWzsbFTXigfINpCWR
OzO5Bf60sRSzfKbF5c4fbZP/pMjO9nroaJMeoylZeT7RXqDcIdveYJj156dsqqoQnkUK4ymJ6Qza
EIwGZLcVcudgBHP1UFep/hABzEvTLA1aNXzOEmfGUGrzw9iXbwIM1DL01nExZuvJ1lvtPp1WGAXP
LFt/qZaZk2zU4l4pKsg4pEKnWIIhFt797eDEMg0EImFW8bxGo9n/6wc5iX4gqSZ/d3uNeLCJDS+N
jdKsF0Sy/DLJE+nW8StEECUb0XLtp6PsjR+xQsWPRbn4ATdJgneZp4o41UdpJfPFlu7h9pKtV0mM
jzPsrBJpA1lgBxP21XMOLPgQ57a+YYDRnm4HPXOotKrlqq+/gbN8OBY+hBSroZhuuQ+3Q29yQrHJ
fL89K6WPupKRjg0sY3M3guRMk+L5dpjJDPAXr9qTi0jVY4CsjEIJS47X2ztJTyZc5rZ5EMVEsXQm
VB5q/o4JdjlrTRVmgyXejJSGPOaH6dlCFWnU8VtTld4RX42ijJuhRXG7gTg+9m6gPBDKdflwNywm
oN2obT7w7JCp9mNK8/S1V1zE+thRKHTeDIdiu1+XHhIGSCioU1AUmvP3oh7EA0iswjO/+qU1PowQ
TQb1Nrj9yXYHWneJPLoZe88qHo+qp/QdCWeb4bY6ofoMZu4LCDX2nTNMReAUDnbFqXd2aemccbOR
jOZJVO02zYOY+t9G+bK+Ey3m3aKk4R9PEDDGLDcCvUl/mQxte9FMNiMXPdqCCv1Wmj6ah8Mt4wDB
L73AOXpMivJrbw3gBRl8gX6xhZaDf621PsHYMlFwIuRAbzK4Zcp8zXqX2ADVtQ9uUj2m+vQSzZq7
m2Lho29fxcYGrIKClI4detRLkaTkZ65ns7AXLVgqeAlkfQZNTrsnzd6dYegf9B56Qos64zY+LVA7
XxTXsuy++Drpy8xUmPeX6STguENUmJ+9W/Mb+gn7kMNS8CpLd1zF1tyE0zR/tTubfOm0uw4mIoZh
YpDAlre1FwHKrpkQlGVY2X0f9IqFF5g3+IiL5ZmCq33G1yPozVj1IUd0q8+T2Oki1cIWs5/RyY1I
jPLE9/fgk6t06mPvwSMbEDF+BGlN5Rq5X97RKTA0aIa/GVgKH6qI0rTtRy4LDTQF2N/RZKVxTcJH
NW/o833TtUqyXoXlkFFLm6qhPmUEhvBbfXKeLePUJ8jL7Rj9b7VcjWE8VXWmvS/LUQFd3U5moqjd
FvnRSpvrMtDWYENWHLy2Svf4HMJlUvskH9/TmqqLP0cvOp7PtVmNc16hME+g0/aG9hYPMeq3uT6I
YfS2yomXB799lE5mhFGXrkyjueG/NxeURj4T67ic/FnmQaKoqMwTnHW99N1QFMsFljdawGQK8rZ0
wsbHB9rEzKwKZyPAKNYBpbafe0eGLrqTcOlGcMFxldXfdb/GUDc12dEamktbmPVVFz8TerdhFFlf
WNQ4Qe7In2lWayStuVag9eLeGGj1OFBXdpVL5DkERAg8njU/ufZinFC0MB37ENMWk/BwvZ/lgxyi
8m6sXPsTH2/zkXrJ25hPTmh1En+53aRbrK4aig7LIiMkluiNQ+nKlVJWONBvxzzQIZ61I2QdxPxV
B5JE68pjlbsPRlbWB01sm4aGSivoo9C08dGzohL1vUgGtw+v9XH32AziUseNFmLbg9OjcEn1Q6pf
RIngPi6NfSJexrGVDANjGmC+Yfb37eTopNlHmyjtQtsLLCJnFgbzvQ37/K5Da4KUG++RyAYIw6xR
22G0jsJq7wuJIWiGj95pTVAT53sc558YhOrLVPt0eiL5q1l8usYxE3jmNAj/28DIWm3vxzV88tqy
Qia1Cvt+T7Hd6JBAxoA3k9zztl3HUDhE87sJcJSmH39CnpblNgdCEpgZV9P6Hj3kOUz1RnvgCiJ9
Hn2+WDKL/W3c01rFdTwRBTnH5Cszrog9HaUzbM9dFDXauRhXzIWk8ojydcdlYm6Jnkwz9ycKm+Uh
6Xdm6nmBiXviIMF8FLbywwFlyF2S+qB7qVUAfqbPKsbiBegyYm2f8FjZniZSUNBKvchhbTDQlpyH
+j1apmbf0xA3B3QV6RJhlWoR5BA+fse4Ifc+IZuvg9J/ScxiiCu97Eli0xg6ZX2Oo7ZsFroze0OD
YphgQ0L/OjYntObWS0GNcAs+gqmpzyAGe6xNrTI7asmMjXp9OgzjfGZm4RRjCE965qjRyefnoSyD
XBO7sZ3ci19B9mgA/NwVyo0uLFNNCER5+cUAH6dN2fgT3URA7eHiS+zepi1yhAJke5N87JwEhHGk
kWa4+l5vr8DycE++CcG2XSy8AQVgNK44fre5/auhOclRULInXIlIEgw5EmjpFmZ7s6nKHsqIR2cW
KJm2s6XJUy36gR+o2E9To+9Tp/wq2ZCdaGHE59uj28FLEGZPujfQPKkRrrc6xj2BuRHVgx3efgUo
Zzi3vXaYF/HL6810O+rqqjmZFbqaa/51qAq+vXZs8byP3nLnsf2ipn2XbR29Lu596vd6m6m9pl+p
ctePdvswF677gDYSyWfUPOmF6RxbKjjkmKjm6fbagFBnE8vRPxCyCX1OX5UZKpFPNfpNv+/bh9uz
yDCN0PXpz9+exkcHMdOeyxiFm1umO9cn6JRLxnrMXdN6VHlak+iBwD1Z1ID8r8+C1lLJZnaN+aoj
DR/0uH2O+T+YNp48w4/DWrVEudl8HCmN9uyL/NWIJu9s9BiQ7MlDCdvEez1OjKc+N/SnxDU2SCna
B8xEQF8nnR2YGe8oTdG3GNbbx692ZgP104zrs8/4u3GEU985mnZvdEIPySjRwwmMITKF9bnXUE72
7Kbd+qhzMjZIJ0359DXLQm1wEy6hrcVP1uDLw2LN2LESoLYjC7thmpfwdqgLf6AV8u/nCUnr3G/z
sjM5z0yZyv2ZGp2CNXt0vZbGdOs8Fg0QY8Kd6hPrclppIMXLshFb/kVGVFUsD2D3rmZENoiZOl80
feF2wOG6Zd0QzJUL3if1i90Ql2dzKL7I2v0WST0GRimPushc3i0lq0FP+WLjR33KrmJJr1KyHenN
F1Z4x8wYiGDloyrD5r1LNFeTVZx7ZgHfmbS7TM1fsavkm9bM3jXdpt+vg1fJ0he3YuslrcBijQYk
g5zJnsanLMV3Z7E/vcU7Tv74qlUJmrTlo9QBfLqE1Wzil6SJUpA/WX2AhckO0KcjPHWkRnXg0Oz+
kcXJe7LOMIU9HfBLd/QEt017NI0siMFby+Qhp5N76CNWuGYXQ0KFyBQBSmKsiM+arYIJwk/XjqHe
6Z/18MQ6Hxl9S7MMwz/xKdIzgsyKzI0zzscRP8qhGGG2FisWtjXSU6rXcqP7w09b8wYoY/nnnNNW
1j3/3azdPqCDBuEd7FhcuAGlto0aIXRTUwq9dbi8HTBduTJxwWCJn93C35kN3aG13MBAo7izbecR
GijaRdKFzRo7mlY1Pjk2+n5CvILPDiAkrKxj5mpPmkXyR92O3m6ui2+zGFjEr+WdEs1J7r+BQNF2
keujLehmsXXVIhAJIEWq4XkCV0zQWLAdqkvjV8SpxnNSbReNeVuDCU3GRPuZf1hZUz40etlu4nYu
UdklZDgu/Q8GjnuGIfLmLFPc+xqOzmry2iOisV8T0q9NlDnm3piF8xa71lW0TgDkV1ABdY0QPjgp
cCKxXl3RfJFEu8JsZgtsi4jWqpiys4kQtWsb7zH31tVXJZGk1c07X8lFK6I32Y4pnrf20x0gq6CX
Wg7d5KQbdyyiTZrkdH0YQ9i05yebziAsECRqyrOSq1YIDDGmvPZ54e27XnsbGX6qlF17pkZ/1xAQ
s/ejRgJAIIwlklFy7AtNHBYdJtZ1QAR+6LymeUxTKoYS0s8AK8Z2PY9NuUvAggEgk6DZ8whdgc3S
q270+lmfrGbLJbyKa1pO4r/8Z420SYsqZLsxNJ0cU6f/WlE4upv8LqzNOdkz7jF+Ofq9tUIVyagj
Ad598LNgBL7w2eiIL5bYswHICHXM9Opry1rqkI/+o75A8YjMFMmZgYIY4xOoSeHsUVYRkYxbQ/fg
GWTY55qova/b9Bm991ZDH3nmW0P7BSL+FOnC2/k5JWV85ltvWNyTnXP3g5nK270xej3SfeaNWDNf
xQosYqFwrvMYsRGahlUv+Oi7U/RaZ9WeFtWbJyzs5rE5kcozELmTyJqAF5gbxpQ/grdn3JrhhxsL
0AlMmCn2C1C4cPIQdSJIjNv7se6uuVY2myTj57liTZvqUcS2qD1OXUtCXkXDktoErFls0zX8/riZ
rdBAoB66CJmA4CyvvuM34Vq6XmC28rAz0gZZCga7tG+++gN241l/qSux1xC/l4xCvhE2dOvDpGFP
2Xj2tmi/+QsxvBQoUEBFc3U3mo4f3p6TLYVCNcXluJLvm5VZfwPX/2bg28aC/uz/++OoAbv/+7cn
T3R7NSXPvrkGl02bdnQ/vBztFHEVprtzNXtfqio/EoUjjnL9BSpT4VL7mLQceIZCFtsesGV4O4z4
B/fqR8Ie3NI3M4u1c1QMaVBo0K3cexIH2v2Qjo+wnsnxhaRdlRYpgU35qcoZObPV4X1BgRAu5n1X
Ek/AXhfeZg7VxXCTaR/H2fIUteSpI2wv98YUP3oHSWj2c+qNr1L3rcPYpRWAGWRfM9JrFD7mSRnL
FjOJmLznQdJWEaP/rs9l/SIiVUPcIIkphv46ToFWu3k4Wb66Jiptt46ndegNG/LGcJG2YxFGOqEt
cU8i09QNVDJUFSyYoKlo96V5p814UHzLBMQX288zAxdJEnC0lh982R5DtuYE2EXw0iFU2KYNZO+p
F9cpWaxDIdyGjSJgq4XZWHY1O0Blb0cyYTZJsXbFi7i+dzIkN3VdnYjROAiu5K2mV4LfQoJt4Tnd
6N3O9Jf8i1uW8hSRYoIIrqu2Hf2yc15UV8uA6tUI/yZK9oOij8dHgu3RdjpL/x3jysHDfTIuvf3s
eQTmcgtUcOiT6q2uolNVZdrnEFG9I29wvM5lUlyZotkoiXHXsBj/jBtqPEO6qb3Z/hhjvE1YSH+W
EHdGyHEmY8x9AXL8XMVZe4cR8NjanfutrCwctb3D96pTSC+G5Ak1A5XBgSIvG2pvW8ddHpjaZG29
0l6OQySWw1IxdCirsJhb+o7S3LIFkpkd9HY+UOLowq7CQtkngwsYJS6oBxL3p7mDdvakBhW2Ezhu
yF6x2g54euYGbkvMSexV97kxGgjF3TCmoMAaRaiTww5OWXXyLPtowOze4JiiHTeUvXftTYsotBLV
srQHEI2qeknYI+C3Yhccr8bMzB9rQOj9xsU1th1YmT/OMRhsB3aFrJmHNPe79DsVOF9x3fVXzMDG
PGsgqHWSiqwb/H/l2wG83stm9C6ThKqRVSlafPQF+FlPdCfrgDETNng2PJql+5kDRkpstA8AY+aH
DLrJxkyYpIwZUJk7PA0dk3EXQ2af/eVH15YkG0ZoMTWKq5AXMBq5Og1cKZN9JoExeHPaXSwfj1sG
vhvVHuJHDGrHYVAfSdKzRIe/d72VpYRjHWgbuU+G/gkTtdlXdc0U1vtf3AbzS9IkVlikBAyqptkP
psk1NuNGyuPlLVXoTEw1PfNtqcCtsHCk+Qi1DRXGnbd6euGom4c81pe9wQXGEIGbAKv3klMd7mp+
H8Hyu+jRmo60kVqlDzhY+zNlTuc8Gx/eUN5XTicfk6UaqEDH/UUr8THZTGlywvHtqA8lpquohH6O
cxLOOb2hSqsvxeJPp9F1QdFm7hXF0XtcafXD0EZnL0E/Z00u1MGZlk2u3HtBpuImN108yHF3v1Da
jj06NvY0pPsF+O2pT4enxc2ppDs/WmveId/MMAprLLYzW+06CyFUBNRAtMSe92O5GybLO7hoNxGc
9t/1SSWwnJ10241zfRyP4CVSjGPzAHp7vNmUvB1ogqn1nYOlpLXVmybZ3SoHCP/dbdRjHhJxdZTe
VAVjDlkzJXn4qHJOh23bqNh870O+KgZlJ+rvlTnKUI35czyjP81UYwIVMrZui2RzVsJBl9TUF8IS
DMEuUpimS+xPuk8UG8+Egt4EIOawdGz/KRU374z2rML1bL+Qxfm1XwKVwqqz7PTqavSaWSStEBwZ
6ffE/7HEpfP0kHQMh5bstXMmNd7UjB8mh2IABpCLb0fGcejw0RpsQgghm7kuFs4fC1v3lNT+cBpq
8TrNoiUOg8QDQ1bWq2erLQMP/6jpnW0SDWKko5KZJwzwP0ercPdNkWlhNTylsz98IdryCygFLBrV
Uh0Sg6/YLmzj0MglIbAwIYmO/rwiFfPRyFzrUHvwfiZdH6+gB+8a0iYjNGpnfNReIOb6zTayZPXS
IGau4AoWDSIwVXYxF6GWP5JjYKF8Q9ZkWll00BOcSvFmnL1jyv7/1PUJ/h+h3FPNmjHqKRyBsukP
7HDbi6PpQzgnVE2d2rjgaHkjXGU4Mla90aqA3VrVbbef16WFIWn4mn5Hfcnk6jP9ptwINSH37ScI
OmLF3A1xTuEElMDI1BvaSHrDBmDdwU4VBMS0OVvrITUZkWU8nCJIMvtGR8Y30JYK0fheBKFDL1NZ
kCaUQUjU2hOV1PIUo3dFGar9KiIkTN0QNS+W7Y/3Wp4fHP9Dd5Tz0qH5elko+mP8JT957C9eYciz
M0D7mTCiGkuG1tRhAhDsE3vVOFfIBPTzMNtsIwpnpxKJ3CmJC5wNJDzAy4dMNGsmG8RyvmAuXaBi
YXYsHHcALhKnP92sLfZgxu3Q1Qs/AK1RxliKUyMjpsnLYVLckBtYIngo8SmEaQ6AKKJkced2DBh8
wDmsOroCGOSM/TzGFP0A4KIj12KEXNSF5NRG8tgMXbuNRmcmQXY27+CUD7vFjGKTGbGZrthWjX1W
0Igfq/7VtNLpWE1Rpuho02IqyCu5IGJdBENyjoVdtrK779fDbdgpuIPRoeRHb76naclave396uqt
bWp7NrqLM9+bsZMc/YwRPqsQ9SgsBvfJ+shLtZ95zaYbVIh7nAqD3qjAFSALXouqi1uP3dnOioPP
MvaEz8LZNUteBElWslOAKFNJjx2osF4rWTBN2jrabjvKmLlj9zL1c3acSv2Sw5sQXVWeBD7eAEUf
yTdRs+wsgfNVMTYfinr5TDwLibtfiufBSMlrkfpHBAoW5qdb7fTFeIDFOWzKkiQHlxOJ46GtDras
tXAVjSORT7b5JE5N5VRr19x7E6RMsd4PPd2KXyDznNJpVqfYGSCqZJgKEPl8V4ktDyqqp52WmKeE
vtHHrMewTXv3TrIkvRpNHF3sGSd464w7mwJKOLLUw+xlfMsnCMRpSfeARWjlU/0rB03S2zSp7BxG
y3TuyrYTL0gpDyLpNxNr1/NMqoE2lmYIjae9b/X6nhI9thWz+URz+NOJh+9OXdWkSXfqpaE8TWnh
JW2s9IhFrby7XQ+3KwOME9JNvd9h2qq3Jjm0QRG73OdxyhXfYcOU7RoOhFigq2z5WLEzVQmcVd1S
/aalVEYf6uuY9MbGYN4AJFvJc5wZLzTA9W1R0c8Z2bvtqWyx7aPdic6/exrzEjJZTaUig5x6N8p6
fgPH+VPrsKxn0BQOrDPN12Vg1Vot5nK4DcJWTVcp9VnTOXP/fUKWcillpx/U2NZbVdHZlJmpHQYE
ypel894S8CEvlS7sS2KZb3n7iIszfnbh878IiXqe7DoD3AbMWiV0GdpTQ3AT4g2mr/VgIWv669Gi
iAy4PU3UatpNkaGXTs+UQHpwYGGlXjb5UKywTQ5VNb0bMi+2MxIMew0QG27ZZXqh/+thTls7mNSF
YnMd3g7OulMT67br9kgf0tUf1FMA55YH3uqTbeXD0iLPoPTIBPvrcZW6pAFJK3OQKBRBlEL+qSbj
/w7CTz3wcu3J6Fs96KzhR96TJwWFjjcAnlSF/RpJdnuEJcFlDHffM2/NIRkpmsH5WB/O68M0Nvmg
HqNRQtLrlr4yLBMmrXBZD7envw8OpklEz/RqUyeHg7e+we0N/3qrf78mbQHDjlS1kg0YjIm8iHbO
PL3dfi2/vXZ7g1yv+Ry3j/DHG+YN4izEjG8tNdKwdie+CMS8bfjX8/XFOME3MiHKwPNidRu/qCqy
Ytjk07sDy7E++v00SjQWqvgB/3j9dvr/eO3309//3qLNQ7Lqv98ZyzfGab8CRr5+gcnvb/H2XCNW
BQZKF4dc/ACKo9QOiaC3sfDgRYDMXSLIEPlhmnxB6fD59gua/U3gBQhmb25Qka8JZ7f39ZaKq+P2
MAIXTmeYn9weGYnf7fSs//77pdvr/vprt0ed8LuD8urg99vdXv/rPeuZwp/doJ8jq6aH78PePuvc
/3t0e3r7wQDE467IBxvQ6rOg+Rn0TUIFd3SLndC4o0A5dSHrIsTRFrFY63WR3K6x319rke/H9aa6
3UlzOoAiXQ/jerBdldMlSROiZ6c5hDszhybleYp6PP19uL1WJgs7Q42qed4TAN0Tora7/SFxxk1y
OyhPxjswtjNyEb96FdmI1Am9QOHQQEbnAtQHXROsGyuXe89tQGenlPuEjj239A6WcFBs+S+aP0D7
jdxDVlYzU7S7R2X9o0yTV6OqnuCSQbebIUgzGVA611B4G8gO1IEFmnnyHbb4Rm5sFDs8YkXG1yI1
70sz8/emyn/4gv0OjfBXt+Y/LPu1s8g9rVX1u6+sYKw6e1NFSXzoLOtic7mRCoVQLyalmCrom9k6
972ZxefYjvfJshab0+gc5W4SenzAu+kOVvk3anH0ymmM3iEAy5uIb4Y3REVwRwqx2vUR1X/V2lQ3
+11SFCWiltwNIte6RLYt76zhMq+94aEH5+BmQMHFyVZdtKFaN/YtPVIQxE43vNuFfKBidhiiVwP7
8DZR/vfGee9d0FV1L4Iuzr8zWm9pAvL3xIA7NSJwslZ9X4AUaTZ8RZPGrK9wJ8SN82pOuEfINejK
DNNV/90HK3OnhAfc26BfQK4JHDVFBycx2Swwjad4CRNnqDbpgC9GiwgFowZ0AeH+tU1bEOpDYWAK
mYMasUVG52Ys2VtG0UPq00+MFUv5yo7uvAZqgNhahU10B4+3tGRMMB1jYPfaqrU38ZnXIJLHwn8u
CuLsLM5cx04sBE4WaPEAAqBTCQSNgv65MD5qiLyCbZZVssRvZLTvxugx7a9VraxdXebQOgbQt6xr
tr0FxnDZF50PLaCKaQRiuLMt4xAhtrmb25YYJJuqpGmmFyGtZ9WbYhO5/bBBG/FEierC346LWoHF
QUyV7T0yu2cpDCA+C/QQt3rj7vxl9FtIC/RPOxrcLPADO+biMgyTwAabHoaVHJYRD6I76N/YQHTc
sqYBJC82AM9Ucb2lLn8376O+eVe9VVGTTr+lDZwhNNFbFJIYnxwPs1lpPCnP+RG50daZQrgHsL56
zvEgcXdFYCpoopTRQc6QPxB5bXSUO5CPYCH1ST+/msVg7mdNUztWyeahSip9K9t6PGbxLDZ20tsv
M2jUctKr0yIS1ABl6bwsFaYhuur7Zd023F6KQSBIsJxPeqWwk8yO2HXt8mFGpnMpl94LvOwGBqNc
sMQmWUzOvHptkpYOeqTv6Ssi6HSilxl1cSDYJN7VbcUNaqUexQPHQO6DGTpas1btpnq03Wp5TshV
ryW8CU1FrHh0LhuBxg9dC3olizYalYlufJlnlV3HJntlohhfbod+Due5058zwEkR75S11o/WtwR7
rGh68WxJtV+PmQqXn2DZhtAkZOchXVMKpnJvNZHJWFWIo+ct622ipU9xgnHXts54hu/80RlPLfEO
JxuABebbJ6u3vKfZSImCWsYHfTAhrMrv4FsEP1LUqiFJ37t2DwANLn7gG7nFqCER29TGvIVJjmVR
yENtd2TPsbMbiU86Ifz+ZL2T7zPKiNT95pTloj2dvewNRDR5atUkd1FHbpw5EZVX9gB68H8ZvmDp
1LAsLPRL6/r2xTGVfalM5Iozuoa9qymXO5k8AKrYBWV/b0Oqn3G2DfuxHeFCa2487yhXAVDU3q15
dC9W7+PUAk9HvFS6LUtiE3BKEHqf9qtavUx26MN/qgLSpEZtr6c8n0R9+epOJ7V04tnBpY+d+L00
1HSGitVcMs14uqluWklVMq31MF7kcXT57/+7sthYHQP/EG77qK5gPePmMFzd/NNqsYxmJlLPao65
4efHaaTp3ZeRRgAFDExEi89z2cmthDzsrOKO2SXa5b9/BPM/3B6+7zOg6oZj6DQCb7Tzv2nHRZT0
Q4agH+w7cqdoMO+9mBEAgH4K3c//KEzW5wgCSBStx+Rqi3gjzNIg2KMGtdBaJNhQODytYlN9NMr7
0Y9feprLAdtV/bqqQG/VqP/xqVfB9R8nzsdihnsCHb6N6v2finfcDIWV1bj8ctG7u8IhcSweo6sB
mnKHeAEE1kjM0QphHF2VHNg25R+LdTTs/Fs6qXPU2eJz3hEYmnxzTf2tpphD8cf5iUDFsRm/WAJT
jXnoauLAyjRdwv/x+f/D3MBZFyYuAl+4/Bk3wfnfzrrqsqWYDLdmqCPiA1N0vU37jj/CkTTZlB6g
yqg2SJ7G/VJ4X25wM8O+ZL3od/+PvTPZjVvZ0vWrFM6cG2SQDJLArTvIvlGbstKyJ0Raltj3PZ/+
fpHeB8fNho264xo4IcmWmckmYq1//U0hCmsNt/9mcHFQjWvcsN0XTyEgVVx+4sl7iMey3I5lMSyb
LMRoM7burDbtvlmb/68E7MNUvv33vy5Uefkqato6em1/UHPptmV+d71Xl/byX98UYneXjN+8vTTN
5TXsmre2bf7hN//WgUnvLw+PO6RNliPtq9br3zIw8y+qNgTLrA3CElfxUw60G/73vyzxF7eO40CV
kpA/LRMtyL9lYMZfAskU7t6uScgW8rH/iQzsF7ETJskMaE0GvAx6dO8n+Y1nTqQ1l1q50+vhrrD0
lV+DzYeludHcAqWhS5Lodyfp4dvT+72+6p+OKFDWmCiSTAbkPx2R/QPdxIhHw7BmmApxxS2fhbwZ
LMDfwQf4+f3hftF08AE5kGfqlkNT4apH9LtHkAkfYVlMKnZGurHSgiwVZzqDbV0gBJz/x4ciKEJY
us0BdY7246F6kEzE9HO5U4YzSZq8+8QWRCbD8eDL74/067picCRbKQu5B365aq0M5ya0WRd9DfDG
cxXcGmLFlNCI/eH8GdzzP63BhisND6m0ZyMe+3kNCyB24JfGp6LDIpHN1M9uVa8YcR9HvVPQhQ7M
7u6NugX3mKoN1njIZiqAz/z295/654wFdjBXCuEJrqYhrZ/1Tw7+4NBah3LnedpGT/xb2am0zPFs
aNOZ3JYTVMs3n3zp3x/2V1mQOq7JHuS4gmiHn6VgmmEXpoNuZGdoCfZy7V4wjIqL4VS1I8xGDfFD
cBPn8zl2KxxHtOhSWzVmcwPPj1VjROXKD7FMPvz/vC3LtE3PcSxJUNmPt5usiw41TV7uWqvBFSi1
4YZxtNYc8AF026/I+bsaTmYb46uh44LWFikUu6xawBx7cpn5T1glDDK4/P6N/eNlIg2C5Ym9m+Xl
x/c1d/SSEREiOwxnwcR7QRBhh2JrojIcLJ4IfDYd0X4qRVH9YW0xfi1zuFTfHVv9/XdPO7uxhbIt
LXeYO9wzkWLYjk3aImAAK+rxPOqMWPV43A1SfokiwGy//cPd8g/rzQ/v4KerMiRZCGTDO5hDTCOE
M57lGF+u+oKYJeH3p1roxq9n23MtdJ2eR2g8olX1fr77xNCIbDcjP3VX6OUGF94j5fr7oCuzUwo1
3PqyLemHfRo9d60P9BBq2DW7w8muzV3r9Rjf6tMRevn7lE5Hz+feMTXvAI1uUzb6uQyipZf0d4He
nSyzOxXxZrSLj0pZ70XxRRqEODCzPM/pxiMCsAy2HXwFQp75f9S/7xQc1OOGMBRb+uSnaSJOscBE
pnFv8Lc+Vgzq0czzj5Bk6MAUd/lcV5DgDO4VGxOgXnUAEYD5cLIsue8FZplGuCOSN2M4jNeW7uW3
VwM4zcJasJouzH0fIpAQLTABzsAJPN5jrpMAkOQPrTPCKwpxKme8YCrfp31WBbvJNzfUamcw2J3V
fE26+AJV8piYAZ28t8HBBUP6oV8LL35XLiHKQEXdT8LjFiZLHU5Q/mjazSsCClwUOTN6QsxoKJpN
OWAjNIpXDW3lQlf5GmG0FY5z20BaWgx8LmNkIjP2H9JWsRFIFuN8XhePVo5HgtZxeqlLbTlO2YVB
1NmqOUGI3c6Dwp2GaToZEfYLencZND6cO3cU9Ez5+jbEJo77AGJKu6TJw2DF4bIUY85Us4C6zwKm
Tr9vY/uQJGtRaB/sFvsIrcje66zZeDWmtg4iAUy9F9YExSAO9aPfl6/MOBYWOAYR1Cw99qyf+6i/
g6w4uiVhQO5wDgf2CTGTM+uxLpbeoQqNe1xgh4Vv8U58d34cTYKo2IQ9tz95ZEnS9as5Ir/voTd5
TBpiimUZXGC8Ya3vVzihfq16RY9IL+oQ+YxZwqButKjbqOPBN/jcML/xtPRCqtjRVmeK4uduLElh
T/SzNuDJgTNRUhChHmeX3sEg2BzPVQUXAb2uWwSPZgGiglvpKXZruMMt91Rgt3hpdo9JVvCfmw2W
zB73pwVbCZeQmz7X0Ry5IYKmlPEf5cXMO1rmYbupygheRhWrrEnM8afqXgb9mxtxOGFysWrpTdsq
uSveMsbkD7bT+ss2l6jfmpvru3cSPt9o9Ce178ZVQ9DMRZCXNVfVZSBHYJismys/YsTJcWlhGIG+
8qxu5UFtzqYu78grqBe45kHX5dpE7HVbi9gw4fdns47LTVMXzT6Jp2cjYixkjby3Lg1RfeEtw4Il
/brcVLo/cn8AFwVmfH+9HfGLfo/Vgzsrv4paS19MAYerzaHXORz6upQoTs4gsddPeVaKHcvtImiG
sxmyT0HlI8HJr2j2aXyDAkKu9MJL21NHWEnBwwmqPk1PzUxNeF22erXVh8rQcuQWKhn+jjDVkQ9M
Z0NdKAyM9VfM7frIgdqI/Aajz9OyS8J3p0Bmk5Iuid1ogDYleXbq5KLBYa6i9rONb/XEM9BzuxgB
BscaVANdH7eyY8uiv4WV4JIbh17M3F7/gddtA4wkOUB/xtwjweGZt0Xfzik3OZTBUXz2oRVmAneN
WyGBmgimxjMIx3Y4+LVjkV1Zj0e9jrQVya63Omo2JB9atx30nQ0Ha6wdLMDMaETrwbqtEUK3gUtK
AE/HIG0UZ/zQebokHbtaMQEPJxy5eNK/GbMb6AzL1vDWmC6tispPV/7tbAf2Dba1WBpiv7bGf8kt
LAA90WAXHA4H06z2Tssq2pRqmyyUvBBTb7hD2geeLbBeqW0mDWMT0Ta3mCw3mGbnsLJL6ymkd4U1
VyriQ/w8Bj0xe7mVraHbMco09HWs8VylIedKDtP56r1+vSGvxQsy4He1HehZ+g4JeqfBgsIS8ty2
yGimVv9a+QBpYQ6sajwOvnec0A3joVasoC63y2+XaGqJrM62YxYcrjd/pwT57sFUNkhaxA2Vx/nF
MJJpbaT4/DRYd00V4Yo2t3U49owepu6tw/5nbRcS9MyDCg790fDMfBPhGgRBHFudsfOx1Avq5wpG
2zZooo2LsW7raQ6gpvFFdo0NOA672PASZlQtYDEEBIF6i3veDLRthccXFxAHS1tomNuSKxiVM+HM
I0zp2gwOzsDjg9EAK4zfrnoyXBZdPIPWFuVKTPMuRinL7dlMqwo6OIER3j5CnbcIW9JUlAKFB1ng
lVjc5iVTYrenbHent8pt70THujWxZ+Jy9CZ1/JmyipPUI/IsGfwyBhvLjWlzsJ7FvIpNvJuifk1o
Fd6m6toVuGFAySck0DoT8XePprtYtRkAmumJS8K0YEUGj0YGRUWwC6aLYcpldxzjwi/eCQu31twZ
dpalZiy4WrFkja9ebNMkeQRiTcyCvAR/8zLF3KOwwwBnTfoLlG4rK2uZX6ha1u/CeNm9jTohQ4O7
LMh6UrqLU97Kc47udQn35wmA5FGotdyWd7MO75vphlgGg/ni5C1MIrUE2R1k1tjI1qgKeJYFXPfy
tWzsMwZlb+nIYwsS/uwMjr6ac+a35szwuYhgPqcId3gzM5RZFz0S7cHGKrMDjWa7Mq2AhHH8ztqu
uwlcYa9QYX9oZRmtHb/tVjJG+GexL67mCWhImTyCG/KEUxh0PMtkbY2oW3NmP/mTaN3+Ka+w4xN4
tIkZIkM2PBrot7/EgbsME5iN+AN+DhiTXLnqw4e4sG76HrSR5juC4Be9uE2vHzMvHm401z4mUepv
zSI+iqrfViTp3kLb11cox8tlKwJrZaWQn1RKKiayqANJ3dzm2lqPjLOH/4Gc0MiLMX2O2EoJJcYT
FzncVCnhLQJLvZqrNTd0tGjHHFORzC0WVa3pKxlVE7YN07pgMFWH5q3eiKd8QHvmfL725Ba3PQ7s
67Zz0BP6xiZg5rxMzRsm6CyZtniwR1wijAIiBQjp1tbcXQk8j+lnzswrzNbR5KJwnop9CzOxStp5
GWTdg25gwagGGRl6j6OVVcfK6mAvS+x5ZTv1THcwkSPw8Ks2yLsuJ/p5FO0mMiMPdC072jh381Ak
J8gMSzs7u+gAF6UqGQgLpXpVbMwSV1+stOU684GPDco823ltR7YPnYHFBrJTt0yL+9o0bnw8LZaR
BqudMYzuUm/1o/ViaYzAp4CVXAsg2MUBjUkFpr/oJM8/Wt5dnyUEBxTQek0OiFgCc93SVlHvbAG9
6Eggi/AKiB3uy2ltezXhc0zhts4UoT6JulVQJ/qqawtso6QN0ynW7V2In/HgTBVOBKgJJuheOl6s
HcLzLWPNe4QACb4O5bTKwf+NNnHWjTPZ1LH9pybiSZvnAeUPNCJmRukqdyNC8KCAOm6pr2Ad14Dd
MVM1JEDNwDwOZft26OxdocHXr9lhYJz700qWiIM0TAyvSmND879gx8ftpKySLXV02bbb1q6itS0x
s62dA89gur3udMiSaTLhx7ayIUVoDKz9XKMwDsAJWM48Zm75SVSW2M7ko0ZuYO46j9AIdoUtnrsr
GJDhrYdDMwa2zxDXoMH0zZe00vzNFBCkkInkc5Fi9GKmL5UkvlUX/SYxGoqiNgq2aLsWbis/uE4S
beje5MaP+ls5Nc8eeggIgD060Eil4/rjShfUBnPn7twxoEDMKdONzlzmysp8ViWla4h+23fe0aZ9
WOCbdCZNjSR4jAgWGmWyHZms32WKpoW8mCu6RApOgGguov6J8QRb8KxjCG597G1BiAKG01IVBYmD
+ouQ22OhgfM3gjoLRjDRsKQDDBiLxlGIfEWVrUloov2ceGfNx7Qllsenm4n7ttzU2EqPnsSL0SEB
1xh5pyYXaNAWCTXe8npOZtNFElE8sCZ9LNzg7lrqtjFtpivacdFE8Vm4FG9J0J6MRV2It3bic2MI
f/HKraqUUdyf85TcY4GliMz1HuJ6nS8i7RMzJGpQmqaRYNn1bJIPyR9P8KGTGoNAxMsU8XGO0Nm/
19IQC/mcH5WIeFdZ1W0EpV2dU2hkKGUNXOZ2BKe4dX0TuhC9J39TRvUytiBQ9ha8PZPqAk9Mlg0f
hRThoz7OKSjYKwx9uYyxarY6hbV06izAEndXXeQ8+038hcj5sw2tlfS65IK6FELYjH8JhhP4uXnx
oeKKtXGKKomOZCtyTm6RPjj9eDc79hNy8TuPa1ta6P/jdt271V3hq0fMns82+/SyRNFQxGVDKm31
ZKs2ZCDDuNTzaqfhP7Ix3AbBXFMczZ7QEsfKNkHlMqSL8k+TRSIL/aXDoJgMsisaGri0plCnKPcw
Oll8K6na/NGJWedyJaOu8K4tYQt4atys2lLZep9Fq0jBXFPcna93aIBbBDqS+cjgUkmGRhScXGv1
tjsX0nRhwHg16BYwG9sJU78nA7tYYQoFuzdSpuTSeYoYeV5N642sP5mZNyyy0NgF5nAyh+kY1RTH
ncOJp7KnQdswtHnXPG8kr6s/JRV1T5YGhyArYDR2dKZNfyTn6Xy9Bp2y8jRzbA469R7UupoXqrdQ
/bEeTh/hrly6rCsWZR1BH/GZtzuwrWHY8/hhirQbHe1Otym1pA5YPfMcGtAHVtc3IZpi5anWFq39
rSqmOE9EZahmtYznY2c/O7GHA0IxHXIhbjBfSxaNPT0SgXHjONMxTdp7AQyBxOWAa2O2THL+hfqv
Ff5hB/2XoXi2JAHr3YRekHskN8MHD0jPhJ1ddO7nsmeKVRrjjTFT7E5OdDFVi46dDk4MH6/w2/XN
wymGHmJxv4oMoCJmkzIi8d7KfDUU/KaWZOC8XrcHeVb9LsmRDTd8Esk7PwNLMUaS1oxHZs1MVM3x
lpinbqnZ93AdV5z5Z7VgdHn5kurLRGe1wW6M8Dmz5ibl9GgVjY6bNtBdVhTB9HqdS2VVPV3R5Crg
VNf2Z82VgGewaxaJNR3Vvkz+wqKd87e655lWTX1fULJ3BtMKB/sENJHsADjVtD6eA1XgrikxvHVL
J8wdzG/gpYpB6dbQYTeqp3ZW6BgM1a8lHveQL2gjXLMiMu76oG1cGL9d8zkZaUDUQlt+zKP+a131
J7WUqKsazt1OFvZlTMNLbLyS37MMGlQDaZqzzGj3kyluda+YVnPEx1YQRN/w9ATjeLKdD0kXvlbG
Zs5BVWopAnb1vd+xZGBtz7rsP6I1fVEfU2oKU2ZRLFt5Z7uAmY7GtVfAZdcIukmhNhJ4NhNgGkDF
gCJ1PTIfh8jAbMBs8f70WyySMYrAhdmYz5VGQGGZniqv2MzDuPJCHv+RQp2ckXxPPqW2vDrmG2jW
60YcYh3Qq89fJgm32krpOxTgYwcYa1ugGhILr2XYaHtGPVuDItFRt/b1hfh3wKlFpFy5Kz3CO2QK
dzKVd+PILdhUDJgYWKzlMD44Mp3WV2AhxAUAOogPi31ZDdx4AZYqwEhZg4UmYhpc/gUeS6oS6DrD
oDIDZ09APTLC3K+Ih+llFwxb7vpUbHqwE2mr3pq7UozZFj/9LbbRdOtX+Az7A89UlDwfFjO6oIZV
HbnHKRZ8TD7iWA9fAA/XVT2sU+WO0cEfWGRG9tL2xu31eWh9i0tY09lHNFSEZqwgS32FHEsvVMG8
oA/cBOMqsN2PphQ7t4XQwYCAxw8rWNNHSHJttX2skEczPRhgjH1Bz4aBCHH23NCqvWe/76vgXQYs
3LghISChLcKwe18P3Skdxi0aDnOtAf4rNXawDGGZl6qitkFhr51WoKCydGRlyNExtm3mriA9+jxl
+PoqjDTT2HUjQLfcvhk02qM4ZDWQAdVbjg1kDz962YZcEDvllqxmwUIKcpdhpBpG5Y72VCNscShA
BsMt5hr0oF6LtewUPTWy8rbxfjBRIsG61VYGDbJuFo+hpJrMW9I2/eZOICSzYeTg2PPcBgR0waKG
9GanX68eX9feM58lqWJuuEobTlHrZM91O90M8cAu5XfaMsW9bMnA9eIYGRXDXWAyFB+z9ytKo2l8
6DqNVhWsExZx1yXOWV/aIVsb4TPfNjtKxWRdVYoYS2vs2Wg5YkwzNELJHEiaXE7OY+Zb3DSx++Ym
tLw1jt8LhFB4yrNilXC5l7XJuUs8bLpTauRF7j0UceZs1FIyqb639JghhUb+0RrlezdaAIge3EJQ
BOL23uPyIZvYQqDdsFIVL1Cu70uN1tsvEpootA0LyJbACRNySoJdrz0z+gEgZ7W3JRIAtXXkW9Vo
A6bNFEcKmhI2D2ZuJgSuFfegDAuG1Ygfmm5VB6hYGwoSYWO2Y3XZpSaw28UhB+Lk7fVZbjRBj1rO
99dq7vpBKb2mVWlbrM00eSCzmacuugnHUFratg9E9BgQVoGVzBePAeM2rW6NCbI/0owFvoGAqoQp
RwQ3maEJiTo2vmEC0qK6Hqp9gXJhqe76MTlV+KtQAqc8lYgBmnz6RNQZxZ0T3c3e4+AEBhfAb49m
Sh/aSpEfutuGvZSltMYTPM8OMR/tYI173S1pCurpq286HzUrx8skyLew8VncvKnDRz97KStyM0vC
TGo+FsqXSWViZHjGhNUrWjC5Ce17v0ekp8PECFwEoQ69rt82GMoH5T5PHI3UR4TT9pSSChqJW6hL
3dOkZ89Z0qNVsMddohz0NQ9+23gqvVBbO8B3ywh7p0WH7GXZ4flxbmApjvah8El8L2aTEE0zje/9
wjpmYA/dKLqN3ld3fZIOCy3ty00iencjybfEWqizl1WVNpvUoGyIu/G+iUz9Bg44HFKCIHSXyVzp
+/0uiIcPdYe9QIbN3kC5TXt0wekYmqf7bBPxZWcYfTel9rktPIWRBvFuLl3iw3QIVVVCbie+1zf4
bgh8w/OHfHADA9W0fpJV16L3g5GcKTJyol7s2a72MZ4ggRidw/XFN/iq+wS11jhwL8i/X5RpXxtP
lP+6pwF0EHezQUr+mFaphKjMi0w7ebB5cgbYTPtGsZ7tNL9PSQpYI9JdJ7C5V6ExgB+E4MUyZKUx
qqAFIWS18/GZX8mCXMsmTV+xohWHLtM/5SUDBRJOjHVGqPWiUGT960uU+J+8Gjq7MCv7MLrh9y/X
n8WkX67DCvoRhhJTCr2as2kd2mywDtevfvrWDDtzCxvoEEFFPFpWp4wuS5DUPNYP/3kphyAFUCxj
/G18IJwK/eY+xjkMf5a1rfX4IWqkqXB7DlW2cFgFzOgmCcwnIt3czeB1m9EcR3w1o5troPH1pQtJ
Ja4b9VwB+K//8xexz4HSBETD0EzjcH0B7kfIor7tVKL6YlZfOoPCJnVh8bRG1QP8cYZ7pX5qlNFK
QXL7JkE3hBRP7kMSQ24SET2bsq5urLataRyjbKelenDgKp0ww11mo14+6bK+4a/HO2lguGomabz3
0r4DiMwxb3BxNnOVYYxtaOIxCvVyLWOkDJ6H+32LDd3GoiJg0Zk8FMNEenFDqW8B2quHgWNcvxsH
21iD8GurAW3+tut4O8GAScFsZuVpsiwHaByc4vozhzas9Tr5YGn3IzqHRwKrAMXwEcc6x4KGdo9d
H62hxFgnVA47s5VYbEQERzedJoG/1Zd2Hn41xgCze4z+aAGIhb5+1aur8N3PdNls+sB6IX0zJFXP
77Aycz5puoMo10uqI2HDwTEj+Rof8UOvXq5fjT2cx46DNyU7uKNka4FM32MG7etE6deuP7q+6In3
97dlDVXeSUvorF6GOQpzBgEmebBDAmmNx6TnLheQBtnxrbvp0Wv9nmkTLzi1vrIdWQvpzP7TJLbF
UD/ZaAv9usB2zTLXQj3Fjno6W4Q6286KbxAWBNx+5MBoebsBcSf20eAnAn0cz5O+bsc7p6uTo20C
h5sYEiwjlpoVEljqxHqNejz4JmwgAkcDuistYvZ0Y29Fj1kUd4c+kS7pfWq1SdVCU/io3pPO25pW
FRuYu/nhqhTwQHV6yi3mqnehG68ZJUKYbjelk7gb4jmg1xmE3sveIyKZ/0pCP9/EGRaTcRsek9TA
U2IeC1BwDcd6mb9WFceetlaHSrO36u5QqDcTiIQa4/olhMyeEKMgXgNFjGgBkJA4s24drl/9R1Fy
/SqyS7HBiJads9tPTomTYY4ZTSgtDjKEf391/ZkdPA8BFEzQY499bgQeD6OZaEgMSBYYh+L7pUFz
bIzmM0LAox05bNFT/1CG0UsaVg15EDUC7nraGQF6xMThyo8LzId08hPNFOBhCG78yD2IjkRoiUTj
pvRsQDoZ7C1anjyNCY4r9S++a21j59jE+i4sxs9eVZ5nu/2YjFSMxmQS/QaQqVGHHCZBCR9M5rMd
k5qKGAVnKC2813MwjEbTwD2sz1jBghP0DWxp/7at025LdkS5fjdLVPSGzTM7uDb+ephaGA40MmKU
IIpC007QI3tO8xLb2ZdGul9oTPAIwSfW7oIvY+VfJqtGhNCccmSSi2K2mYeMm0AL9+oD6GLYUpe5
PBJjaG6vUVfxRHHbuXg2wLz40OJ9AMiyLPtgE7Eg1/HI2lZ5S8N07lLcUJNafo5S81M9858gI353
R7Y5VOL4zQA1Gnb2MSgxObRD94Pwgi/EPX1BMwvu9RglElVCQAWH4QXhJ1n9QmDezWwe5kowjBPM
e2VWb+xZZQ0jGLjJiuiFVeg20cN6rzJcU6cqt6LrHkSF6tcduwnH9naR1Zq1NnufbNWIDW7GaIlZ
HPZLj2NuD2uq2foGaikwppO9EyAzfkN5LAyi80I/qo8RqkYAS+neqREZMVNGkH2d1/leK5Yx4jC/
fjTQVnQO7dMV0Yu94F1BQeSu01DpICxuBtNV4G+OsHAZ28O59vR8YesqUAQYovVpIM2lTaMjNPoW
K64ASBzUKNWwNmVyiTz9CdUWgWoBPbOb4XDn5BDhwQVIZQFCgkrQAQulUXoRlastdlbl/YHQaykK
3w+EZE+nK4DWhO0BVhDWT/yiZp4Dq2uAr0wiMvKJXqU09HBtzPViZEbilNkXKj2fNiZlO0Pnf4W7
PAZqHcbliBvsdUPVDUARkS6rOoPrqQyAGS0V+jbsMb7x4R/kChZu7sZYMmW2aS47n36bHJChn96l
yU3QxdSEGPREhY2HCWhPEUtj01SfcBC/jHasLTVEyUzsNjPLNSV/vEK0ir1yv/49Ccn4hd6uTgoc
UsOxbMV//In36AQimOCcp7s6M84ddKI6oWVVbwmh/a3hHOdhF3g1BtC4rv7+2OIfjm3okAIty4AA
5ek/5Qc0Vm9nQP3prlQT78yn/+JARni2gRk0Yd8VYjpJ2CLYmJ9dR+y9YTioLoyx6Mn3AqTblo41
n85IuSXm3NuPFpDP79+l/IUU5umG7hCz4OqeaTI0/JGklddjnlgy4bZR/r9hS4PoNs2wYBmmmZwU
vJYbybKU6LvIPL0oylg1JO+KzBFFXMUsZzrSpe6moCOGa3AxVS/npiA8TpFf4jq7ICJ5557YWIKi
LIjDz0UTUdw+XCmIga76dgUHtpV1V73Ek4MQKaApvPI0aBPeGQTLlYOpMkaV2IskabmN2XCDeTwm
6l26ZihQZTKKG+sUNZm1GyaUk5ndn6YsfCPI/P6TJ9OTatjAeS6yHk5p3agwno9CgYyRrPZ2Tn0b
XoiB77e1OT2lY7j7/bk2zF/IsZxsgjeU3MLR5S+E1XKMCs0F+thFyIiXnm6t4ajS/Sq+Sa1WMqtR
rKis3IPREPCQT2TKEE14Z/TWRo56wXYAouw6EZVxin4zb1HqN722TdXOPQ3gOXOWOsTRBeAntdef
LJ8BcGkUNyhNsg3ar3csZHoWt7bYyGoi0FZdkxDEwgzCZYa5TqNBhDPAqwlnuqiBYh4BksUDa39N
j6LDUUF4RdUlFPYci13pgL4BMxREZS0lW+g6bh8GlUCQGAPqhSJ9cXDkUDPtSyZI9yUHa1lOrDy1
7xB57VAVqr8PU16u89ZOe8MRttyAOWhGSyZj3r6S8aTg+iwTVApkIA3RNtTzSyeAGzNT37phy8hL
z9bY/erL2HTUaAQX3CHXnyn0wKtAfCyguUTUmOnh/GzRf+Og2J6uWHupYVbg4I5bam+FUBH2ZNiv
Ct/+ZPSUe741MxhJaLB0eGVN0Cxrxr34yA5bLcN/pcITecO4BGebuNyXF2HG02GANoVrpH22+Usm
BIegGL5YQ1hTnG18q7s1cegoFUlARuwTtSd3Zq19DvAhu77Vah8U4Zs2jKcuKfr7Sabk0Hc6ZIBu
PJvEc0wjMstkaBHHFs3zH27Xf9hR8NGRBoEvEiPJnwNQgg6OiYWIf2eqj6x2A4efUcN5X7UWk96Y
ppXALxg50cIv1PBODcwKxaSzFIehatM/8Hd/ZXx7pneNmdB5ilhbf1pT20kOkBWMaJfawacyix8o
n/cK+k7RBmr1tMefJF0WQ39W1CuiNS++Xn00XfsP5+YfFnfTg28tkEhYUCJ/pp53UYc5ZF5Eu5ak
L5g3PFXEO8YNrqolfGaY4q81rVo/268Sn61VAOW8UfiGVPwx+BTLBgX9KiN8D7H+B2GF0xokDPu/
cvwDE9f7hSbvWTprDgx5D52V9TMPlwLbYgw+hLsxif2VxhQdZsVK75sYuZVQw2za+jklid3msh1z
/YhDw4BlhVWvBb8IQH2D/+mw7iI3w3wjcpZCoVFRRiwWVjorcFZzoTcQ84rOO2NEB+FBHzKax7zQ
FmXvNfshGZ+zKS4IFoYVK1BsAXFYK0+zvbNHLyT0k6ifNBxW11dMPNAidp963onEXIH04QMxAKyl
H0u7TXZpleO+3UXhhsdi2cKsfJaZ2Ei8x2U4zbdePy8iDBP3GoZ9gVXKQ1zz2JhovgkWM+ZN5Gkf
67JJyQfpAVc9/WVKIetq5k5hjleqaK6yQjztQ8gAV2ePCEX4gJQrg2+TP3kh3KjAzKZVZmp7T7cf
8i54twu920oCCmKMSrGpBtAuxnhTYZiJSVB1g7V0eUqnnOY0YbXKpnbc1VH0hgFO8a36+F9p1J+k
UQZEhu/WuV+lUdErq/4l/0EV9e2X/lZFueIvyxCeY6Dqs12hm1TSf8uiPHKudB4jnDJsmmvyd/71
X/+WRbl/Ke2o8KRnSlJ51IrwH1mUxIDBdP4Tt/V//88PoU/NT99/L1Iy1EG+r/RRL9BuWCapSa6O
ucrPgsmK9HWSRxrjqPnGU4te+dafe5BY08Y02PsyGmN90LsipGTCkrUQ0YxhDzZe3mxQc/JdZ5AV
goL3cUpr6zELs5cKp8nj9Tt7TAHTjRDjwzJ4tTL9LRfNY6Fp1k0IuIVBdpmuEvCAgxjkumMcfETO
by8YmUEQUsz1yc6MnVnl1Wkc+09lmsijI/tTUzfBvVBuWH7MmEkb9eYgHBcW/JDdc64fcDMdT7kj
YXVKnxELJiqwDrvMP7bIImwY6/eWYNKI2Pmat2LYV+kG9mqR3UACnAcqu7bCDqQfNmaIfwyFdf5E
3i4mEr4r1hGxOHtYPcy9HNN6nFl4iSSVD70vtKcstqlcG/1xBCg5RrbGm65eZREMT5gBDts5TrsV
PvGLohLT50DX4Qx1rFFOjJe3lcma6nY8tiLEwwKIB8MGvX/KgnIHv8G7cVUED37D2d7HZXzH5WPO
ZdKbu1Pfrgy/IfZZmXQBx9yr7No6b6e90Wr9XQEOUFpB/jYZHTktA3phd5ZL7OyKbU8o6qJJYv2+
ED7xVDWzeYzuk3UQNf0N9kFPUg/9rbBwOCilkd/nROMkTiZvxnZigYpQcDZMk1XqdGeDzhf887vY
WfVaUD8weM9nQ0NlEVv2SuCkhrOfxpAikA9y5rKEdvDoDnpymzn9afZ152QP5LNK0d5B4x7XmgkD
QSNw5hGq7ba34/g2bLXPxI7E67b1qqM/ucz9qnOQYRVt9LPyxypPQ+UNS6LLSLHqE/c4klIOqY/+
CGFvs3OFsnMVeBpMuvHQeOOApRF6byfHC2UyubfL4Q+t9c9VBwb9PGcuSwJzB9um8PixR3IbEj78
eq6Pg6Sq7H26Ech0N7j7F5Rj0W2Dj+HeNqOnNgyMfR41n/CfalahFcNfCKB2fLdgPfwqUxSGUEf8
rtnnHVm6oZpapJHSYyX48R1pQDml1hXB0QsIbUiTLN7gFsmMsRwoFXFH0oEyeCabZOl28nNm6Nqj
X9p4wePN5Zn1xyKGuOlXxhpnE/ehSj2gw8wPPg/WcCNp4TMrGz45XDcE7HHwwXsFXiN7QsOksu8Y
xBkoABeWkchtHrv++v8Rdl69cSvpFv1FBFhkFYt87RylVnLQC2FbNnPO/PV3sefhzrEHxxhA8PHY
VqubLH5h77XjRq06dqXrvuVvFEV4ZZe+qQqC79uOvxg4JGZhIK/ZrDTD0UYduJKaxrFV3fyop/ja
d9mBCCF9vJvs8/JRpBKgHgSErSla0pfrYHyQ5rG1/ey7QV21MX0DUKERXms5x69B114mEeqz9jXA
aRNkRpIIsiCEc00M4p2oc0FSL0HOXRm2oJ9QsE7G+0Cj/ezW9lYRdplYsbwUZIA7liFvc+3vQ18A
So4Hd+cBJWvj0no1iRxKcDQQ9nkUJMONpRUf6HZCWttUHmU4HoWhs0M//Mp8u90zg30TtcPNDSgd
5aTRbxovfJgW40+nTSDpQXwh3R1FRPY1yyD7RUOutjL1gGhk4htwHZxGbJf3Sdd91iD+NkSHYvcb
wIdnXkqgRk8+WskGIVxSYLJm3k5zdpYNXqK79b1ObHC4uttSgR55SQVxVmTssSBmf0wkhKqG8TLO
HcgMloV48KCAxFrAQek/tDcUBDagvGjDmTStQG6tTE9r09CXUMXFmdLy4OqmwSDjAj5SyVEsm1r2
Fl+pSM29AdqO8aHj7CUbYOIfZoOsOvieJWtERG3cI7UyDrOJ7KDxp899GOF4meJd20v8i7RuBapY
L2ORYfmoIJCmeWj5Wxb3tBlSntkLvPIzPZII9SKZjW9jic6xEc5DOmPhSLtRPJA2wUtCWq8916Rm
b5k0emAj7+mCwvrUV1BxW+6OtTn5eqdrwqLZQIAw99pzaJqHwgWPoXyNLCCGOTEgzHBTiCmV72EX
U9FjLTxj1bpvFQuJIzhrWCG2/015ZDAHEAvqUoR7umFAnf6L0dFipwCNr3Jh7mZe8qxy8qMRSuZe
Aadt7CFU2DXk187t96OstkXZvDZAVZ9dzV7E4AkAeGO6TkzucznmR4PIIpQ86sUehXzEPFmK2T42
Nu6uyirX44y8NYl8qIf6EyHBGRjkfM/4FcxATBbehG1WjGvRVOMtlchbpiR/KNEJbu7Bin4efSKQ
F8eZU3I7YB/cxCD0tzpkXNFMGKNKrDjFYuoIm6wjjSECi2dRC7hU3K3rJ6yoiUZoeEpVY61egpoK
GbUPzqP0iZqk2ebCpB2IKpaj0+ht3aZ4C/rpuyy7+iDt4BYzk121SHX2i3RnZOO2r2T6zlS+51rj
5Knm+j0kjWbbh8Yyqq4/9bn31nSKtWo5Y77IDbJ3lvehqNXZRCQJdTk/xOls7SGv6O4L45J4rcSt
NQ2PEmhEjADMC+ULchnPabcxEhnELdGlCDFnhamh9kMpf5QRKyj7RzZbJNg5hImQfiuV+DVEGdci
+g3VhB8RepGtFyAIzgEChU59IJwxWtk9Ywz6mPX9jLvnLNWSIqPR9qUc+/Y8tfS6I3L/TCgQVkP9
XgwDqSPZ2ilxLNRm+15mRbWpXYkYrgL7HPdwaydmrHeiebzcuZacWG848xZwMX3XkLM1f1aIDHad
2RBDNqqHdsj17n5HZjZA3yksHrSuT2VDQVUz6z70qJaKuSifeqCmgZzrSzkRlFO1U4WyPHDQIrY/
M5RRD7C1d0J3xsG3yge/Fu4NsZ53c90JhWAwQH0dyDvv7e4ydSRxSZLn56VXrNhQTH0BC8tOnp3J
OMtyas5pQAkLefTYksuz1qjHVpWBloOy+dWHi3/IEUOggNQXBhBoY4hTiY0YSntuXcEgs2OaQ/Yy
ocGCDPB85uK+ywkO2k2d/jWQW8TMM5k30o3Mc5/bP4mVig8JyoqtFOQAOF6gd2rgT1CV+MQmq/yU
Bq5a213wkXhJ/lQlzMv9ovhqgjU+1Xb3VOiE8QiHyUNNKOg56mYDeUorLnQPhD+M6tiaaFwbBmRk
jjDlQkNY5A+4U+Jjw+LBztJTk1r+dpBTcW4lhix2Xt+MuZt20sH40s06uOnAu05oMo4m+Q6XZZnD
gLnlYfQIsnPahI3lbiYTI1DVSdDhqEsJfJmwEonyYTDD6grlgXSLYPjWtbCFkIw3275tra0K0DWC
rLo4nGk7tx9i/FIJiXL9NOwalCSbzA15QEhCo7GX8LMZ3IzSICNB13UKNoi5YE4Y6MWIhyejiPTm
/l9DYpDIRvrSnkcNG3EesS+pFR7UPJsHwJb4b4Bl9hmYdK4xQqV6znIRjEcCB/wnBm7KNPe26/qf
sxJpOtjGbNeO5qNpIsKbY8RQs3Ixx7Iz7rELbOuJtgRwID93IN+m+r1kJ7QtlgM2Wo7aLojZ0M/K
XHvcSkfRTV/sbA4vluv3WGbEbmgshIdxQ75P1fGIrxfwbvjctu7PJOW5nViGeG3QhXQeVVNKSbuB
b/khYogzrhYPpS1eeTkxGVPRzzEwW+YHimCRkE9wdLJ9EFRvTSkQ/UnIbHL02/1QIY8mHKGAEwr+
GA3kp2Toyg1HkckABn34kjppHBe/prSTX5GJmSYMp73Jtcr0k81ZGKLmTHgYzOIHe3b0+m61Z0C+
NbjJuAk3vFB4csubO8VY1XRuPPPoQmFMVmVt3kyO3YOcmY1kI8aPOkz1UXnZV51W9bmKnKc5rPLn
sk54Ao6dhC/WVdSdZCoqb3yOQH1u7xmedsrGIDEczAJBvWOnaL9hJtp69bCJvKK9LdRGpM4x7OZF
YHL/0uXmRxHH/HEjpAGrgwkc8CZYCL5x5yme/mhKrZltHvDZtTFKf9E19N5hxJe0bxtGNq2jist/
Gsg60vMz6qgoUrieOp7LZTSTUUTGJ9A8kyssZ/UIs1ouIvrxEM4EuMSuFRx6QNRpjSKwHNp2w8C7
XFnlSNz55LQHBuw/fd/x1kbfD/xRVFNOEMoj8AAWEBYo7agrv96vygyzwa0fwktiKlDdJCCG1SIv
HVW5Iz/ne0iHRKhnXewKgGWoYai8SzmVbPwrUrkSjYogJmKlUeXJjQqxvgeg8cp4eWB7NwE1/aZz
kmwf9xO60XQKAV0zupsIs2jdBsNBtyxwrASv+eDQhoJFHwef55ZdnIvcnjc6L2ElLwmwxB4cPCP7
TmpG84DesdMOJ5h7nMwETFlCac6K5dkmdQOZRHoODO/H2Fmk79bRT8SZ32lxJUvVSh/IjxIYONwt
4azoi+sYhCFGjB2RKcn7MMfrdFLuOrBMzUOOW5nfJ8OyxdHh+J1AB4i+p1LM/ALraPe9uPSd9V0Q
g2AE0iMc1LK2XYnrkcXOzHYCz4yOMGH3ocTFYFJbKRd2VAGvdVX0FhKS0H3ypQ548uDCbKDjXdQ7
PtPhYcjFM9PtE+l/yCH9nDgmgCGpKopPqohG4jhMHMq1trET4ipIt/ZT0TruYcq6eV8g00AJwlbc
gL8BynASWcWYn/KDZ4V9+kF2i/mQElCwkV7lbHKHs93q5iNJlzwynOBrlbn1S9JaL607IfWp0ksw
ERBl82ZtafAt7PJBwgeDnEpDxd03Uv7iU4lOVZmITVbYIdapo5zJXCbb2F5ZTVMcVZg9dVX8yY8K
Z231SMhjZ7kLPAcZoeAA8LLqu580NmhrLASN1GeByfqhPfR57l7TAZh0EXo23B2jubAhuBadn5x5
Yd/8cdZPCq4ebsBlp2kp82pSc++Sito6kLe2AIQXEcy7VRW3t51F8hNV7gvk115bNeFO7QM1QHIh
hQlzafM4kemIZDGZbiaDHKGr9ITXhTS6HFkM1yb9f3pVWV2eB+Ulm8wbz6qS6ioScAT3ai63fFRl
MemVvjZ3yqFzwMHWrlpq921m2tEeSKV3MbGuDbErzvcvc7StUaM/+iH+X7C/qJZBNLq6MA8OiYD7
2Bo+Eos7Cec1TARqK+IyjedhyXoc2Bzum2XsRuoPg6/ZS6kVGN54NYNxCh4SPqb+XBfSXftuAp8P
++w5Aud7vv+qEhmYT0KDPEmU5qJNRuNdVBcqNPdgC/EYwVV8Zj6ZP7Ixo0PjIFgHMd4Bi9/Ds9B9
s/04uXGvJDeibuuN3dE8llayY99dPlZIsy6+1YIoJhyIWtQI0zOlfgIemodd7cbNmrhu4hGBAq0H
DNMuJXr8Y3ZiueQ1Zc8MQMVBTJ3YWq0RsE5ZRxUKYZn7X30wnZc2XO6s3PE2siNfpVO0Eb2uxjUR
csbrkOSfqXQ7BE5Lvk2GWpZLcp16hb+FOjA9iozcR5xQEUKlKjsnzB4CGyGtURQTpsrEXpse0USQ
Lc9uaGWPwzL0Mkb7oR89QoUJU9hHXRC9BqhETjhr0ZdGZvjKKT1fpiL4ANgU6Rez0volrNjzGSJH
5Tepel0TRLfnMR4/FVNCPo/dn80ipVOpORvJzFgUeO+IWUMeZor0XYdADaSA1q1z/Zeejh0Bnxcf
YBBgRBhJSUwS93j/oWM72RXBkm1aW1esW+J6v1ZaIY50wxjDrfJWYh1e3YeQpeUQNMwoYyN9C3ol
cVDUyemh8vvH2d9OJgg1uq9VMCfNScRA/aPBnaiXdbxhGEgZTEBgWL3Nup4vNdOAa204zz5IhnWl
xEoWhrkTlScv1bVtf8ZzCOhx4FjSUCMY7lk8eMmo2deUXhsVRfpcKL8GHXHslBdcATqsmBImF23F
mOfcxF+P3VhuAhdJTRnwI4loHFdewSfVuM0rpmX2GGPSHpp6Jue6weac+gPgy85fS6uKHgBzN6QP
QpG3zbjcmHAHIDAOmSSIuVnPvf+csVu6JPBgD4QUejxtYRyEs/hJnGx5boY03YRLZFXaC2Pvd/Ym
j73snI6tz9gVGP7AFvl8/yILsgnmYXhRvaXP/WCi2Scb8nAvQFyjPs1BnRF9OaK+FC3ffBZH1r3B
usnNdLM44PdUKSQ7ig0amJ+llz+PmrjJ3LBJuSm+BTbbvIjZ+NbiCbXzWhdjYnBoGHqsZG+7R0Mx
+wHko7m6+2gnbVWxEFriihtgE9VbXQI/EoP3lmdXC9UvOrA4eMhyIUhTwKg5GvrAI4Ogn4kTtEoa
9za3aUy96z51Gms2uPDk4s0h2qLIPld1+ViHqjiPVfPFLgX3tzdc7+vku+NUSYIUVPHqZ8nu3kgW
TUbf2OEScRnogOhlRpsVKCPbHB0iP36z8L0Lp/gWNfPPAvfgzms+G8RDzGCojrYdXf3ArHYTbpFV
lo4zsXkOOTmF4awnQnUO88L7RuV/h0sAyDyWhgka1Oif2jyMrirIv4SRMVB5et9IDW+ITVinSyk9
5j12pwUjyFSjBunq85Q/5edGDcwUYnp1WVnMm3wu2ixwSJVjnN2xqtlx0KAl5xiHatVipI5Y32tl
VXv6OGvnoovfDKmx7aiU32KEfcgoCVAobPM1UEhomzJnnV8W5vb++VO6TViUZm/tyPKz0bf5Hl4M
rVDaxzsE69TN9ieEJe3jlKUAJgUfh3bp7gPrMqesF6YpkiQVNfZ1yt2d6Aa5N7xc0lQwyKwTxcwE
ly4iBGxoS4g9u98hAcnE+2gfqQTHW5Nzoxuk1/q1024yZ/o1WE51hZu7ajq32AkmnbgYUO6FJvE/
GeAc6ZJGyiwJru/AQVh3mqOSxKOuzuuNoXK8IG4PE9ZnUFlG9qsz0M6Mpc4JWg/DddBpQvJcC9dN
uKdNGLDGI2a74x2jiRc3Feipvf7UEPhEJg5TTCqd6LS1gTEfh97+4ibm/FBL5znPEpCQZvBJhUrx
0Xo4mA2mey1CahhG/keC/YB+eBHpZ8TboiJae6oaSXtgzLVi2E6kTax57jqMl1wmw780+bMXIw2M
l47ljlMgdL8PUzq/+sLa47kck34794Q6oFxbQTHAo+Tk8Sn7hNNRHgPepZVdU1pJp/iw6+g0kTOz
62y6i9wwiCKu2mwjQvhtiF+XKShy0cBHllaI21R5Ib4pl/I/kmhzG4JKHcY2jmS+w/y9g1QRNpuu
HPKt4bwnAyLqpuDcQR2dP/XkM0CbPlF5yR304X4LKXbAb84oKBYy36JPRwr3LWz74d1r1WvByTHn
LKJi/2rDD4AXA6bZRcFtJ5VHmykIO7fITdFePmxzcFObvg8opqzXthTeMZBtdB6J+2DQMzsnrtMv
5DEaEVPQ++Te5rrWsqoe7DZ6bhwabW/ObkVLm+sVVrgOI9/71HvuQ002JP8IHIG+HgxibZp5fZ9I
dDZnuI6pttwYmaCVDpjp2X8Fwec4apyDNqGgu1itLu4MVQZPdnTope2fYHqRgooSnKskfEFeQyhe
ZWN090l1dEg1f2kmWayHwSu2ijyIs16+IA6+IsUncWYpWkJrfNJFY+y8FLW5xaXTChcHuQtRdxeI
JuZ1u9U5BmmxzASwfHlOclT8pwE19uItX3LHIJ6m0KsW6wVBQoP5UFTeEsRSHdoWdblIwk1j/4Lp
Zx9y3b8DVXGZZki6p0rP26G1plXaBPrMmPTmDzI/jUlZXRp0QOZUBqc5dt5NI6j2RVHGTA8Ibm+G
6DPP/+9F1XovCScX+5KKCFgqykMCExso05i+ohJYG9iY1nOcL+MjzyL0hwSj0uaF1rq3P4dz+yNp
aL6pisTJip1gI/Ey78ekG7YeOX6Z2xGl1IqG57iTbWU9VZt4LLLX2cxOleVmx9bAz9eOHftfnxVr
UhbqjRLo0OOj2Q59D1w7Nf1r3NXMZ6yIWIrBXneeO782LkV/7LE2wCN2QN3k3tqYiOBy2IWEfLxW
8qNxTbR6gTZvc1xdvCFKd5UVZQg17GItB6Zg9ty+OSr3d3ZNtFwvBvssrOLNdLmcPXtmo9mRgUjE
7Je0cpqtrb7YcDl4pA7EocGU24phxExNXPXF67M9CcrJyUR4EzPXtC1oHkXLOpIt7WX25C1weKuJ
BBk/Izn95Scz7SBTt4vbjzuTo/RLXlrPAVhbltoEV80DDxY+ImMflVFz65HHMz64cHeIaxwhPPb9
NtmBFqqOc+R2KwDi6yAP3ecx8Jy115vBDnl2uYtHhK1xHH4x2gkHLcrDjUhTdJSNbZz6VNcM4zgl
vZYKk/xYdzcCzP9aoqOEdEfq4/3/5ZnJXtQE7i/zi2MQtF6wfFyXM/2E7FYD+fSPXUaTFnfFnqTE
G/iZ/ohq3Lr2qCVjZxpu3IfRnlsd9BUOBCCk3ZsffquMCZGS8CWCQoYm9ETI7ZmwXqWamFN71PJd
DuJawwz4rIqPKQxidm0FQ3BfDpwRJIsRRFXx7M/G8zjQMZLM/UT7xhCWFeBcT5hnsxmyttOCQ1qi
hLrY4G7Upt6MdXa5BwDNGuFQNBN0Ui9hQkOW2RdT/LI8GEjLWjuJqfC9pHv126h+cYfP6G1vDm55
sgD1vJki9weha0y/o9ldoV1qX0bsnGeGOTdjmj+GLm+fAxunsettlKwQgM8WI0YR/8Kl5Gzqyv6W
W+arEzhEy5pestuMEsHj5BlEZQVTsG5H+xEy0K5F7rqP4uAxVt2LtEhWovnY4vdG1s9l7jjGhx80
chMaImElTCtRKXpyo7m29La8l81OGAeEdhrYPbdPaJJy72FARlhBIYKPzc2JIII/VPv9k07iFgkA
jIOpzz6ESYhqTLnDKsUR87ATubtg0c331qA0Z/nursd4yU8jXXLBnRFqX8L7pyGJ0vLdKCOLW4bS
RSbruFTeyhmqi5kBKQ1Dx7vefxUExiVpBu8IQaEzySaw+wP6ji9D4GLkYEqgbJ+VWBUGrPb5cv/V
/YsxN+apt4xDPtbBQ5BnyMzakKg5Gx9tk1bhQ+kPx6boJwQqy++RcRM+DE0PNoVUJ4IykKEBOBU4
UHQJZ5EK/OH+BU1bsOvQ4/zn9wi9Eru6lTCb5Bg/mIEbP1D6z8cgyG6Y4eOH///9+6+ECfRm7msH
+8AO8hPjlK504xPJsET1unRoRfWTBzlHbKWnpYZM1q2RG5u4H01iufFOBn2HMJqB8KaCB8yMJTFP
2EXfrQnOELyuam2iLe+NJKb8yglAmgmYEAsj0IymeQunGC8XWrqXhNHkpY/KjTC9Z8chX22SUXyw
OBH8lnkfs/hbxju7NjgEGzd9iHImZLbvvA90Xkv8wRsQzV/5EH2yEfLR+ZMayWiy8iaa54pRTjvZ
yJYjxu+1PIuR1Upmk+RctCddZKynh488/+o4/TfB8q8LanEYqr0lcF+m+nNKxm4E0n5XB87FI6AJ
EpJN1eYQTUJKxHPDHjVRxFUFXhWvZyZnK0EXpz0Uf7gAJoM8u1CF6yIxv4G5Ivz6vRPfNfsiOimJ
Q3HU27wy2dr0AeC1OHmwrdxdyx7EUt6lEFBjRRpcbJFw2R+kLMgRq/GNSOfrLNLTpEmQmUWGpMLV
Tyl5MDyK6wc19zvaVpSYUFqYrZFbwTraM44EexEltUyiQ9U9+YzECX73scim3YNxGFF2f7ZVqdGt
UB+QenbAL8Ycr01JWOQfRMPwNcd1Yk55w7FbbXlorBkdKwg2/JtmunSFzSExpiXf7nvaKyBfCl5I
P+ckCvsOpKMtr0NtbJGMKz3BpvmejF6G0yFcCukClJgg7H3wEsY2O7ZW1MOZTjdW19D6Lj9FbX+Q
twI7QRLL16sXr8R+PUcfo8DYttwXtRkS40pIkiz1jxmqKHaKJN2HLtL2Emxj5j+xO65QPVv42ZOx
2jm1f7Zs0H1dQHMm3WmN/GbCT65eXdZEnm4Z8WBIXetQ/fQSUKOarWkTLAM9IjiYHUcb8HOHLLCn
je3newcCy3oammJrdu2JP/0y9Fi3YOuerXjyViSj1vRd8iXEZrwSTmNuy7hnBApSaVQ1mePJflQD
Oa5G9VNp80DZvrMSE5xhmxw54RnGhztEs3wCuQAIN1eIRFW1y2a1hFzzXDP0k6cHNgoBLitixFZB
H5BgcDc02reuZvooiQW3IV5uTdUivIp+6gUK00CdYlkJ5nMkKtVrgk3rk5zq63pvqfwRd+TadkaH
LX3m7trEfGcp+ZX3NSof7dHgAkf6TOoMrEKzZUHfGVu21jxjCsYoZSMXvxRVvcHnQ+hesu38nNVA
0hzDtjnQc+Zs2RRLmJKhfdJbkPIGyFMYYoYpvjWgRXn+KbEuK8/bMEHjgWMt3Fq7qV8ci7IZKj+x
uwB4yA1JTBJV8gb24kzeZgbosx6CmgW9E6/KkUdFoKsLeCvQAZDrcGFHKxNzROUQocPlHCFv2sZu
uQYh/UTkMmG+UBzWs4F/I1pCizpDchDm7Mpy5luesB9Yh2LlEzNOGtTYq8Ezv7cpSVSC+HYMNikL
YbxoRvmB4NdeZyVD+xle/DojStuzDmnGLKUGRLlh4f6CDylfgcsp5I8sSNmuTN9QNn1LONFWWlUE
rSKoAang7AbffK8mRj5MMFbVaH+CX0Zg7GvWCWwPCOrhNxFK0l6LjFWt7zCIAw2LWYn4iKXelINq
j5HT4ySliDfdIdn35XuN5GU9tJCWqrl5mYYoWNk5SsoCWKMiyn7jmM5OEgxMY/c5jpPvIgQkoTiM
83raetEQ7rEgvU7jubL9rxYn0QamyQimRT6bjOtDl+GydOl8o+QL7pIQhpX1oyyCTwulMfawXMXJ
SKFezO+Zl/3UfVPuS8LLe8IYyvpr5nRkAdo9q4b5UtTAahgOMYyoxw25wGrXG/1NkLJAG+9HYF3M
7xnpn5uUvFSajwJan/OBOuA9KPrh6LTur372fsI5ENsqNXZD7Zp/sRTdte//FKdpbfO/u+3Jxln0
T3FaVWS2GxMyuvixN4DvPpdOiQ0iR3oVDoG9t2BtMJawJGe/v01SbHiJcU1o9DfYhKOtBBKBWNIJ
9wHV0b9r58RvjH+LqAOtFLpeB5Gvlt5vEGzpz6EO2SUQQebax3oZfzle1O50KLeM6Jnnp97Vs7to
mWjBeHBDTb7iOnNYzBqCumyYfVqUTFzaDiWqNT3/5QUuPr3f3z1H8/JwF3AUmr9J+3pQfV3jBf5J
0uYFmGqoJnKE7nMEoJMXDtBmIKvGZ+N4R5Wmzho/YPHw7y/jD40xb5M2TeyhiI1Bk//2GQqshEaA
9PCEmoYlxZwAl3Q2RabeSS9HvLR8mCUMTL9I07/IG5d/+p9vAFY0l0/GJRPG1b8z7avA0yXqYEgL
y0q6YV0YR5G7VQMeHjJLXMSEyPEbDTvt339ma/nsf/vOQnF+cuUSe6V+98IJt4iLPM0UK6ioekT2
dWoHY+P5jTi0QbSfBuApohlf89n9BSu33rjyhpmfai/DPrhY97IxTTYT9oNLnY/g9efunMZ1f1Wq
+JY5FPFoHf4mT/3dVcYlzTvlmq62bMkl87s8dcoY+XhUxvBka+YrxnwaFgVBwdJhk9iyv9lizaag
PiDQk5A61r41p3BhWaH7VT/tUCXGg1UQQ83O3YBAWnfNdMAm9VS2ZXvuABl0Nfo9bRt79saIyOeP
bHDhATcxCwdWE6sMwcUFAztaOe2sGUXHqCdia89q+krhLV7//ZP68+p0lUND5ppaWywZfzMtFrms
TN5p59QxN1413MAr0662Vd99aWwqwahmACx0/Ll2EnP379/7T+kt31sL5dGTKAtJ8D9Pt9S3BtTv
jXMSsJfyeWx2iDRxo2h/o5ex6b9/tz+PK1dpT7hKOdiN/vBgOa1tVaglnVNkGT+HonxD4/0fs1gi
MlhZ/s9//37Wcrz8dg9ADbVNPFFcVswE/vnjJVVWMfko1Cnxfb2NjBhkbb0XjSTTsFuGHcuKICoY
+wfGc1nWhKpbNk/bwmUIuKxHiaySRzson++i0az04nVu01UNWI8KJXcJB9bcBuoxaEg8NZjk/uUn
+PMAdR3F8cUbJm1+9dsHBAzNn4bUIQ48NjTEeMb3cVPfROcGp1F740EI44vNIszxeLkIqkjhzUZm
bIsccXBRiJRgfPwuWqVy8lhnOFew25+sqAyIfnvzVTXv//0l/4/L2bMIDiEECxbxH+eOZ8GKmEtl
nRg1MOBXbDuUS0A9CsCj8AtB9igZFYzCg8w8//u3Fv/jzONK1oRYcdbKP6I6NMNbvndmne7I0iqf
icxzUe700C6EzTbfr/vpKlq3xPdODGCyaGrr0RxXaPz6v1ztv/u1l6MMf590yQ4iWQsj+z+vvt6M
QAd6jjilDgEdd/UQUbzW+sb1R2Rg+UZXzg1HfWhoo/jLnX03wv3z2vdw6SgEdZqFzZ/HykLKNPPQ
PJWm+ZWZYIlyxJ6+KHef2enzHLGCtlXGCNRfVjhmDHI4XRz/ofOuI0gdqSG+10If5q5Qj719YnIP
J4Q0vXpeIB9Ql3YRi8vHUYob6PhoX/ryFHidOMMz6U9K4aW3enNPVLyzwlg40/i34iGIgq3NnGWF
YUSRDlrz9Jsc+OlF6m1imT33dnvoKi8/s5RYfKRqsqDUcYIdJNY2uHQ4e50QbFzaUKZ7teBZJvJ3
Mv6ewTY3O4gI8jgI/xAspEEpNpEORmKYLWc/LAbToDSgO/XT+zjYBwOM72BkyXO9YEYpai9NP8zs
xTyWnQ0dVdyZM8iA3r3kOn1pg+TWNaGgO8vFXy6X//HAxiNNy0rujkUDcT/M/ithJIeDFk2Gr07B
IN3znKg9SoPvcdi4T31rnt0AGUZCsl8Hzx0vu2oX0PprN/rqaM41y2VGsEGFrtjq0j2UW+YEaBlZ
lpT1savUG0gLOB0dwZb/ftepP+94QrI4ZbGzeq7t/m7JDNIe2Qo14OkuE1VoTGZj+tURkvk9y+p3
15hOaar0NZlnH+tTyk46726tJ0FTlTxOkdAAymSRh/Lh4gN/Zvpsox4kNJFlp31MAoyXTvwpYFu1
7dny7TE7Yzkirm5uWGsJ74sdQzlaCSOTkMnY5DvI1E9iLG/3yqql779kNxxTHIzeaG1TK2KGzG4Z
TLX9NBrsQtL6R41/9LwZU7IkgL12h4oJXj1MINveXbvElJJF9gYdFj8f1b3NO/yY+SOEZ9xgh6JF
56Ws4eu/v7n/w64DbIF0dRKhbG7iu3f3v64Ks2rCmfA9dUrdg8ew56HRbbVFzoa/yFvc7i2+TbGo
RpNCFtC6tFiPIaKIxCMlpk7+crqLPx6pZHwt5ysWIs42+fvrqaKGxWU9zeDQ1XDUDZIKrbdEfdYP
kWSS0D4lbV6sdYnuEcwUSbso1XPN4g06c3PpIhH+pdL989TnJS1Zizi7PZ6WvxdQ7myhyWZ4eLLC
yEZmCsuQeYVPbAFEBcF4xkJepx1zujLvn45Oisfe7K0zoA37L6lE4o96f3ktaI2FaS/Fq/rtzM9w
5wDwNaeTCsTC4lH5sWmrfcQaEEANH5pvWUhf2XtuWscQG93x2oyhfAySFJJZld3Y6/v8nU5uKrpd
mskoPs/j/P6X6+rPp5NDQbE0JZibaBB+b80g50ajU+rhZNSQKfFOmscsMC+oY+FUsnY8MIAFqIjm
/9H3vYPh7auCW5tkxPBCSqo9Y0IZtHoLg7o+gjHsVnXtZpd0Gq7hbkTo+1xWY7aYxx8A/5YvnBDZ
mY0lhqOh3Fodx3CRNAQGy6TezoX31c/bn+QpZUuAkb8zzDZDZ1WSeh/mCMJVLBkuLsLqsPJhP7gK
ZaHT7G2U+rLR6qgqGxDylOlta1WE+mIWOquQ0TbKtB3wW73vGtirvdD5gWGBjTzIgQpY5NGGgIHp
kXua/MJ5ODEb9ZE3Er9RANk7jzZr4fuXsp3aXT8Vcn9vQAoWeqhf7fYy45bEHZI7jzOAwk2/zTpt
vYmJcj5OgjcwEV/ThhY3iNKtIVtxxMH5qzbRg/T27MJmqK9BCFPW6Trv8X6IxgwNz6bbv0xV99Us
ZrwRxnZAaXWJhPHcWGD5g/9j7zyW3Ga2bP0uPUcHXMIM7oQk6F0ZVUmaIKpk4E3CJYCnvx+o07f/
/k9Hn+j5DUUwWJRULANk5t57rW+NaClcO7pE9TsD/xTPge8fHShTj0o6CZvfY4mCPfXJdqrZCdYl
icRkzibscUW4b20x/oszxz9f/MKg0sdv7AsLDstSbfxlrUpKHDKoudpjkllUa6DnljN0rQIPD/AW
Ijpzkel/f/cLg9vedkl25Ib9+xm/i3SzG8a4OXoZwBCtsi95P/inVCtz6IdOspk9a9d1QEYWVVaB
meePXkH0jnf+n28q828FDjQCjlomOyFmMKH/0z1VYv0wZCNsRtPaq3S98sxNxBYsaNgi+91h37AP
ThxeNJsc8MWvMWPTP8Bf9N/STNvGjWJU5qlLkpSfHERoHJuEHiB0HLWCs5PPKH+OnyzGf5sKZTYB
YKCqspY099H8Vys9AY7/tXyy+V4cy3EsvheQC5xg/+vv086ZVNqIto/xSBawp8XGcS6EfiwgkBWr
x8dYFo3j41lW5uu2npKDcsP5mJJ/QOt7eeqFSJ5WuVfk28nS3oBTzyQ285BwikfiPnLwbATUIl4S
ZGIxfao4GchuPppjxkCh68BAIUXvdWltsgwDxa2fAGXMDFNSxzomIgXYEtfj/3uqo0zRQICRClFZ
xzT2pkA47e/CnzQIkPPI/t72a7K3QgEMsSJsPByQLeUWAeki26dazVw7tcNjjlw79Gq+7RGEf7c8
nTALMZA4lsvD45kPmh10ZqnziDuZw6qlP5WiwyzTpC9gi3FLh6SfUYvm+9Gxd6anI7MZ4xfZs2mx
iqGYk69FVyA01tgFYnPeufGXuIjEzpXY2ZgloBfXnGRlNvHrw5n5x36FXhDLHSEHYsQP1E+MZerc
lndQ5gYcldAqYCjaoPiIZR23FjYt0BZVBEgMLOqIlsRkuPGcGoPxWsb9pkXLEoxhxqggZ8BqTHZz
8vEE7XJW6fVUeN7ZLYiIUQKKvw2KZ1lHJ1Xf7RROWx1B9svtLt53GMUeXyUz8EvJ7P0Agi5Z624p
XjrolBs/42qgfGEyj0Ro45Bac9asqj+niJ8oLmok9yaQmqaj19SVwz0Mpf6aRrq/i9AON7YfvuD5
X2eSe0jXpMW+1NbaJga/g9rPvkQwbW8yRTBbwUFeQ1pxDg+7DtuWtooUoyutGRBTEAOGSQ+7PG6t
PddgBGAsRrxqaSTcjw31Qks57Yuo2rbtD7yze9jPxquyIYRnMtLwgNKSnypREE1pLGoncRYZyjPo
fSQlI3Ld4dwicqOjfvIlLLEsdF4RjJlBirpmVxX4ITNg+J2XaMx/ojd6RDesVrShDHvv5bFxMAt7
H1Hso1GfzSVN/Dglas3oIyul8bUsxJtdFl+9NkJY2sf4SnHFH8y+2Wokr+2tyMDKB7bV0bH41zGu
vmYw3xHOcnYucztQjZ3s2zhQvGnaN+OdL3MFVV87/OlQ6hmyQ6+BNIpKHSPZ88OYOi2y3FH6ryb6
LoYw9DIFR79zOfa3ygCKVGpkRHgKeRWpiO8oYeVu8LiMHu7iEIXt3Ya/vdYSJ/nRxB96NDs7vzXy
nYrR9016DnEdNDa2Vsp1XAZcr7P5NKOMeSXSHDtOkseIk/gwl/0FI4/Baqs76EboLrg9YOMZbP49
aTj1WwPELnIh0n0r9bMvtHJvDfie4VGh2cPwF9iEAeDCDq1n9AK8/dzA28zdjQ4wMyWvYW07Xr5K
2XnXXsbIszrYk1O/QGaI1nUje4Yndr62ZiasZb7oj7DekrpCGpruBwgI8r0dVT6ioWjZeqcIsa2O
BLKJzzRLYjiPrEKtzg1RWr22bays3XSoRjYDA6yLY8ILhht48iH+XrgUBr4AC4UezoKT2k3ZLwKR
ohPavvqsJ8miTMFwkiOsPPsEJhqqO9PqzQMakP5auqm1JZHMXedaFR28oeWU6UTylXPtuvJK+4kT
E5YVv72UXW9cfUtL8UQ8Y9wpVqBnWGPaFiry0Pk0VOxRnfj+Y/A4QLZ0b7ynopzuKKhirgC40MqV
W2HH3l2LWuNWczNJytl1hBjzmOCDXxq46jhI7ZzCHAwjhmS9/rWqR3pypXrNTD9kp5ymTVdHNwTE
3kuW/WBjYMLaWh7IX6oeKkkZmdg2EfPauw6TxRAOCKHu/mi0ZMYIY6vLCW54XObHMY9OxXgEAuRi
Lek+YNg0u6SwonVUZzC6kSWdqsp7hu0KAdj/iPvo4OOTOWY+IrgJ8fs2Yay9cnIDJGIzLKzpL31r
rUfcVqcENfl+GOojU8b0pAm2uMYXIR6QGl2ja3OsrFlSnrUs2tZQwwm89W9VR6jU2OjNLszSJ7uk
1dfV3PhVXdobTceT1qMwP8C91w/RVHxhy2ehQqPKT3uJRfLbHkMS+rY1Z2IfC9I4bHKGwbuoJ0kN
TtdjmprWqIhsrz3VeHCTFcBWTZLmS/fq6qfW7yxyNpNFnAu6AD8IxSiCBNVUGTHvztKmOk0Fx2UZ
bpzS/h7KyVxBQzC3nSc4N+fZDdU9v4aURKIW0gMTYIXzS9tFOUYB3GLzlZEkjTaYSRtSRf1tjG05
wBVT7MJZ4pXwYac2+sXsdetK2YJWDT7NTTUWTn5krWiTIO+Te1ntxq7ZEMjgnRHQ9UElqniLdEsn
JY4ffZeTXCCz8SAsied8+dQMhZO1sdBakO6ASnPHlwfRzWUJ9ViDXqQZpSDj+hHxxN0WlniRLJUF
QTT3earKnRo6tZ4bB8PJkGHxCXuPSEXdCPhJQrZ1BV5KIg2wjCRnIHao8mbIgrr/5mRXwn7cbw68
jRZYJX6tyl6loxpeUKmtH9rfKksYs8Tio3AdVIVpHh98rQtkqNmXorSnoBmaOyXlTzORe2/w54Oh
b2yOUhRG40/kHLgPi/YJrhfBD5Uh9nYPJjWLriY97pvZToTR1OEmj/Kz2er+3mwKfT1bSG1hVRLw
FiljxxEt6JPZ2beYJ1YurUt6cVQdMYFPzkSboWsHgHq6cygyCUhO2i+PsUzfWdnB0Rpy09Lyu6Wj
4OgG50yc4MnmmmFptYDZZOcqtZuDmfWMk8MIo/XQ2Qjz1Li3eBejqNUJutYuiWLjLAbnNHv5T9ml
/jVEFmTR4Nl1c3OXo5XxbYQTebVzf0yMcBPPp3Ly6yv6MiTFdq0dmDwDedEbeH38OBIgDbSCIAhM
6XNFeOhFYJ8wJsM7y8bZeCQbwe1THw9neZegMZJFHDRzeybGzyMhFYKM35GjvAxDutrSVv2QbaQ0
jM2ItDUYwfJy4PDNgHk+mlZdEfFZxxuvMJ5quiNp/0MXW4kYwW5C8gPRlKziEOag0DHc2yXWe6fG
+q4WCyMOUXzCjcWgLv5EWjzu6866o2gtN1Pa1IgA+vBIkYdOHmv02pBeAza4r3eJKT6S0LIuYm4X
o1J6MPX8azgqe8s81FjFBZ57F69PopfdqXGdFz+v15mdasdwSRV1KirQrFYvpdXqp96ONgxRp3U3
2SXN4nZvYPs1OZo/09t7LSZTP+UzehUVZgcosILx9jAEEMriK3KSrZqxNwMocc9G32E8UUNypP9o
kMXH6ktbsKBgFndHS95Yxpujonl0IzSYG9CpDpYXs4B02bWfhX+jdeIkCCgTJoIwMRj7yXb4Tvev
fnKeHoCTKHPH++Mcimh6m/tWfOa8b7GMI+nWZNcEGnc+oLgZZLUboSnsuThn0vfsrj8g8mg3keUN
T5qvDjq+5kvXay1KeAFlSDgk8sXuLdXtZqcVJEKFM8I7mAUIVdrk0x2y+TCqHseqXzw3RsaGVmgv
OpC2XWq1Pss9MMlZKMzgSXjwR1k/lyT2WQb5i+yc0T6sea9xyN4Hq32RBSHWhgqf6Rahh6oz8zZg
sqY9BGBmSlvEfJlX7NuMqgVvE9a8YT4lrT7fzB7wALlh2vfJym84kXpHc3+HMXRktFUf1MPapjG7
c9IwHZUzXdAuMw5NVnK+sbk28sVUhQOsrXEeDU6rzhb+0L0jvU/oACbOsZPsmJLN4VQcs0rWgS18
C+MGdKc/IuAWOAHiUcapmItWsDjVEY7PFynMIPZrMq7gpR+S2BsZBfRPnlW4H4obzJ+xBfV5Wx4j
xJHP9RJAyGpySCIP+/HYpxjUw2XPoNQai/iY2l8dqXEeLFskyXVbG5sOydqxrWVyiIvpHsm52tr2
HH51YtQ2o7NSVTrco4EcEZG21tWd2ZUbpN9TEpv30LJvvgBrZygrP5PTDrUj919hsJ4S5H2XXtr0
L6bmSbR1+zQMKCKHeoaHTv3wuG4VmvC1amC4tD3K3961xudRNcY17S3/jd3HD8SEHh6jz3aqARIM
6GM3jds3G19Nh1mjzqPCfrN9ZZ+0QsdgqZvljt/MOyGMghndgu1MAf77qEPLpoieFqRMDel2NWWj
DaDJGl+KDmiBygZCfzB20zb0XnLvWzgLACiG/6LAr/zhinBbN+t2JiLoMS7oTWxPXG2YF6uQMWIJ
uKW1F0Rp1qxonKG5KsdDoXfsk40NomYAW71k2lY954Fcklnl5dm88xdALmmv9pmtZoIPYSJAqsvf
tDL8gKkKQNumILzKHAlqMHBFhKOwtikivQv5LVvEPNmpYNh06NzubI6xPI4MWTzR3Pl0iH/TCQlz
ltW7zkeqMeqdtmumqdtVof5SMgM4TTSkH+2tuY1/lAMzXB/n66row/SMxZql2XReGcG/qnK6Nhqu
LpsT3FS2KY5HuM5aGwM5bPB6GjuiEloSb2AitKkAC4wHR7Z5G4SLqwmrfnur5dDuysjHZ2V4pEl0
ww5/tbc1aX5tkr79MLveAkk2zEwTUO6shmhZw8pJ+6IjX44ElYEz6ZvcM68My8ZvucCCMm2LPHc4
2pJNESrk7VFNUphdtlfVddkR7vKx6PLq5BF7EXUSTG404uiwmYJVFvOwByKpQz8bINsiFi0j5YQW
1BUmzrYUbfNkpRwkw7T5nGJ/4qiNLovUWQiXBd5Pk7mLk4xEKTNgOA1RZx2LRNAwqwSk/cpLzqIg
tWuOLqOM1RYTgL9qGJUgAQdz4jBkFTE/wxJ49Jq+BXazUR16t3H2STheIwSX+9E0f7vNJC6F7p0n
D19Ea+NJkVOq9jGyzI2uWd9tFMeBQ0VB0TTM64Gf395t3pTH0mBabOu9Us8PEBRnI50b318ZkNke
mAmk5sY1nJLVIOPmoon+lZAtQD1dA+nTc4ivksRgDZGRkyi1DVU1npUYjx41xLEGAdajrAtQ/GZQ
tZzm5KbmzVBe+0x9zuW5GGSL5Dp4xdHLfPuGL/dU9fmI6NaO7vTvlzBfGbhRpG86F1nlpMXy3Mia
SNJG3gwC5d77LZryVa1Hza1FiA4ode0Oc0segzhFQ8xvHjzENhTVd9XwDx/WQ6Fgq459ecuwCm2M
CPWlxFWxyrzuTfbW64ANGZvRBOzEXrtpCCYMBtGalf+z0GI8aLkpL4r3hMkt3rTK/85ZZSVtL99h
q+WYS1NjlzclBpo8vcgWfvpSZTbl9KdRmteOdSgBL7cGo9dZsHfpS9eSaNCrNGMOvH3+Elq/DGBc
2MNJn/VmsSeRznz3wg8oip/RiGfGdlUYxCZZW7lB2T+alhdgszQ2YdtFW5xt+wh3TDZbbWAPsGNi
P77gHPwJYRrrBo2BlWNIQcYajiAE07jVzNfMoiVmGL3zcybD8rs2W9GlikuqHc949cksbyPnmzWI
4WYm+aHR3fyUyuI5aii8bMuG+xKOT2S7ayiwNBJxCbZYt0ntHZLOPLV9NAWtssTHYCQi0CZxcLLS
ulGLnrnkK6cdD6hRzI1G3M/qcYKrWF2NhOlFguqYb8nf5A4QRnco0ZR00W7W3d+xQT8KVyZG7x5Z
gJq4V0luWscu9WulWHb81vracq2v4mjqDtY8jDirtDLw9SlgmUi2SadO5sQIdDDk9Q8IchGQAX8a
N2moE7hs0ZUYUzvfuILOe0iS4TD06IzLCjsLSTR6kb74RGRC1kE4iNp350lShtG/1WtLC4llT0IH
w0x6wTVGmF44l6B3sAjN8/jLdYDzzXrq0xEc48UruCzo7c86TZo9LBGs58P8qe3g8uD48a/K7NXR
UaZaj1Y8bB74LqgCsJNGZPuR2dVHZdKsfYgmGRRnR4fm5SoTAF1ENO5st6ELS1nnlXW7sxXHbj+n
nGILcgb0vCXG8lU3ZIEZVeVx6LKPvnOSC0d5uWoci72Lc9Mhrron1fnWwWpdtpRJfzRN6eQtr+nN
dDYKI9pYohy2kRq+KbvptqrLS8LGSBuE494Evqco9MbFotIphDZxq+8fO37fQZKoqmHbUG1JC18Y
1yQ2VKB2Y16or05rHhIb17OrXzHR6mIkvIpIPpYI8GJYNYCbjncknu7KbZiU6k0w9iZJhSyyRHq2
p1nXn2YvM66qARBCfiGObaW4dyhEvaXYybvws1FQE7ym52qWQDY80VYr3Vfp0Qb9tZ49Z5cvw0Qd
bx5llEJOX8kd8xPrUGMPWs0QM/bhjLHKCOV3/g7zi9kHXZIY51bJq6lG56BNGMDppd/9Y3VbQ2xx
6BaRkKpwuhzSTG83rVETuee0L3Vuts95k9qHwu5oJWrFvbk6SthPIovOjVf90L3cC+rBljsPcQKN
Cq/f0vE1XiVb1aFk6lE11T0XsNxUgpsvZEPAYH5A0jw9Jzl4C1LhFv1Gckmfc0lgk9Pnxobl4+46
E7gAJaO1mbJEz/HknDmJDtONHvLGamB4pNBOn9CsMqSTzkTQoWq5G7PpZuFywzhMeh8+SOtJ81hs
bbP19iGQGXJBcTRSKwtGEcuVK6HCYPXtd8BPAXSJMmIQ3trrii0XH7Yi8Wk0XaKMe/Y1zaRd7SfO
NzX99GLcWRrBYNeUmO+rDqA+9MvvvaBpMuWvbWGaX8xhxm2K/hGsR30yxfCTmj/eYJoqmFnM8Y3d
amMTw3ZuAZVsLVzbK9raMBUi+7kRIphZOF8qFqMp9o6CQxOBQPZnTVjgG3qDr55RE+7iN78E/c4o
++KVnnXuez2+2CzIBpqys9kzPvBot+xFOf8C7hxjbSDCDhW3/RaG36iIXgs6Rs9VBN06ibNb1+c6
k4xk2s5xjMFUJWQEROBZS9rpWhpOL02tc/t0k8DjLXsiMxURajM9qdiJ2ic8Xm8mR6CLVZ81M9F3
BgkgpPLEWc80SL5lom+JHW/kN2+xIoSqHm9SVvqTMsqv+Onq+1S1v8seGpmp0nyXKc19nydzIdTN
2rWa8H5kara3JqXXvu39lAOU1l6j8d5DQap2bh5uLDddUmoyXO0qZK0igSnDmCSzc4N6+hgmMw1A
8qZmLDL4eZDJkqNn0+jyCVWOzfJFpeN7WGnjNgaheyaw8WQtrRFnGgZO2xRzRdVMV3R009VkKdto
40hXt5++ZH1k34eJT7yy+dKkVJx2844hdC+HlxjL5t4ZdG6O5cOpDvsX3T/YTq7fclLLK7cyvkSx
ClxTL741TFd2OZiKbVMZ3RdXFgcO/pvBwe2+CkK8ylyPEGpARWofRj19U0BP3mIfG7jnewFJsyLv
snMxIyPzC3FwO+hTVPGe053I9AU+zHvjACH2gZF0it8BfF3vBLtn/vz6dR9WpPCtM/6wXwdoLXdw
q04EAt291/zd+Uk32KxXJHQoAs5KSC6MjTYdJ4hkk6yBsYvAZxWGDjDtwRs3Z+XdEvWCjr2GVdxs
UM3u7E0QXIPrtyvOstUHkQJrUqyCMTC34igPyT25D2/eV+s32BtOvbUDWJB2zhqPKB+mz7ILesHo
I8iKrfc5Mq7a64f8NN3V3Xxtv4F2ZxiZ4Ykix6NZ07gOyXuvSADd9mpHLx/3KkoQHCT6NZ6KiazB
+DXu620LEA23FIPKvvbqPSDEYRemvY0Vv/FJdJi0g6fKK7a76ur18TdVFSM3qhMwt7Y+Mw4CK46z
GmjQzN1HZXXOs0F9VDUwgH7UqsuE5O7eK/1tjsptq4b8nScpyqQq4oyZ5O90kteiQYKQiVjiLbft
d2tw6JilHDfT8mRh+Cj5Il7eodSv8NhM23unNjgyj/cMcFX4cnef8FXKWjkb0U7y+HiQdi2PEtzn
nw/dOKWPWOP6Sc20ObpQ246hbJvj48PHs6zl0uiL4mwwTjsy+Tpr8bmgc7uV5lgd/dqpmJfz7G8f
NkxH9rMYNinhgseqcCF5xJHk0WBeth1z7/nxN3PoiHUiGjrERlEew9Q6uwwIt4+/DKuhPMohqkgc
LM5KmdpfXq9LlyYcHpxSET34eIjSsODm5uE/X3s8A2uzLPvs2TmuZWN5z7Zkvw7nUM7rx5cukpq6
kpnuOjJqbDh9fQzbqNpNHfksJ702+10F3m0W4h+fvW2T8s/7/O21VAJwMpq8WTMn/TKXMt42romR
qY2TbsOGBhFKk+WRyqck/C6HM5POO3SMJkuPGeMQYlBt5vpfHx6vRW6T09KrTtryU388MI+ld5r4
GY+jM4K70ZBIWDqrPkHXULaarjpmyxspxvt/tIP/n+z/r8j+JnaTv4hL/onsf/312Xy0GZEiv4i9
gY/+8//8Gwkhy3/6B9nfF/9OMJZti7/g+/9B9ocu++86UwfHQoeCJGZJFvkPsr/177qOyVdfZHy2
Z1v81X+Q/fV/+xu5/38k+Zvu33SgxOsJHQGQ5bv6IlW3F+ngX+Q/OYNLgMPxcC4HuxunmBFJc3nc
PP/dDfW/f+1xb/pewoz/P2/O/+7TNHasAbCiSWVvDOhH28c/Qq/l/ON/AvBIYbgl0AmLQxPmT2Gu
6Gf5TK1d4ulorK+yTjWvsXqrvMo8MHzDBEs62gqZ5rdCMw98LgLVRN4fUW+9E3jrulsAgd3K/uh7
arWK9qUAkIzreKAQ4gTK2WOn/Po19OKvnCHJz2K36DTrS0f8ZtHK/i5qj8TqyotoKBJfH5bDJU/Z
vMrmkOeNc/HTBsa4n2LpUe6BAhHBUEiM7cL6MZqQNKOJ1kNUvLm+86EU4FI7HEOQikTpTZj1hU5X
KTM1XHhL2d/RQe4p7qbe+ml0NMvUsCp5n1VvUUfYo1au9ai6+Bi/12hLCZ303P6mVwBFuwTVokNw
pj2lDNGNVmzarZtCj0oz2oRdXb4B+9u3jugPtjb8VrCtN5EqXzKUOStUbqAnsrzYomGmJVxCBMnf
CCBJA5cpKxSxTWUhtAChlG2MPSeVWmiCRbq8lkPur3w6ZCWtql1JuHCsfMSAWJ9tyt3tLKKzK7w3
Pyr8deUAvh2a19JxfnaRT0dN17sFMzuuVZXfm1jGO2Jz5wKbemP57wQjv8xEzdM/rnetWzzNtfdt
QPUAjDRbwKuLt7MfgIU1bkzd1h5GrH5eSkkpMwKdfOvHkEh0RCPXQWLY31MfzyDHUxiRzpuuLMiY
cNJXtt4gZnJJk4rdak0q30Zzo3IFIyVs9HObj94yfCuoPoDJ0fnM4ByPuGyl7n8MjsE3X8cmRX21
auouRPz7oxoGyEcCHwG291wv6k0CBGJqMgkaJC+oiPj1GRkBv32e8dur6huwdSCOXqpxSccySBzm
K2PpHNmXT65VgLrrkEgmqmaCD4ea0cxbCdNg35u13C7H5EX8c3AKK2glki3COWGZiueR0RoJXNXa
zGN7ZQHgWJF+eazhL60dF17yBOgf0U8o14Wjp4FuxtciWnwaOdxJJ+3XfKkUONL9zJviM5b9prIl
x0jbfU67/Jeua5Tg4tCTTBQ4YqqPmv1RujMw9JYmzQAohS7XgTyin+kwhtAynuzBMuH4VpuRXezJ
4CxnkoedxVmgG+PnnA/fkLc1e5HNFXOR8sNjVkjPkChyy/ri1cuwhRJmpeFdIgvspC2hJPXLsr6u
vMlmRtnQdhvKiy+ZZ3Y9bIvQ5NSrbH1XjmF96sLkN9axZ5ZHyjHQI1UfVWDxYa46pCupmNQiFdh0
8syyfmUoE+41XaCr5tTz58HVIjIM3pMCEEKamODDGX51Gn6JEGqJaKmdMQTpR8fcpRj37m427BSe
RGzq+mlOfKRukX0EmwMsKR0ZP8BOxK56gfP32hX9j5S7y9bmLQsA0EDQhdAS+oKEV8M+SS1A6vv+
iHCbO3BRqVQ57Nr8lBd5s0kIriMcW1hKkBilpjMQpR3fy8+ZkcvFKsbrmIRcGqbE1IH1mjYHkY0J
BNDW3bsLntvNvkwa1mxM75SPvkDe4n26UlfnRuxHL0v3egjXO3W85yrx8m2Uk/CoJPlOPaM0Yd10
Wu+AwiGCoz+bAk3QuQL5Oz1BEClvoRRr7FG1LgGOmOk32x+ORW0VqEumiT4YQFrq0HVs1wraEHZs
DxidMf+qC0GZxRm/Hd0yMG0b4vK4bvsLx+ZUNhbowqze1PRM13Eh7jZ6CgNkZtIY4dpUmInwvBdX
6FzPhkO81ORZhFcgc2xm7bMH0L2aawP8LyYpDpRJsjGHPtnUnn8vQcURWUIGGmGXnUUXGAAI1gZQ
NvFY0BHvXTjB+tac4X1ZvQ08Og23y62FQRNys3CmIEt/moV+CFGiNjMYLMOBi9NX2i+phq8sSLyK
fQevDvT36mddqRubwbmJFoVTzKIb2/mTr+ddEFVnPwVl26jfiQltpiyaXzGNTaSQoBXM7vcUTv2x
zeLXtGvr/cC4vTKieds53e907Ma15oFKw6t1TkT9tWQInLkMzIA29TgpDK5yDrOBhhx67gihKmOC
N7MhQv8+7FPSlwtN0uD1CbPtc3Gj7exgWoKuMY1xdYlt4xN60jNdjXMXqf4QQ7WkU0jQfETijpm/
GZ1tHEsCI3YdWQRYb6e7F5ZfpM6MMqRZTxgGcY2zY26Be1LQ10BqFGG4Emg9LVkvVBsrE2NQdTA/
wuKXn5TtJpPawn+lZJ7tk485JQBh861TmQ7gzvoIoXjZPZ87cvvfFM3uyrSh7HfOTGph8jQVb8iE
jCMbkGsvpaieR0E2Ob9FPrpb0pJWFFPDJoyRbnfCfeZT0nkFuxMrPb0zwOfqNKNzphBMDX1MWeEz
Dyhif2+TA7yqzB3/OGECK6eT1z2rmlNGBbpiqH13jWSSjFvup5XsieZNquGKZrQlLsH4JWFo+zbx
CsqpvxZSMBNMy98+KRKt0ukTcqSj+S9j+jbRfmjbadMWgzpNOGn0xmU2iEyF00XjwV4oNhlCvo3H
sB5Ru/UaFckpwcWzTQAqrEQSmHzBaJWGO+dIcoNHCMd+SQawxXIctMRAdt74EXbhSOepJYzeUr8i
uMaVu2/LzN9Us/bNTJm3jq3bnzgrIHDNmVsODYiJ2rBgyYxMGfNMfhr5csTzun2oOdmZSMUTWWY3
gn0R9Fg06HuQ/O7ixOgLGwSsP+8mEnz21lhQtwHRaPllrQbIhisPl5A+pfUK6wT7t4jxcnvyV9+z
YFgW/Xc3cQkx1CiSkG7GVymQiwwSFKCNgm7XuUV16WhcGEYJzdDRuYBG0pwGC0zCZGXnpR+cdntd
JT/LRSU3mxPnqwKTzZT0W0WCCozycDorWsRbT0TEhWsmt5FmBhOJHzs1s7PWkQtklzow5319mlzr
cmrlVtdLc9OqMt90NngrMepPWmvhgpRxt20co9kNafwM8J0eF9PbbcVkDmBNf+Ea4AySH+Ssg9yI
Qi7PkhyVNvs5p/pn27gvIe3kdW2Ddc36/ruMZy+Yek8cm7QEpsP+HggxfQHclEIjLsZLE1qv/qzI
ka4moCDGSoTDT5uUDK2LaTf1WAOHnIdminfsYSpwkuqEKPKHufhsfTcJCp8gGmYQr0Xh1U8INRIs
cB4k4pVdNuU28r2LrAihSw028pnmxMbyaCYzHOrPrTtunVSXa0kOxCaXiXYiwgmYDrldotTVTriQ
RggAxx0/c6aPyBd91UZxIw/0mhE+vTcsu8JiYft4Y9amHlbbOE4XbXiXXNPKsdHkm2LtLrp4RyuG
tV4b3LyVxG0ac7KxnNhap2VNmrWToNZMo2E7ZPIXwC7JwNmSp8ez3lQ3/GBof7WRY6NLf2x0mT6o
WFhrBH3v2lRojPynsy16cY1dbmyRdPspnfqDYtsEN5PjFdYHLeCQfh2LzDq45EXQyASQT+VY780q
1tdaFF4mo2dwNNRiqwC/pvYU7tkozo9JcM48dd+G89OUDuF+zOBFKB3wl0vUOCCe+dgN7nM+MKpG
AJsdwlTqRFVad3CQ69GYCC4yozgwgQhNhlwNk26d+npkzhh6l4KFhPi2c1vN+p2x8toypvjcW863
LhGI9+0wJL2ieiVHwDsVtXwRfr2Z9dLdm8Vzq3vzfdZBbMgZUjnIsRBJGWK9xHSAFukk3+B/To9I
YV70AokDEY10epD80Rgx3hcpBic3uuWFYkJVVrdSnaNQAdH1OJxWSxg8qvzhSBLbPx7+9pqX5T9o
a08BYWED8+OBbZGg2qWp32SEHy+v6pCOCBBX+xohxdH5v+ydx3LcSJuurwg9cAmzLW9YNBJJSb1B
yHTDe5fA1Z8nk92ifp2ImZj9bDISZchCFZD5mddInCjNospB6f88nso0PXtQsGBTYy40lXiQ4Nb6
d2aupGurMfbUmBmQcEGiyYG3Rov/azo4Iy1Pdyw2hiq3hWGppmhNX96Oh/Zr3Djr3lOVOys32oIM
qZCnVCS7TpXv9BN6SJ12Z0zxeBqRuZyuLOTiJDKaUrKc1y2m8PWlxANMGR8xxdMi2I9W/wmhc8pd
qjD0Psw9xSJ9uBjGU+uK7jBChwNkWMW4RkYQFNXf0AOSWwcSEOrTPx96+wddm20spDp2ElfRt78W
oYSPV7n6Z+8P4nl0qm1zOU6qjmaqshqxFvBAPe3CGDk1CwBDwd2QqLoeLur/TiNVKoTZIA9LYjzg
OcWJuYOxUm+V3lFSP8h7b7iEYwRaPgHH3DgT1WmrjQcyfpN8o42b4YKj7gjWHOpEYvHV68FQp+Pd
5S3WQqhtETFiQnCgysavpH4qPZOls1ooEqCDKuNLp8qfTpgSmKlZYwo6Xa70P4+s4HtHFfI8VdKj
zbTWpyVAryAKzRP7QntJEFW4QL7hB9bHdme0F+KT9eSgTAT4t7sMregueuZ2+XgSPto01txdejXo
WQG+bj/Y8sukXhoBYBhAW6UW7mH64tOzNEg570kCDLAyxN701RYT61h7feL8SOpChMmb+U6+T9UZ
D+pSw+1CNqe5RNErwyEkxjTkogcxuVSEVUV57qPLbMbVUT+0rn6NNLRDDly9CJzsufCrCtsIdQVZ
aqYPK3AAe+mMP1AhGA7hMjy1gwMRJVNXZmbWyb9TdbyoSnUelvh7q9JpGBtcC72a6mM96EMaL0gE
duhD3Y0laXiqEjFzHe9I4qKDvnDQwRT7JCo/IzqIImenzkCfkD4XDI5rsIA0MfGUXWCTFIjdgwhn
QWioi1eIjY3epQV6SL3c7y8dCMcOzeqMpcT+IHAUQk91yYdLVg8DeQBDzo0CpBEeSaVrxmrgnqZ6
rGYYeXAu78f6QVM/iEotQqQLOfLP93km2sZ7fTyMmNd+1tP3d6+9U2Ld85dsJOcGTqS5vE1delus
4iOxiXowmxLUAzr62r+8ckIlEUgQg57pF06SfZjqDXVxk0vCzhAYER54D3WExlOH/J+6OZzuc0sn
fa+PupxS296MsRCaYUggIA1RM8MBY+MQzr69Q6jZb4c4Qx5Dj1VlDkhSabb+++cdh55b7oK91d+t
/lrDgK9fH+qB7i/Sbz+H316S1MBakA7z38rrlJm4DGsrMqGaAXPyKXiSZrvlQ52weEqrxWUojrkG
e7W6+GLkytRToPO31M9A7MvHehHTOVBNikgvTrqFEegpZdx2t7bsCUP9ZOhfc1Q/4i9T3TYIOjLp
NJmOoV4k2cJZKmskuk8gfJVVTIv40ESj3TA/6Z6A7gToj68Pge+0vzQLkqb9ss6js7fVeqRbBJNu
EbwfR/OCRfloHN9OR52ensH32MvJTk+UibsdUjfj2wnrJ2mHy01DDWqHBicZ3kLtT60v3EDgxvRU
QgHbUtMetpiODpfSltwDaqYPZdyRgZZpNl7w4k5mazrjbjqybjM47PqsTWo6W8a9nWx+vwjVNenF
I80rdfEK6m+APt3HX65vPaUYDx1mBgikDxsnyY8Qaa6/vE5f2SZaFpYwnMMvF79+zfv/aK3GRBkX
kzn9WJrE3E+VJIJN3eCfD6jfgkYezHDpgUsJzHndZX1ClytTu1+qbnJcoKvLb4f6CSev/TcG+/91
ZP6njowrPMR3/uvfFsj/15F56P4CPvQf/Zi3t/zTj7Es7w8XBQJ6H4gQoF5F++Pffozt/gF9FqUl
0/JI7BQx+t9+jPeH7fFcSJPYBowV8hn+7cdYf+DKTuPACRS72TPD/1V/hvbOf9J5sR12+AiC+852
2BF/l27I+3GFlh+mlJj+DBCWuFRqC/IK+LD9vJyWIj5E9fiaOG10WUPuQqKFl0CmP2Iz6bcBJFcE
Ewmb3oe3hYuGq/SEtSuk85iqrVYPUNiuFFKKY+aj+UGVha1bDo0PadC4FfFoEwUy1P4IlgTdaxT1
QVhNXXv2LKveDwmtCeh53tGT6CGXMdJ1PS3wfdOX+WnE7ATs9vesMKLHdiyGwwDcmk2y2KxASbzI
f8TQpYvn5XFEkfQJ3Pw5Gtx7S0JhtfvyJsa8OwMU/pZ6yQVYq3GNXYQjWgPd7RZxoZy/QzxJLFVd
9EwvvZ4tX5t5indt7T047AVHUQggvGZ+NUgCt5RFftBy+W7iAQXPjNygbmq0JEtvvrgBcqdwIbxt
FwEDtWZxbdQQTvCWccSbyxhLMghsu87tcK/gbAz0fVVP2VHD2yL6c0YU9AyHMucnY/OoYs84DT5m
c20cX5FFGXbrCHK6mtBbUs1tfQ5oJ3mnZXXBBgcx5Fp1cib/jYRF+czNQ0rBr3ienQwOhQkIYqG+
sNSBDe049y/AFDDoMu2H1O12eESBaerkhcqkvTFjG4u1PsFtaTLRG7AgEexmwAeUursLS+o5jgIw
0wJFgo011A2JvmdvJLWMa7QiFuDnwKjILA52GftHIiXr7IS/fvW//RLvv06d5u7e6Ma/HdgqJgXZ
E5E4CUQgm303gBvSg5QuHrEAoUy/Jo3CevqChFF3hJjSXTx1M+jZ+yCNpGdXrKOjuwjU3Qmq9aBP
6LfDVIXg3Rq5wMytcJOwaa5vG+/bdJX244ygLfpJNgVottVVQSH07P1QwyPguED6xURE//C1ygb0
7H3QF4M+XBfZ7izRAxtSt6W+Gf21orcHAeaf21RfHXOG7HyZ0qpR8YP+6t6H98ecxDehL11mtd3A
zyRPW5V9Cr5u/0AN9DN4k0e7APdN4MlkOvnPQarkT9/nJWxvpXqOYqzwE8p9Ks7vdDxsqSD4l2P6
UR6Bu9v387oPFPAicUe57rvia5ybbPUQJnapAXGkzFEEgM6ESoAa9KEe7DADSxpjPVWKL5kFbs2K
js1U5SdSNGcXyBrojx2Qu0gV2wVdp9I3MGX0Z6BDzdGnoJb7kVSSEt5oXALHeSbHKoF/qnxRfyiy
oxSXK1PdbPoBS33lenB+zvRh2NfWMexArfn8CIt6gx31NtL+6Y0NgppTZZ1h6wJeLbEOJWaL98Q9
K+fNYBqoJdFJSg+rKz+nZRcSAiTJxV3Rb4pyhLfcYoLXzzAB07pgHMmqnYjPmJvGULvcZ/qRIJnU
F9mqXzspUTeTno3lsFrQ9BNTmpXtZ98MW8j7SOfeW3P2DJ9i5Y4GwZmvT33YUiacKamOU3+frfLb
gOkW0GDEKs3pLo2h7aidjsZO9CMNreK8tphMtuWwwzQM8omZnuJ8fIVddAI162ztKvxaNpaADlY+
hYcx7IpLWpp3M1ClQ9XyipbqVbzW626cIXf3S3FrAh+zGim/SGIiS+ZfYrcOz47MHErPih+E40Jh
q0tBygeHxtnWGs0v0WJF+9oqESMex/vUBg9VZ0F+QXPK26RT2kMTDelRx427x1Uz3lX29AAx+K7A
WJclYkrvYNMjzMHVFJc31M+2pt1AtBIUJHI3PVM7vlmt/BgkParXIiLJQHt7M+PsSeWT/U2g3Iti
/hVu+khdCPxYJ5OeVsHyii4drlqZgdpmUv1Az5KyXjB+N6CMXWgI+XsHSCyhK+4k7fQUIaxBGD69
pGubH5tseTCyYIABPKO9JlEga1Db2SLB8eA4mXP1IWifK2gBmwxdKDhdBJ+ltxdRfsRzkcKe7Q54
xQD+AUSM5Vk7bYXs22OPyfrWwQx1L9LRpk//UCOXBpugHbYOhH3ZpdE2kGiXAgiqdiONzG2B+xxr
OIrInQvC3HFG+ltl/tdirfBww+V5LBZcJ735uXAh8K6OcRhqRwlFDc7BXNbN4pnTDhU0zKyyqDnA
ksCFrC8eh1Ugz+1X8mpXuXEPjIQ3xz+SpfDug8LA1SoCa1tF5YtssP7M/cw6WLX7Z501MdRD44IP
JBxLb4gfl6IBcxmYh7WLt4bRGfe4S5qIP2AJPZYTfqoihwmcdT0EdfRYFGbAD0brFjSiQVYMqxKL
OOlboSSsV4vPlTpjcbCT2YYE5Xyag20yXuvQbJC8ts812HbTTH/kuOhs5jJaae8bt1HZ+1Kfx+0y
YIuW3EBTlXyhd0I3AVgJjZkWJl810/wowj1qIMaND/PDp2qLBoZl7C2Mydz1B47Vjz5C6CSgt7zg
O/XM+s8h7L8EWEFEMsQBQMFQuG9zu6UUhQ/XDJsbWX7/RHBpbZOcuzNJEp+KO4VwPJixXIuMw1Jj
kyRimvlV86LIo6MwLshAWAfPxSME9OiBXku7m5N5W49u8grf9XthZ2wnZgxLyxTG/QqKsqyzo794
3JN44ql2VbEXidya4zI+hqtt7KdQeEQG8/cY0tImxz/otBYCn4Jz4lmf5t60yfLdL9IDaubTvfbk
y5AWcKgM9++888VT1T3TFbhrwhi37hhZ9S73lh1xqY0ay8THzdBWwNMLBZZcMX5OuFfKRzsPP/JB
H9MUnZTemFv63sk2VTlo6f2VLc7ntYlt/CDMO8eMgr0LBxcPPzAUiXs/WsSWkyrP0ig3wOyYxq2k
SgzvLb0i0/p3U7NFdJOZHOrCMzaZhYCLg7PVWtrtvuv8b1JED5kRtgdptrc0WrN9PSXIyuZKdFne
O0ufwtjLn2w//9CZlNX6aXh20ZfrE3xR0+6KYMem8+kjxqKWZ9qjQDotlPDsPBUYpM1gb2h4gs5p
LUh3HRGY7D+haj7umoe0pnPoeTQNF3exTl5fHJ18BLQinK9C/OksaXTtInAtIoGPYnLXDy2agWWe
P84+oYzpoqJoEXlX/bdpzIuDvxpfMXQ6JCPGZzHA7nEFplvQ0wBG/ikJ6JyOKbW81Y12TTJTU25M
nCJzfxe6ob+nyvSjWkOUyyNsCIzsoQECFGIO9riCaIcYkwDKvxUeXDTclg6In/kbI6eVBVcLnf4i
RsNZUsF3mmBjs2NfFwvsThqN9+yldL/Gxy6g02JFqbGzEaQYK5o7M/2tTWmmNWWSjDTHnPZ0FQ5R
RhkymR18mnXRUR/rmS7l6cMZP49+MQjJVPqiB13Fez9kS6wOc1+9Srch/C6rDNR0BRhizhQkRxUi
1aAL478d1qMU51heKpt4z2E32bXr8tFxOnMzZQ1Yo7lPr/7oBzvYrS1icoQSzRQXZElQeHr8LI6J
G7/IqnhxanM5GCFuLNS0CW4s5PfGIvkeqwrLexlX13IzKYmAEXSBrcevVLYldUhXZDu7T1GdSWwq
3E5E0UUNlpjyI84Md7rGWS3T1xzgxN6xS0Vmn476YTQ46Xbb+JWBbnLqdqHQsi4Xcozlkppi2Amn
VJcXFfIgsH8stPf2ge5dWGkjzpP5VoTWlWg96IK1HWPTSVqH/x/pjx4aFQ+XDW4boRcKNKIAseqy
+YDVj7nXxyEdq0Ne+g8I3zVEiarooqe6jJ6pYpc+tDTS9+CqyH7Oh9Tc6so5axddMZPAEOxHIev1
foETH6FV9RFXjNcIGDa0E0gjkzSRYpna2+qW7rMb46fuIHJS1lzctWU84Pn2Y8Qj+NjiBXNdeiDL
QUM1MxoyeR+oIUqGv1YMQGA5+cvFmEsF4yM/Qk01nHfFZBnHBJcAVGTxZ/HoNS3wrrFZ2JY0moEu
cIkkKRQepLy9BwuIfFQRL1SJ93VEue6unaJLkaTxfQUBezuVjk2JGJFBz5v7Q9/ZXyUpF7iR+sMd
W0PzEX22bWl0n6whi5+9AMWNoUnFjmwcQ21RiZcp8qBmQaOw3OnvBRj0bbAGG415/CNzlS9SsXRh
hk/c0r7VPSCc0j3MniD+NHFQ7TJx5coLWFdZMr3UgqNU1qsHVk3g+2Uk8maHy5Ms+hvg5Ht+iPBU
FyJ7dK2/8IpASaM9043Gii5pPFwwsBSd2eJplHvloUTo89CHS7vRrqy4hFLe86LtBO9m1yOP9lSO
sPRs2d4mnJluggtmI2Zj2DatjbyKL/emuZZXIy4x9sXfL6rc7j5c0v5+rJHFbtKJ/Vym2a33Ehhc
M5SZhaIB2vZHxFradbgNvbOe5OI+9mlQXx06ypsMp8l92fPRBfIybsgSHIdcy8T38ObN9UrGhBF1
YD4v8NI3AgWXs1f3P1o0zQ+ZndcnY0YKES/oPXSsdLekE3e5BTkh9D/7gfuYjBI1wVUCNxPiKcMc
5hDk8iu9rz+NanEeh6Wd7mmTbCu/Mm7CdKJjOLo/EKMqjjX6dXDIzfHJARGZLkLuSqKWI+HD/WRV
xbUSE/Ec+oTmUCPvgBT57NCHtsB2sLKBjxkdq30ASeX56QN10zuxjC5kJuNqgkE5ubL8PjiOt19C
6EJJkGFxFBTxFo8c+YR0VnWa2KRnBrLm5c6X9sUkothPlXIy7XBm7YrPS5CRnuAQv4EGBl1xBF46
Ki34pM9QSOKMYPf1PhdXMx2TJAgxGOHTpETwFcsMinvI/ph5xJl2GPHlJKw2RQfAaNmn2iORXfPh
zts0mE89ubH5oaVKc+LPgrakVswuX3Fldv6xqnN0Mtp5jwlODpsUN540iu6CSDr7Bfow4itPyPEA
Wqv8GYd0ZqQoOLUbaDh5XlfR5URnuSJMJe+JtwW6sqjarTcjQbVrKT5MWYarWmRm1ymkBmTUWbxl
MwIotEwHt05H4L+AbyxAlAfVKMpm3FpaMCFoCV9cDFCQRRqTD1YsN59atIPDof5eBIV5BFsU74w4
exjRah5m82Za00siI/ODWX0ZB+6vGv2cdirN+8nD1ZjVNd9W3TdEF5ToFSzIKjT9ZGuX63nuEQcF
qUZMRpPqoUcw+iFokvy+6L/RvYOaPzjdORn8+LlZAezAyTu3HX+iyOofs3VXTIGnHOZAInXDdCji
rr43XaEM31Ep6drhSrPrq19Yzl2IKOc2VAjuDPl6vFkjmGqip3tZGz/GBo+r0UUd2qy81xzJppNw
s48jzgH3Fv6x59G1sFljjcWr90OMHQ9u62K+t7KS9H7BqUcJEw5VtzXrcrm4JoSvdUxWoGoWUL4Z
4QeUjegslY+JY4Lk6b70kdVdAHo9+UFo3VJkQJIhGjcj4l0bMZTzfnGpQnR+bmyWQjYH3w9fWGiK
s7XYZ1Lg743oitsShxLuPyCUCJPf43kN8QPKfBiT9Wxf7CAZD0XQN0QrAbgx1kiumM+5S7LbTcMt
7W0MtXM0CrJ8QorY9b1NXRrWAWhTuQuTuds1dvcgad98UNVUeSrGzP8+ePNx6LEP66z+lHo0iuc6
VddwfYyrb+5swmJtpxN+TtZFWt8IMeZTXi2gXAQIvCypzqsHIavChvNQYRMm8d88Vm19wrXyr4yw
/cUluh9bssjEMLybJS5JU7anpVq+Zn6BDa7HreRNCwJJPXi+obGjl/xWhuKcpR6ms3ktngivse7r
MB9L5yGityyxMLfDv7HMiDf47uEhFySgRT2BkxmAQcw6CLBHq4IsGm+WdTG2QTLnZLQ2HkelhwFK
Cgse+NaAXw/RvG6gtzPYKThu9zoUMwfsOxFqBM1V969DEUCPgid3Qd30pWWdRiGmwiVqhPqFzzuY
uTjfsZXdTYiY34lZXvN0oRhDsD4M1K1FFNQ7bxW31Ra4WUa0G9O1RIOr+C67JdyVy/TBH+zXwrOH
q2MAHszG4ZJAz99gIr7x/aI5ByKLnkcTPE4yf3XnNcEIumV9WiyQRHlaPkwrvmtx6N7CciGotwNi
zqTbmRbqmX54rcy6u1n9fTPRGZo9sPoimJaPseMf8z6bT5Si3I2N4eW+7vEsT9DQuy8EsTdgxPwQ
kr62KarXVmKggVAiUqt04RHK/io6TBDyRklU5khzeXDEQaM9r0vuUNY04Mi5WXILcTLYi9BE5xnr
b/CayXkl/NmmaUjWan8kk8Kyx5R3PqQwdv+s39a1/TfADMomEJ6ROtibiwGlLEfFJglQjHUGCh2j
LZx946byCrviEHbQ8hwrqF4605QPoxM9eO7XIcvGT+4I4bNeC6CzQf8diE5ibVgl7wGXUYmqhLii
HHNwTHd6ajtz2WovYbBK0VHknbEDUED5s7c+VGx0cVuGd6gyfFqKkBgRSORmNhj8qG6vpQltf3Ih
J7DPmDeSI/ZDWdRIHCA8gy6EcRcLc9pkYd+dSgsEkAU/oVIXrNMhjusC4/caeXPD3kDupflswjq5
q+csufp8eoyz6+3olfZuomx2Ktboaxk3zcuimJFTwCIrQkTk2vm4Nkb8MYuq09wLrrGK/oeVYSW1
9kF9xHkBatcw7uZydpWNEtrEZiy2+INlABhQWJ965BHzeXJOc1hN16QDnMQ2b+yiwaFNrf5LT+UW
dsLKRloTzAcO4iElCqudomo7iHbtPNnP24BmDelDizIXWlv4a+0r/ukWfUEbeQ8iVE11jO8laq8o
2XcRYipFcR7y4sky0vkQzvwAPq7BNIgNUqAR9gPdtnYbLMZ4Tm13m9BNv1GYUOB24zS1dg/2s0Ld
uUfJc0pkRivIt86DV3+3BUGRNQXDMQIQfu+FlCSK1opPREUHZ475RkDj7rHapHRsTw0avAH5Gig/
2J3rtPNnw0FfTYmAqq/ASnLAaVB1jTYCPBeZVx+vMIv0bGInWivcArIWaVCvRJHL754s7AHnpmG5
BRe/eH8aLoDgKqifzSJbTyLGNzWL8aVYbG3w9QXEo8UqCzA+ki4VxRKZ/gOxMgXSPv/stnI9inJ1
ELwr0eFeym8Dav8bcwn9UziZBfXIis6JU92lHsFFRHl1ByIzwzYHe23UbCl907E8535jniFxXcM6
e2BPjoEIR8XNK1FjM/L6HsDrAWQgXg4yJTEU8YeI2uatMvmm5s9plc53AaT3jRdhUOMGg3fB95wk
rTY+iCzzr3oIuinjz3XZ1nRAQ4imgU00lyznMSFkWwaoLc6+f7NTr7px2sGYGg9u5n0RYgzPWJUY
D4OffZFcD1eS+okCPmvB7HifSt9AzmY06/vMsT80seyuWTpM24Wcde/nEv/BZf5QqQFe/L6oxg/h
RKZayax7aN3Xxg/HqyvqdkfyYN8ZPg7ma1sLalEZmmAp0gJ1mONXW1iPdmLIjya6AZt8WbNdKlfn
aLlo+RT8cNukb/yzMWYBkpfuoRE0LKcVdfQ0IHZF3NbdtkgPIYG1PkhEqk51Lb+5U5uebH7Ue5hE
W6Nc0hvKdBhHJpbFXx2/z1K4TxmXIR7O5scpajZJYd4bMSZF5LznFcXtuxYtCndaCc4LpO5E/xBa
cCK6xsd7sh8fKBC21zlOF+rbbo6oHmGjoHBbLOF4g/LcGg6bAanpBl/FXZWL7tyULMIlAry3UJKx
UHF6DAYuIgfTFMLMOyzX25tP6RB/CntXNM7zLOwrAj3B0cji9BwHUbmx24HmCWoyD/kyIdQWT+CW
smOfh0gnhEhDlGVFnWZaNrOL0GlGf7VHXRiWHcSphcVzK0ulDWZn6d5CZWGPr+nE+hFyX0/e32nW
/WVmXnsMq+BbsviUU6byvh4KTPsylJzbCAFW0eHY7tRI1IQOrr4UpzcN/eHjIuVwdAu2+oy06TAr
0gkacKh4Gg2yJ75yDozH11J0d6OB1I3j029GyL05LiWmtijbJldY8B/MYGxg7g98VkmY3gTjcxOF
wR0F3OfYYi8pInjwqGWEe2/0z76xqfu2OXuLcM7k3FwcI9nbIsZjKajt4jiI9JmN48rQBk+DpDw1
ixxemYFhAvYeRD0AZSnl9H85sQQCDeUlNkV9SpHVhZ6Lq+LYf6q8+ou51Jg9LjPMQyLbQGZ7fR5j
0IojFtSf0NPlAk7xI5yt8SUJpnEPQcug7fawRq8eLsGHyWhXlkCPAnFI59an8XSpB/e5wTfHNeVn
V7DvzJDYDwZyUG+9fNXt082/976fnunH4mh8TtqqOlDNpdhbqloS5KrxMuKwOUYUYeoEqDSg2S3N
J/T5wrFgJcg20AVB+1mVifi/QgK9HWd9v6VpFcPEDM3LEs4UWT3FfZsTwnfXlQiOA05LXfSsAjN+
iscwRmkOxJ/u22uyNDHUfLI6VH7HFGiCWX7F2m+kLGucwu4BgdPiGCsQ56zQtmaBYydO7uG296z5
EttVucMSEa2QbJgvekiKTOlTpgiGTdalX9xp7yotcehsGB7m6LgQ0jxxs3SbyWtfxTrb5CwpDABy
mfqaIR+7pelf7tAlo4zhWU1zXbhD/CRfzpBpEcB1VkgrCkapefXhys5rr+EKEDd8sVAp38QZBKbQ
YfuLFLQUiBFctBzlCH0megAV1mELQpHv/THDsZH0XeqX3/rQkUOUlJONCIVU1meuZ+jQyl8O9RM+
NLkdtEkHDQiQzpHCPOtZ8HOmDxP1hdW2/bwO7X3SlspDU2KVHE+ACUUC7FMNIcaoECuwmZ1+YroE
u9d57dCY82l3rpghopappk1B51MP+nC1CUZR8Aw3binvJnxgr328msQBfBnqs62qpkk9X8Ewcg1S
yFmdqarTNKZbQcCbOUjNpUFy7Bvzs7U4BohWKqeGyZDreikxSH8JffGKXAhsfDrLb/g0PcsVUg1t
YXHoh+xBP0QjUZ4T/xUzXvTTFGhND0MzJTvUGpzNpO4fjZSJveBS1ktF9Q01s9Vrv00BRbPKiyf0
ydEYeR8mBw9MW9E1khzUCHYY5FWqIkxz0NqHTpafjMmjjEhRM5Xuo4tm0JvJw/8BxP5HgBiuZv8t
QCwHdViX/0nZd/Wb/qXsu3+4RIk+mYwF4AtruneImKmI+XiXCd82bQtm/k+ImOOrZ3zL9wILZxnf
Az32D0TMcf7wLAFe07NdW703+N9AxGwLSNl/GObxgENnLQwtPoZFBqUcPn6h8KNuHFTSs9oLjZdr
UYPsmaHY+j6cqyJKXudu3TZyxZIil1gvGx8B6To0BS3SVfKGqkSYbMGOEuVvxNA12qIdSoihrnsO
EXG+mFhxsl7jFBV3zn60z8lcpdfROQJ5J8KegNDM3fBNtiYd176GkpmuWydY0Tu2TmGCqT2ub8FF
MbcuPY5YuyyRVHVr2O2NJ14bUebbrgcB05mGBwRZ+hc9ex9AMUg7lZcFiWMBFeakn4Lk1dNwUW9S
5XoCt7jH8T5/DZXGT7PE/wxx39gsdZACcuGTIarDnCoPCqq9vX1/sX5CD9gS2Bc9039Fz9CdZNVG
a9CSyN2U3d+4oK5QJYm6VrMoUftiMK2xvAIq8uBi0OxdbPtCqmhf3mZDvStzqnLLmk/IjfgDgfO6
zVYiw6AMTQAvoYG6eeof6uiO+hGWZT3pWeDE1fV9wPiBTpuXB6hrqgUxSicW4BB6my3Qm0KZ/65F
dGvf35eewB2zt7NjhWfiJuvKR3sOvnsNm/XUrrC0UBwu1hIHgrT5E4nQDLUd/ymiu74zEy/Amjyo
rn2No1EX+7sgML6MQQJxbioOE/rIWyuU66kmf8LLkTy7G30ymNa+xYNt3SQafQTiA8TFMPbMQ9bB
Ck6W/GwEaKrbPUXPZkTsHtsxB3Pt2xTiXMqnudGYQ6HNRT7LGe+gqkLgtr/F8zptMT8iqcVw69Ya
HFod0YQjaufWdDjXGZDeN2mBvhJQNZmHy50nUdTvRI95hCGSmz11XJ2U0RUxrz/NrnPqm6q8d5MQ
3b6ym44kmZNLsZxuiOjm5ei2Bt7aw4peG7GbXc44ykXuHWEMQBvZX4EpiTuzSLEmDdZX/VzYUNEz
DcxCIhjl+gXYrgZnGlVHi1O/LcHiUG7jUw998joZ9nLo0oSMj+dWNXhUjBYbvdHEXF+8GMAbPE5I
+HmFqevMac1eyvchMIyzje8+VpaHdWktMNRrdqScf6PJyD3fu6qPmTk0gr3+Px6buy8d9d90AE9Y
5AkNFMy4TouB+1cFVYaa+3Dp+eeQJNRUP/g+UAneGyUi2CyAw1YoZJzl8p+hZF/1ka1wcrlZLZCb
6YN6NuLhRhrt2+4JqYcXmaJlzLVhXwHZaIILTQIb5VDvsQCa4IA9uGC6Apknnu6dPJSXUawNDFbK
ynabAicnOiUDlY+5DhGyAFZYUP6p2UKzvUynOvS2VKdoWNUKRvk2bXx311l0Z8yoQZRH1dmnC6i1
+WKrYS6+uoJfLoCnuKlUaFAqEDsV3F2PQfRJPxRqlhOdNKQnrG7PkoA4gwEENdURgoe3gFnH9Eba
fCg278Shwsu+5xK9bc37IQ9uMQMB1a5n+jEZTNSHC3HsIeKi7hoAurJwukcT8dQgH79Hrw9pqij8
6nRhgVAVoYz+SGsZf7UgsO/fvslxdjd1II0t+H5K34hJpo6cT9QcWrD9q7VhGwOxSyEYpWZ32LZF
YkO1r+llx7UNA1IF8rpbrsk6g9l6Zw/j8tReLz1uOZcBpNoJk7GDKeJTWrXHYgyTQ0licpiy4cVZ
F1bjIJAHu66egfSCA5xQ1igNSHomgmpbY6FPw1bJz0ifeDenKGjaiwOKp18JgRHFQwj2IFLjR+VM
qK9TGRsrcTIEvFyFjfPKma1CT9/pP3o2t8HGCVIDmU/DTI5YqpYXfQEsCkSnZ31dfxhMlL40I0iT
hDyBWvA2VH36aFSbFz3SXRjRFyh9RM1SFQlrbqBL8xu4T4ed/eBgATTZ320crJE0iNyDsyLmX9C8
befeOY2IRPZfRP+XbuW3mgSo2/j+1hbcqVXoK7IJAIwkIFEOMizVVeiKGLOzkw3CKPrVOWJ1uyiq
e3jv494vs+YUzDA1hAP/dzmDhkT0tJyJsFkO98GyGDtjdeGLfJhbjFt/O3d9OKUmaXyOIvDS0xLV
X0OfTVs4setJH+lBwxaE9O4Ke/k2VxamVcq0CVWOai8a9BBrldLZ9LSRlki2hcnVkasLNBf1bl3A
4XU2enSobNFENKbwst5L36lPcLaJtsko0cdBxreGpmEbyWb08DkhRkcb0zIofnouCOB4Azebe0Th
lU3z0CDNQxJJFGBOyUdzYIEYS5rYYTZ3m0b6I52PaacJWnogS2IBQ7vF3fiiSPbh1svCRskNbDRz
sMyoLeRpdCo89oIGj1QNVHjHLbyDF/p1fEL9dzjo5U0PGsDwfmiqJa9MjXETx363S+qYvRX1ZE0b
/H/snceSq0q3rZ+ICLzpypvydlV1iFqm8B4S8/T3y9Q5W+vs+OOa/m2UAiREySDInHOMb0S6wdlA
LaobP4C0XISes3Ls/oZavb+qdYMev5y/qZse7uTeRJGjzkEFdkQXG/KqLImZ7lA+amiVt72tf6r/
q8636rX8a3UJdW1f0mhXbRQP93LY+8cwq2EiiYZKDpEN751DAhZRGToQVm46Lbc3XcEnUqFvvDG8
ptmbvfNdMP7aYrGMzybM2aWsp4NZvsBRBLZYyiMTVcu2MgW/JfXbDJQdhlZksfZpM1/snWPYaMfa
AfwRG2Aeo4+8ybYpT0zQw+06T9LSGiwIdHYoikhFsyllzIVSNKvFq5v0+jDi4W4YrOP1MbWp2oDw
SCIdxKfSkXhoqg8j8A+1pgQlSlpyXb0swYw6UqNeDY0b0cuQTs5KSVLU51jLMhdI4oooCFB0Fu+4
NJlq49TVb1LhLTeyJCpqzd9HXjFvk7b8kxRUGwzNMk5NXRFVGwSPs5xKKu+sWkqlIrtUEmy1qO68
bvOf7vO6CXGfFgG6lfu63hQlzXKjEVSk/vv+fz1fPaCsvWppmMgT0DTLvvz06rpIxnv1KyRwozTQ
kZpywF6k64kT+oAOiyAVYtGsCovEP5fQ66paEgs40pV6WK2ry+x1tcDAXAjERj1SVToV+rRVlxzl
umzFjAFTrY/yd+TY0MKLbgSi8o9l19enTufgGny6CuN6tOrhRt1MHkbUmSsyBKdEcjKoyIWm53NF
loWIeR6ofCxVSKFfZCHoiI4+6AEDPSIP6tOYeOXihGAL9zT8itO/H/prq2RIR307Fbhb1Vbllkp3
fVw8zj5bZeK48gLV6lDoyADVYp3JhBm1yKylKQ5qUYn8DSyqxQU6OFtEvhHexKVPPW52TryuvUnk
Z5q/GbEukpBmCLrYq8vO/77nukuFU1M7V/dNnemDel9fUWzqMbUaw52dL49cFtV/v7wQ9WS1njQe
W6n1y3+87kpPS0DFgduXZ8+bOUHIYdh1/9dXcXnZ14eve/+/uK8qzqnX6K3YMRE6EnNBATZbJ1TT
THfTbDuc9IA55peptKGgJBTC8Xfe2Xj0N/1YctJbyrc08cWmCuq3rLZQVgcLyLKWOCoDM1KXTfUP
psLfDNG/eg/gFjWpFL2fVu4qk82RMEcAl0DbJF38OoGi2MCIC08u1T47HmYZ043svQPuk9PQo+XS
v1hVwpXG76Byc0WhECReltEfN0Ojv5OBt6x6w4BM5Z0jmUQVJy0K8JLMPPk27YlZwDhAC9O48Ln0
cDC/bhvGp2g40pbfQt/hQyzjtcAbtK/JZg1d+u/+NJJlpYsPk4r11nV/+GkPtLpOMxRCAsdYu5sn
49NC+rECbFFNAwNtP6EFDzHeG+CL8XM5EF91ijU+t7yzydrqB059yUfs9+VdHP8e5595EJKgUoYI
ITV43GX83gu0c0TMHKGBcdBX0ymyrL3V14D1afEnEVSeLhp+u2EO7Clw9mZIRSJ14YG0zNyGtn/X
PPc3Iv7WlQWMgljFmKeukCo9ZVO4s7IdfGTAPzUleTuHtiQ5rLABA0oTb6L4qQ8CVGxj3M9D/kUi
41pv2mxjJfpDM3vzqsIFtGKpRdtTMuOw6RZE7idGOtKayqA7EkQo6CbY0TG1JrpEcb+f2oZvFkzI
JkLL0gIV2eO7+0J5E2+mNnrrpiA9ZxrOBgonQKyYPm5LQ+w1m3CLqXC2U0tTOakxFRD085VypJ8A
wPP66RHt9Dh5WSbjNfRMxLimdru4DEDpxJxKxzX2E4ESo16SkkJy5mGMjGefCv/eyiuSVBr7CZPq
s1/nd2OATSWNMsIvjOh+6EDZNBOJYmg+AsoZm5CPfJ+4pImNBMNExXBTJmn4Gz7eDX/NuiU2AYNh
W6E24ATX2QbyrpjTZIL9cNXAaamAlzp2Tl9Bvw+SFhNSRHil7qU3upjne1I7s2Oh5Xd1Q5hzx/GK
wYekrNrdg9fZGBXhHPY4c3AOC35c0+vXCCgfzNQmQ8NuTl3f/1TmZV/3EFDX75rtc1oVAIKsuoW1
568deNmMiXrn1gffsspF3KxMkKhnesPwl0CcgERNZxKFcrxFpZP9aCznp9M5T7av65hvqveaUxSE
dwwGKJD19Qjmfk+ynbjVdYQ7xCl5kspim2QfzAIwACXgkAb8HelOgHbgwGXGo1sN3cNcfkM1eQaQ
7545s670Kebc9+LdwP9DIk6OThNNNgUs7fdiGG8kC+3yOD4EdRCTko63oYjcfp+hHWeej7i8FJgS
YyJGQjt4drymOzTnIe3svW1jjGpcwh6TYQJYruXjyoWREpXOaaGqhZ7E344azpFChHAJJacuHP4w
yKVNM1njJuTkVBWi2/Z5SnfLI2GpC06FH0+7yknvmtDot26UfVYZ3bEQ5RO193ZNlmtKr5BBaE/d
x6zLdpfF4XsRinTduljnnfyAe+C59jQErDgcY88J0KXb50z3mkdtwjSTGmO287Lu94gDYh9yjlrr
czFsk545rj0xi+67uzIdCf6x3N3g7seK7JchoyrllkgYTP134ppnZwYNaI7J1wLTDk82dGdoNbQm
DUgxgbgNzfbNah0Ymfpc7hDiMcV9EyL/rhO4bT4cyEMFNNPROHzrL8oUvCeh8+kY2UcQTgdoki9G
7CHWrrLfQ+VF62qJccTaE+Z32yqeC9ffYQLewDoYHnLvBvSCu++q/AlBXLmJbGRMY9TnW5S4FYAL
qHNp3dObWOptMn0R3fY5+c0anNJrH+X0A9A643t/DhLxqs1cxQsz205dfJ616b403Z+i3PU5pxrw
A6dAuNa2oWUJXchH1/SNrlbfYKv/9o3ykJFsSVHOE7ty4fBLam9FKXO5Az7G7MGPM9R7hO5OkkoF
WIeULdwziGDKTW3BmgoYHxFakvyU6c95hcgNDuqYDUitSNBZRUw9fS5V+Z5Wzm1u6f7WClA/1Ind
oOkzfs8lfKs0+WHbjZRgkdBRdeLn0PVQs4Ka3wWd0iQ2ug222I35KbzGJI1AorKpUFeCrh1S1AiF
RwjDlGNj9lezt3Z7nEBBQQ990eIPG6VWEd5NtS/VVhVs8nD4sK3sVDEb3rV4cwcMs3dGGd+2elWu
UF2JHQxJgvX42tKin5iiBRiiKA+vkrl+bHIsFoREAS23STfCcGmmyzs4CETKae9uUT+Vm5hB42oU
FZmmY/YI3MrB7AZJIp6+bNPWN2QvMUTL39oYBUuumX/M6iFyKEPZ1TxuJnvmVPjmZuSTfNVx+mpj
yOiDBOhGOBA+sojsyHT1bg5Lk2EBzjBhwPIHiuHU90VpPPhL229KtKT0fCd4lICmoz5CRAwykWg6
yfa0XvsmxscRc12mgPBkA6n1Qk6QGWl3j3VUouUuU4syj/ZkE/VK3DlSFlHD9ewLNGWVLVZTOhGh
EOh7mJEPGeQHE+4fB8Ryk+jFA4lvFKv5ygrPO87RzNnBJojW8LyzVkbxsapq52C3OR6NNYlP2T0j
vx6LgfcKQOI8lPGDlzTduRL2T1sC8VBtVTYgOkDK5nYKqQXGqU8XvshWoaGXh6QPfxnx9DIsfI5a
2jT06ukrch2LqUt2aCcRquLUejIc6+RE6d2CWsDULGK7Yw9aSSe1uWm8sUX5M5eaGqchqTuGZUvx
V0Iz/a8wJZoelymwsaC712d8OFNtrQXCu5TALLw70R/mHFTxSeMI3lutfApqGnyGTXqPr9cPenIa
yUAcSy8HkYLfQ+gkx2amtauH8YlZLhdqfnWtoXGGc3zKnrjq6d3jWzDmF/y2z5XZZTdjQsh6jrZO
KyfO5sFtLKchS/HkYITYZJjuDD9bbmerfqTxaZy1XoB0084dDfSV0RJWpHvkXC1LUz8GgtDG1je2
S4SiApLatG6JdKEkHoNhZ3TrMVPUfmgeFbiOuReRgnO1rkiBptpUPkSI/u6Jq5l6Moc4HTUri8H8
ru5RSOQI1+9QmJxR8MEM4gqeIF3mSlvixM0TOjAkGEjlRGXOT7U9Tw+epRdbnTC/DTVwFBxJTeIc
lcmD7abkt+EjjCh9lQU5pV327TnAQQeuSXT7y1/ET/4GmDGvcg/5ILohqsY5ysFxGrfZ+FIyJNyb
lSTK5sOxHomurdC7AQGkFT4agU5wzIRJojHvF58UIOzvvkw8Y5ikIdIm6J457LpwurvMhmVSsttV
JShQBl4tHb4EPIoeeg2++eNotOneciXdMUdo5U2EX1v2ukcNtQPQqnPt+Inur96p7OXEJDDa6cIb
GQ/MQCv+TrpbcqZ3BddXhpHhwSnqJ8t99gIDxXNroJ3D3QHXhhyfbOM0zUcnKJwPyE5tk8E9UKVH
4rnea6vbUMB7NHzioKum7LeTsUSbqSNtV6+Wp8rUBJocC6g0nziMLGxgsAlWaT0c8umMYmfA2g1H
yIZ25I5w5Mh733jTCRhWurYL86Gn0UlewvTLKf15I3wsD/nAXVqIPEFvlzffk/OCkOhMC8uZHWIW
H7XuEyBjsjHqpd8gVmMIQ19M2pKGCTvrzNVm7POXuUC5iEjlt0UuFa4Fz2U+5hOOlSAcrBrz1DR/
zLjod40TorfOkCQit69aF/6qR8k3i6v6QMpNvkZ7XW/zIN0yyyGYdUh39BYxoPGf88qpSdbFdDAC
mR24aE12tq0T1GBZgsAyTYbPgXP/2kLsuo8z96Pt04ETnr8NK9vjxzR8uVP/kg3Bo403D1geNQYE
KKRIbtsOaZE1T19zWfDuTOjTGMQpl+uAYRH8DkvNdI1ECY7scUsh7ez5uAppMVHSpwBEPMcRwap8
lybGwPQ+rPee0Pco9MWpOosk+ekkyMOJE8Xvab6N6fjdEnmSEuu7Q1jwx56Xu0KCoGy3PvKdMW2D
75EX7bwbg+rVb7h+zEXwni3GvvbEn6GYXlG2HqvI3jOs/wqzeD5iZjFXZeA+6V15i2DuJUuRR6Il
O/XInMrKmTflsnMyvVg5Pj/IasIsKKzptorQhJDpThHoy1wQkNVjFGyX2oyACtBojgp0LdTJjBt4
EzUtymY6g++gNRShsMb9Fi/FK7YOPifYi3xlFh4KknsYaWwKRzv3jEk5CweUa/R+eFtKq7pjlmJm
IWBerJkIqsNxVbY2+Lf+F33b73hY5EMUHiOTQ9u1XzlL/AbV5OzqAumfiBp+GDGhxwFn7dDxSdKY
ohuhCS6iEcRuOuurqKe1EDgC+WPz5ka62G1SLfKf+PWMTp0xSwEtNvs09PLkN+LCZeWBLKhmPIYL
pM6swyZJrGjrUPTjmOw8De8U7Wp86x71kSXZaAbFxK6tvmMs4es4npHWzj+NsjfXDalpYShfgC7K
gxG3wwqOCLTaH0M0DSsurneMEd6t3npuTfFgldqjbyT38OTnTZFGlFKL8ZcFALXpuT4xkW8GC19Q
Er9GnuR+VgH5QpkPjahPV5jOmSHH0UNgVsY+LghdYxbKCCAfDIy+BV7pHiZyx1lthnM8YdnD3jzD
rmX0PkwlH0jIJdIGzTwiKoZTR+8mnhtQIjP46cS3jZuMCgOu+4yz9vhlNTid8YgXizvRI+tIVh/T
t9n4ik3jIyrSdNVjcl+VM1fn3l4nAhE8KHIvJ0vbnNxb0/IAriRclW1ia5BTYKnQz1SfstUM1+yQ
dzq2pxyLwjC8YoYKb9vxhCOA67Bp/sT3LPmmYthpTONZGp9mibLpdX0rsuw7aOlPa41+Cr0y2nVW
HG1jD68TSkQg0zMW06I3qCTO3obQ9Wo3QEqvtNdh/A5iqt6u8To6+FZz3//UnFdE9FzlLFEw5vMO
IaBtjiwa3QNnAI+gQYIX02RN8+sY196dA9sa6CioQ+yZbMRItUltRg5ZQoAWQSRGxxkEr8O68LsH
HBrFqslsTg/Eo8f1Jhr0n4QKttgInQYeK2c+XnNsAX1v6JkbDEfbQL+Vc1QZdrIyQqPhB8lbmvTp
fRhaaKK6sUs10sejyGH47ZI8UPsPSY9sWBvzDVo8vDtL8Jp17XdfVN9SU+IUyb2QcXTMVEK+Y4wh
b/EYEB2W+Gs8rIzOtR9WEhOA1jnzrZf8svPiARG0A4sWbmfBuFMoQVxj3ZKB/trNBl1ityw3gnhD
460IB8B0qEjDivxEo49/wbhMdk12mJjdr/uifuGiScbU8gh9318XW0t+T0ZGrh1yeN5jzgeIyLxl
HM3Rosf6SvMScxuh4BN68GSNxkeV5sEuQP5iucc6ddN1bHnPMQVoaMG3mYPEAFHoCYn8A/W4ceWM
2YPn0D5FZtF044s7py8YC5+mKXlEtEvsYH3Xd8UO1qyTmR8VbyEU0dprftUxk41Re+ichcNLAxYM
q7pcPFgK5W5B6soPlwFtZNxbWfRlhtbrYhLiYy3Dfkib7zT2SJtkliCK3t852qsfzIfakb6FwFgh
zBWrKuTtOo37aS/iEZXhqxXioWE4GNvP/rK8NPaUHowP3MVWzgCRWenaSwmr7HFWo6Qr0Xc77aZf
gm2it5+L5326RUMJwcBwVnwPXfBpDcPPsvwJ6tHDNKHfFHr4ShvpsdFkGED5bfJi86X+juLsOXeq
F/BMiwSHFMhBvZ8BxzOC4uGjZIC9WhKpxWxm6DR99ZWn7bFtvecyoUVk5xQKpqM9l9BB6mfHSc9t
p797Rvc8esUunmgVV374CNGCyrJovzM/ewyit9EeSEvXbuIeBIKe/6p1ukqtByBYA7+8CG+tR7G9
a0VTwNyHRGsazTu0/XpJPrK++1NEd9hUkTLVQI2j3r+F3oMRJL4PAZIgvL71hPPtGEUHw0UWq0zr
TgiTbI3apYrESDuut72XAAJ8t+yOnKgf7QSVoejnRw0Qdu7p91mePJG8rVRq/1/Q938S9Fm65fzv
BH13f8TX7/8p57s85R/iGzE7GFg917AVn+0vOZ+Eq/034s1Ev+dbbmAzLdN1Inmu+j2HhxyXe32b
dB/HcP9f9HuGY3v/U7+nu1zFPddEdEj8BDw5pIJ/6/fi3p4EKXsWsz6sR6J1tl6LeYdxmiCVY6Dw
A65gnRb6qo6Ri+MM6LPYIaR29FaL2b7ibKKZQejmztWoc/Zmu5Uh0FrLRdU1ljU2N8mYp4KjGdOX
EQsSaEZ6XoNE4dBxWPSuOgptwXho0NmYvNe2CGca68yPAqN8CLvK2Rv+qc2i7lYQDmJWiJOWtlaj
m9Reye6/pJa0af+MBJr8XAekkRUZewwV/c5oCTbVRwHk3BRHvdf0k1E7eFyGqXvro/bFsYa3Nter
dysYd1Y53QV+2B2DATmOJUZoJASBnHy7uY8piq9mPJlbJzJ+eVoQbcOwDNdYU4xzaNqnXB+KBzR5
K8+Ix01gDj7lIOgqepo/Un+HoVa0sIP090FG/xjLOaBuWSEZ/6iqDlD/fLvUsdT6NihlyvHk0/Ah
x54O4aQvj9n44YQA3zkkOgDWAEXGxXhiaEkUnnyGS1Fm5dP9WZs+4FPoocHGBa+GtIXooH5yaRek
JAmG2QMzXYKxq6LbksiOzcAocgDujc2HXX8Pg3FqK7JOY/IZVlHCxYK2yi6wf7sg2dedH66Bd7jn
MQvCu6RiJHJe6H3dj3pfbMvsHgbQIFlZRNAG47fXjR+Tg7VTC6NtlCYMV8uRxOvJ20DjByyd5pTl
yryjhWbLcT/pCiDZ1whIl5VDWQ50jr3O7YFwHgYkKxtzcUdua++LkxgKisheRJWg1+NNuljDRmjG
Q92O2a01t+nWb2FB5LO8DGfWFg28sxa0Xx+iVEtu4TK0G/nZVEuqvSDmq3ERr5aKmXQ+Cn4H/jzs
ATwS2oE2IH+oG6gOTtXfeM++mUWHqKtIqBm+nVaQeWdUP0tw5nt0SgL6DVEvOe7SU1jr75HdBavI
H20+nhCpZlBRMaBvpFEgE0JYXASIQ5UwP4u2dLWM1juK+l0SeYekdbIzjUPO5YF1TuGhrcvQhm1l
I3Czk+g1cEexDhqLw7bX6azgyTbjqdvHnVlsQ2MSty3f4pgMwT5OzHYttIz6QWPlB93Kj+7o6Kuw
a/0HXvUBzTC/+TF3trOIGENn5TsK9O7Gr6py3VkvVh4PH81QPudR+arrGr1LkTsHVDEEHE7nSYzw
xPCOHee4xTWThIhEjXF5cxMaiU7Ual+aldwaY0cVV8dtBczQW/mhOBgaSdk2tuk2AaEBWpFYi6R4
N2X+QWFikWVQxjgV0MseTbF15xf+TWybxUGermj2FhZ1nIiEBz03bntcN3+aoa5uPD28WVDV74gM
cejdh/EZ6zHNFDOuNrrWV7dQ4nSIGdWH6dQhlHRUJggrsdF3WXMKfUbQ7uzam0Wb8vswyLoD3ILw
SB0pv7XybCSAUvjrqO3ExumZ1jldh8lbVMO2cWNzE+Ls32qCkE7dcIx9K6iUMGNidBaGb31vpy8Q
kNZVg8MdBK5Nch+y/grVTBd1Czbyu35GP+mbpM4kgvFklRY3dGXcy02eprelEx47z+bnxldOMjYY
xbHv7wNr+kPL3nnOosRmpkYqSz0LqqATIOK+PjW6+0nqhL33IwTDNQjd1A7btWYEGkGx+D7UjSWX
BoTG0lzDolpXSyV0YPwjPsrsy+PzjAtGravHr6uXLdWdXhuwJ/XQX4vqoYkEml03GQ9qF2oTdf+/
9jgArz1Zmfnqf5k+wk9E5IRBLgsDzFiGE14WtYpFta6W1Ebq5vqcjJxM0PdyQ78D0re6PnR9zvU+
9Wz1gJdT8gkHJyTdOUc9re78z69AU69LbXD5d2ovfy1enqb+y2XRonPLzx3kuUpalK/ur11fX9h/
fK+XLf/1PtVzppbO5+S17fq63+t2XYti2SEQ9N//6vIGr2/9+hS19O/N1Z1/vTv1r/96pdenX575
1+7VR0C6E0Ln6yusybShjJmTWGZqfNLq+erGpv0IQPtfH4966PoZ1YF9rHOn3XMK/IgcYV6ecNlq
suE1U9YpegqebtaXTOzN0LlNKeGuqwgJB9wAskan+hFUAiBuqchJ6xzEHlUJDhd17/WhHsr03g21
07/uV6uOfLLaw/XRy166SCIv/9oj0VxUS1FigtnBk6lvUwk5x7tNrrRapB6NSUetzwkO3bhM/M1f
d5ZhJo5Z9X7ZRD2gnhfGs4FrbbxnwhZwHtBc4PNFgFUe2BWnfoQ8uR+cmwytGUQ9gNdyqZXUayh9
MD3o1m7M4pTBNkroUu6vP9FanQpq887saVQQzXFuA2h6ecZ3xhi4PPodhrhO/PG6P5zJZct8/kRB
IjNZJe1y+Qd5OUsRrAss9ULA/NfqdTv1NL4NEtkFMYUe2stpqs8QEL2jDeCIsL6fJZp6psQdZZBg
QehqW+NHWLjPFQFBwIOI5rnKLZUeU602E+ZBevKHedxbDHFOfo78RA+weAQeltcQPCS5FBQi1Q15
vYzR0OaRfFeI6GBXER8M8i4ameKkyyW1WvcURIVfHbWJ6F91M1ZZsI5mruYU/ZEMcwXG6pC7GNfk
V6q0hOrGA15kjqF3IN35v4IslLIQy/N3bTiwjcEFY90IrQTqsfugAGCzBUaG/i21UroRbh5qh3zK
VhqJ6UcbphqSQc2hpuZW5DovDB17C89Fg70H305nnbRIg7M0gqG5KMZbs2AEDRHNFc2HUbvSUN9w
OeOrSqenwqDBGNdAKbZWZjsgb4BxjLEbHnVMufMCHEMm2xAM59kjIcyGz9BPAs6UKlAtjbLKTiDS
QQWETKagVGfopGQxbzkVkvnc6PhY1FLggldnTnArakuc1HfAkd1AAh0ozjMAmOlY8Pl78maEznJs
8qcrhu2iMQ9z6wDBd9xflYmZYk6P/2gW86VkaMAwT6m7labTIYEGVGyAvSFJoDP1UhanhN7Xm0ip
16zCvhs1mi6eY9M8uAiaATEsa11aBFKirOx/EGXqAFR633/dN/cD5pgpWla+PBsGHpYFTdYKZUqE
JQDkKrniX+uuROcyP0PSqMScV5Gl0nqqG/WWAwnjLSSWVx1O6u2pA+6idr18D/KQ88OjHQPDUQEp
6g2rpeuNuq/PiJQafeuH0m9fklPkz1lTPghf4m7VnQiVCWbsu2aj3rQ6hNTS9UZ9BmqVqwnD1dQ+
KHWx0jxHEt+mbq6r0Pk+xijK6fXoDz30BPwykuN2WbTIiVphjrTXyvOggG3K+KBu/rVKhtWusOBz
KZqc4spdb2aJd1arkek3ew6Lkz9a+FKz0fzT077dKgaeuonjrqarzPfVNU14sOFMRx3ZbhI8rRJD
1OenpMpqSd13Xe1zMprN1pBxfO5+cFzyniiqagvY63n02rM7SBQ2yo5NOprQeSLH6PYz1zz1hmgd
MXVC6TDqosPkLxnbRgRu25Tg7VxK2k1Y3ClNSQGb25c+CVN4Li0vGwnADMJbwdkmqN5Rkr6MCvPd
Afw2JPpbvdhB8cDpWqHsMF3J/cHqIj0PmIc3ohRYliVSfJRwcVBpWLhm7SLx760i201x/qKSKi/f
tIRPXw8Gr7HSk/1cTmUJ+Ry01STnRnb+NRmVdQra0jl78kZjMqg1uOsdmerRq6taMCanHHhZFATk
RADYSOBsinh4G+qAPm6bQ2IHU7hqREwzwTScmwS42B74W0q7CJ2C16HKyLR2bS+exu8811aOY1OI
b4ZhQ+sZBiWMGOL8Kowki5kdYsDFRt0drZQu0FAS0ongozz10gBlo6yjd6ho2CGyjYAM0U1A4pBM
BEL7aEgpji/N43KAPclRtGdazFQH7c3Cig5o+C4vcPx4XfCAUQO0dNu+jC7iR5RBl73bFXfnWehv
1P8h0w0yMqXS0kMi2AIKog1q9D0jHRcHYIdNspVXd+R1NelDMmGvN24o4qOvUPepRxdcktgi+5d4
4FyzLNFrGObhLpUQ6s7+udgwpzHRGecixSjB7qYSM3fSiFdH62gvFggxYeynKx2y/Fa9MFD7HUmD
5k0VVPctdYGtvniMwrEystO4ET/A585bf+y3YYTxHfBXvJqChhIEMEd1U2pahG5A/2N3/Bb9VqyX
Tn8mfCs5EB9fkXqTyxu1pEJZwsDoT/g53KMn7j3JOUjjeFjjZKi3cOVpT6gN+PUeM/fLE+2w61P4
K0IPN/TffRkkOl7eW1zLcu6Eya9x4ZF38gZsJzcUWTaIE6BSoNyZ27dI62nuJouxXjyDj8fN3vrY
xbqehUgCvWS+TfvS31i1h2ZWtpaVy2CW3HScTvgitAqHhhQtM9ksTmrJVxnW1zsD+YjWzedCmo3U
/aY8y6ql643azL0+V62rvWZJGe9rUkrUxn9tpxZ1080Aarjfl+eq+4p0PCalDunN+UV7dthWeQ7i
t+ohMc64MjonfS4LhCLBYmRPc4ulJx2f0jYgDhaw6qr1ZAlNA6UUWnTGaXg4c4CTsHhbajQ4Srww
TAJy1SI0qSaBeOvW79FQ7gsEJZQsoG/HA72lEvFUg/N3E7XTmYyo9lc4ETM71sFnVcD5AteP9EE0
HvCwYaSvQk1S07PpNIpFeyLd9JeRQr2w7M/O8nVaIGN478VRe4v/x6CnmsxfXpvcLFPlvprUvg6U
mIadIRzxmWln9fho5RhYjTE/EQkXPjdQMgidQI8Vd4CCsdfcEfaFnrAb4GhScqHnWIGZCfWbKK+i
Vd0lzrFfRuKH5YMd3adpyL6wIee7YaG9nkYeqKp4uVN75VPjUE8cEF4JyasOdWH8Ovy7HlNsnNrF
81i35smxw2xbzPWwwsW4PFQ6bJEpWD4ag5zQsnSGQ9MFy9tYxzC/eZNzP2rrqkusG+x9xgOzH5nY
Lc80LrD2bkZjEept+OjBuTmjpkCTIV/tQk0BVVT2A/TnghylN/ZGPsQ/nJCCo3xVwxwjj0tRS44e
+clO5sMcUJ9OhE8YwaX1IKKZ5qM1R5ddzp59EJNjvs0leZbVTOM46/rxo6Bxpp4ZV35Kf96yTp3j
Zc+DmD7V/bhfAc5F4XRvzgUOVuTKa1v+KyOugH/rzSuVQYCZU4ssQnOjLzzJ6r3bDYdT0nbuUeDx
eEmy5UntcKwR1AvH7+/iuXbvqspHzy7ftQM7zCTVhGlhlm+x/GQnw0mnyxeow2qPzfET6l1PbpsV
HkzQOzTUclzAvJol9tDVy0NsQJJzrw47tVe70cH8VeaTrc/JGcopgaLyCSWkj970qrekctcGQP7d
3NQ2dIgqeEwjCqwoO8tf5WBj/InN98lfmh0T5eiEYXd6jCZUAGoLUvSOjqulP7TETnf23DanmhPS
Y6c5dJz0ovoF82EfOsn8Y0jgb8UW+YyxrI4alXsIcFZf9kOO9G6y8/iD0Za5TSPLPxlB2D3MPfxM
tR8nqbbpqImPnPS1reY5xXmykN0BXgP1K/9TVFQbBA7hR4fIaZvVxYjFwDDuKRMXa/VqW0TuXTX3
n9Fs8nWHJhd6v2judbJtL/twUdkVveN/Lo0XYFY00puyog6dxziy1X8ZRIS3Yum+/A77Q5pjcoOb
pN85IX4d9V8mzgFB6n/lWFU3JQlSNwBa6zuva53LLgIB9trKb9QGej1At+nb5LbvveCWS0R42cob
gQXN3k+B9oprutfdwtFfOASNlBJ+l//K/+sFVQbSfHu0bi17rBAK0UHP2tH4SV3z8noa3V8Pmhbf
hVob3iRJPwCOsfOfBbRY+cGh3bXWJZc2GH3EvQ9hrG+AYZtfwn5XG3TzNK9bvbHvemOub+yucDd9
1Ot31cDXI1AFULpvf9PSoRQ59vqTF8U117alOxRLKZ4WX4Mxb7jN7y4PVjlC2K/GwtOQ05C/azg+
QQmhtxVpor1pffR02VsQPxNV4LyFWq5t6WZlZ4+IlzsOJuy0sR9++XxZatPM6jEtDEnzhC4XhzQe
iYNVVc5T5dLQUJtgz4Aaa7ZfNj65TZ017Z1p2OM5czo0saJu3vW8eVCb8uuBd9j2b5RWiKbnJ3Fq
Fj++H6sAiJYOd9yKJRWId2wxqcXp62qPBsk0BwZP2h60Y/rsRZSkSyidvwuOSj0Q2meq2einEVt0
0V3sTfa5j/xpm0C3frcXG74tH49r+m9Cb5M3u+vBs0cT0MakhJ/ZaYgq7VqOjN7Vlgu+3NUgDONx
CkVwGOc+2/aiPU9DMzyPHg7o/8XemXS5qaVZ+6/Uqjl30TeDmghQH71shz1hOewwfc+h+/XfA+F7
FRnfrcrMeU5YSCAiJCE45333fva62wSJpYTy+01KKuR1wFVvoKJG51HI9MgCK3qeRXqzvhfU+s9y
LxDW4mkFIGeT8SfL8p1iSQMsXk44pb9ZP6CamdwmnOfmoW+H9EDQ27Tr0tB4QjiA8Xn5YAIz3Nq0
q74FMtdqW3WGG0uVynOgK3hs47Z7VnLltO5Kpe57HBXcJ/OhPFloSyAJjOXBLBz7wZxhSkYVuUoi
b3zVaaSvKXBFb+jK9kx4d3RrYHMlKTnrXnL7YRK58WMEKe32jiXdabkMJaPWoyWSSHxphulmPVbU
yb8ghSUX+gsWcepi3IuZW7cVIlvgvzZ+9LEDODlQnmGVIacyo/GUzEV4l7elTBWR/2ddrA9F6Ei3
tszJpCyXpvVly+vXPbTw+J/eeIFHdvqnvXEwNf93b3z4r+Nr075O/5CIpq0v+90ft7Q/HMaWFo3v
BXaDwOov3I1l/GGAv9FthFaUiNjwZ7Nc+UNbmti2ajgq0Wc6PfU/YTf2Hw5Ho2FOEK6uyP9ms1y1
OFRVZhNNvsPP//lvajWywX3bVhyg8xazM1r275vlat0UuSaMZt+OTI+iCYNUB4UBRG/kJg0C75aG
CyJBZOAErF+kxgw8KcYX00LDE2kA9s3pHkVYI9rvkvRctENF/xicLCnnLcEuFEsTMHg0Q1CE2AJp
TT4GsORpjZXIMJVp1o6BYR4I3UkPtWNWO+05GfLmRIYQhjJCd1kI1LAdOhuaprmnqZDjnBiIX/09
UJKXhnSZhxZlr6+31m1BDejMBPKzWsJyHwidOGUtI+sWtQqJLZK0jQZJ34msureLrru1++xiV4jB
jb7dITZpD2GmoleWPzsG7q4odVDzj9MvLooeMiQudoBLqpEkX0lnStwCWxcBeTojWFoqyRdR6D+k
IflWa065K2W7v6+TlPACIOcd6Gc0AxtSydKjlRbaRlbjxL1pchALqpbcJA3U11ZuWs9uy3lDQENO
Mgn6F6RFl2Qmg6LWCfUwtGYT6PXsOaDPdk04fJpEs9hdd3YwFDt14MiViZGJyPkCXjpD7bLEjy6F
zyH5PtRmnUtDIZJslktZJ9zIhvicR/jjaxIWiojCK9EJOWxpt4bkh5eEaBOSry+GYiF6WBxuhTDc
RFF51Mh4cQgx7wm99aGlt17T68icwwJ6QKt+0+OCObNWuGJK9t2AvlbUzKLxowloqaBvExAy1phv
rYqDZ0F6yjSyrx0mSRpYJS67j6Uc87nlPRkwTd/5SydXz+VpYy6vGExL8pNAguuTKGBNEp7Lx3Lh
orf3XTftZZWPo+Fe47ZAm91eD9FafJalkS8lIsiI/3NNrh8dfT8LqDMRzQljznw7gW4EA7F56hYa
TxzcKLNlLvDP8zAoJWNPdfAQSS4Y3p4aCeUCFf6mNJLYNPV8vH3+SbXGR0i9JrjyStvE6XGynaXS
iSkMvQMfLScd0RRnKmWxzyA7nWuE6gZgwPmzOnKq4W3ccQ7D/8jUwEU03s32sVsboHN90IijSUYH
Zzxs1y1SrqkgN1e3lNhTS1TzFnYYc9AkHAjpczHflboN0oqmsGt12a0GH5bGMGHmI33W1CFyuh5i
zvl+eMHVWkFGehLSFwMOzvKlznjT6ZDXprSDPWSfR8g/ZDtHz9ghpaM2zDSdptA86FqZ+LlaEnSs
lp9rC5Na2JInHQ/FHsEnsKW6MA6l0jxR4O7Ax8sY11DkKUHSPDChhIuu9Dsz7x7KRqi7QKWxNeot
dYec0WiWpfYmMkkIbEBXBigv6Q27SpymuzIotZ3DLHuoOHlyX+/70ZUIx9o3eXVeEo2jPrIxPI6O
i3qeurIwacTDoJ8zz7TVb0pnPDQaF5K4yZ6mYQ7P/Cugtu/JmRduZRftEzKcjQVGn6gX2H2BmEi0
4Cv15Fa8Qo53vMRexKNEHWw6dTBIb8EUGuBEmMfhkoWLNARwzSbIItyvscNlsSWGSumLXaVXD8Tb
A5JZKm64I1/iJSMnn5KfZZjiJwjrS9rCxQ0AcbqIjNBbNwODmDkTntWmBmWEUdoa+G0knCD6r9Au
420w8D3bzrzHkUxrqqGOStLyeWLmSacJL41t9U8ZGEa8mBVq0gZiCrOEz5JJ1WomY+4hLfxhkF5T
Of1ElontKVJ/0HKITlFL17KwdmFdvtplsa8CKpiqzMg5il8kPPwb6kj7Lq3Ic2ixz6pl+tK0EhRd
Qqr6WPNkWhec0FC9DZg8bqOmd2VXx64eQeXuR4axhrC35JOfMrJ/fHPZaQxRI1FGxeOWE3tQZ84u
JXbTLghBMgYkv8l+qRB/UzUVjWEkyBabcMzi07vYAh3+oE1nR+NUKEpfOhSBA7MHk+9SyxE3qeKg
xEDdNQxB4ullFWxFASeW8HrwsWVL/TkOX2FOQqRZLqqkgkb9TVgRIiZJuIporfqtPXV+AdnWAytF
9i+T0a7XJT8NKfToEuqqogxvU1ljJgGKe2vG9q/YktSzCe1jNxfmV/CL5hnkqbrNwF1vRkjLt2Nc
7zQdeVOTa4i1zUyBsUy4mVjYYbna1fcqcsq2yKR92FQPqaVXd1YvxeciC1HO5EvsB8VrZ7YeGIj3
h4GNZzusj7nSpA8IagDPcFeRSqne6aDlH/puugWlWJ8MK8blFNs/mVYeQ0kNbqYuwqQk1F+zmhjQ
mHkThUq6hYod7aZuiwbjLJemjp9noQJDAQiEx9IWkM/GrzK5aNt0NpbTYJ8zLHZH7BI5QYWuvty3
hE3jPmlvcTt1voSS359qxB7Wkdkkv/vSvI1MCKnaKCPziV642/cQ39htzPunsfnOXIbwJ4A8G7sf
8ZHIdbpdcrxcq4wfnblLj6G4wbDS7Bia8YZR9rd1A3EJ9j6zWyYe64+RIIRNX3WqRzIieW3MKAw7
9KtUn/d6T+cxwU9mjsrXTA2dnZk5t1YwTjDZPyOehTnvyJAFQnqhDZca8ruxwqOxn+PxVhTyvFfM
4Iet6+CK6aC52mAHmwLTyob28t7h8wSVlMh7rY8fO4l2pyaerNHa6Wamut0A/EV3jO+zipkXo6pX
dITETliLPCHG0bd1PG9d2vcergem3cWg+nar/OLGrC/w7kRM0rYxxW2eKPuJogDlKwJslLz5qmkd
JwZX2zSozq2STlskuZTpJuUlD9IvzOrUc8CwcLmVaVEBySweN1LFAMkYassjtMa1lCzzLFndIZMJ
jgpxjniVCi+YHGKdYyrzydc2lmu/SEZl24no4ugt8V/w2gCx8cb4cN00QEk2l9IEaFn/Uklg9AaJ
VkNsG8ZhtO+auWtuSsXAtqIe5ShyWy5yjE3oOnNh8CNkij4pAorqYVKT8JrKJ+6FsZuYobWpUKKA
yDP5QsUihUQ45uuw/Q/cFBvsTjGV/BZVJKmfzuNkdz/sWX8yq6C/pza2bdrEfsyLp7KbUPyTHnFK
lXg4UX/cOMI4l9ybc+6NjyT08BGlnQNZMdN2YbeNZQId4Tshldahw4fpzBU1RKgNKEk1g+HS2Jpz
TmvtJxj7+SktzxM4licB1LcN+8u6GKrkE3WR5Haw2v6ijwUxulPY74OwzuAjqfM2BFG0q5qkdGNq
MobJkToUBA+SxI2+1FWvNA2FayCcqaoutENQdaDZS5mbthFcuCWWt3oQyFuA/7UfGaN1IdTWQsmG
XdpOQBgUc2cdNMpYN8T9fDVHTOlKMUlUDwflkbHyxslz4yIbk3EJ0nSLi7l9eHvKoYJRgFogULci
aa3TL2nIj6OtyS0pmYx77VCru4noTwhBAkpw1I2foFelW4WQvK2R8xaiUf9hTDSckFB6BEhIvIsf
beUYnjqqBYj2CuJZZca3Tq4em4WLBD0obY/xTCiGOaLtH+TUE7D/gagRRCMfbKucEdIAuz7XdmQ/
KgoOBd3sP2VZZm1KrZlcjUzPUdUfsJLfWcTuuNIsHYESJrTkYOm3KL3ceYBEghTTqdsWmHRsAXxY
ygm9P4gAnK2oAsKU4s9ZOOHVVAdM6VId7bnFxdthyJQNaVlfBhl7QjSAgENb7AFPezYpK5GLyq0k
6tV9p+6aeYpcegSY9OpdSdJFXu9G7loHxSk+kS427lIz5COI9gZ+/9zkE1IYLuyLRhW3TDgeilBs
c0iZbg0y3xPc7DawtGQddy6uRmsbYTqijUoPuOutS06sGqrHxnLnjowtABGgFZ3pSA3qJeNC4eV6
p2xyrS0pseknwe+GPhAmjWKutoULYoJPRDEAdM7JM2gfBojkvS0X1toPY1nCqoKgcoTqkUBeAfLQ
/0y+tVRgHhiLWBs8LDs7bc6GdjENpz1ZFgFtYAs1SuzVuVGtC3D0+q6eMXZHxguD887XAanxVYsj
1PWXFgrNA5ebU4N60U1VElYpZxcbRwkbUFzbUTFlxj2qtgcb2eG/YF5ppb/yCLgeypbaN+v0iUDA
nWpMB5uxCbgDEjCpFb8aJr8Nmdlk3kKBhXG+tyV7K+XDwxjL+X5U+emOSHcicNX6c0ijQwuJXe2X
lmXXNgclnGavYRTnGUXyZETKM4oI2SN0EIt8bm00GyktvpebYkZtGfTZEwWlM9XUb7ZZEh82tk99
EaD2nbqfIfddUjRtt6N75/aW+mzXTFDxVIT+PFbTpsU0DZzJ+gbFiVnsqIoDXeqZdNOQAiTFWSfL
ya7oUtONTWYR8hK6gJW44t2F4EnURJxjAiHCQbIOrQ31INQeaQctt0EckkuWKOCCX1VYbtV27nd1
DLe/zlC5Rj8tazB2XVYCGrHVcZ+YlEvpPuFTNbl146AEEdhRi3NHYCANiCvfKC3LH9YSuiAjJ7Qt
EswIJJsN8Avp4JyaEUe8oJGicpO49LO9C5D+ejaBa/ugzz3aZtUJv9XZVPKOIqr+FZ8JYWuRegvt
w9qnZXgHD0s6tG13E4C0wcqFKU3XcVl2jpXfDbN5V8PH40QpvzM8+JEudnDkQoDh9xZ5eHtrrk6y
1V7CNCZ8NiZVYKCkuYjEsOgbhEbST/5sLFCMgR/XZqy5XMQq7im8q9zmGpNRC3bYJFW4SEIVIZyq
pQ+JnGKnpHQiTSXK8eV2Fjk66k07x+nZaF5MS3QnSEg3Wm0TMIKHD55FdFuo2GMZHdYHJ+b6IKgd
H8QgRo/S0oA0lyG1XUv7UmWUl3ZUVOubiPvRgTMyWAASN4FkaZ6lmAeh0Gwklr3fIKblNypArOso
uBlgvRZJ9YJsOEULzXmi8otFGMwoDCkFGZMJ8lmc2xej/mE32CWCWRT7HDINWUA5gwT+ObkodmVr
wu1GdAYvZwO2gR/TLH9VC8UBEIbsyxg0FRIKt/JQMGrUA107FXp7jx9Vcesm+wqhoppMyP0NDkJC
vVT7cRKtuddlq/SzxhaYOsZNJEfQu8oAwjiajQ3JiFsTPtRx7H2KsxM0yRNi58BlFKbIlAnBeagN
ZM2h82qiYKysdXazg4GxSGADla1yk8K1eLilLbFj4vqZO9evfuItOKnzUGvmomYUm6Tlxx2EghLV
QJ1qtIt9Wzqa35FqSJiT/pSj/XAtnSH5LEfkRo9fskiWd6Ibd4pCBY2UdgYM86uuFgg1zPhbwACc
/BUHS9j0vacC7RoaN/aHpAy+4bkHO1Kg1dMyJhNGa3PVmPUftIo2IhGNr5kVjNDoRafwjR54lIBV
M0SzS+CQWku4dsfQkKmfXwLg3/bizrDEU9eQyZ0tLjeGQmCB2s4nJPd+Hkk8SVL4XFGdfI5b5jKC
oQHqEPhcRgpjorTwu8nN1/Su0GXirkpCBui7dNtZ+hHBB0MC/k3ROIDDOH9XSCW5BQtuUpvvLTTn
OKLjzdwzezVVk8lBmMxb/NdMSyhnkVFNkM5o6FtmlC2ADwZNGs2vYZQkP8ySF8QuzsLcJASrTE4k
ZSE3EDiqqa9RRquCy2TgLZ5Q4K+zuKQWqEy124Cb2W4OJ4HYnWAgPud1KmG3AUdlxBjRbG3oVI6l
5cCgGY/R/DColG2kEhduS09iGqBMtPQgwqQuXEYTzU7vaPgv4/4qmTmL6uDE9MzYBh0/X0yh2lJD
k+dGw73JT8Yqqn1Jz3cTcuv323qgu5Ob/aHt9JdE6pneA5GEXdIDRSzzjZ0frOxJUoznZiK/QraY
Ehd1Ri2MzOqlVDn1eOtJ5Qz3M+pQBxmblw49+hWCf/ahXhPqbqFfSvL7YKJlk0VorYh4IxigCu4y
Jk43PRT+XRiEPwZa4McAkg5RzNmJ+OMHQtTOoo/UcwNlDNeUofhUSYgPGym6oASaHskV+SJqaCDL
VCNrgdTEo30qTQGlu4RJKRRxDAAGu1EOPYC02CfSh/yBc6RNnOIcTgDIbcU4/aeD8S92MDT1n3Uw
bl7H+Ef5oYOxvOxPh5+8UPl10yDGQjZNXcZPN7y23f/8t6TIzh+yoVl0EZiuWqrJpt89jBXYT3im
xatAZNkqFP0/exi0N1RHMW0CAJgKwvn/dwx/tvOB1y87Dp0QA8GjYSgk3uofWhj4vLN5AO93xj7t
hrUZYASuBBme2XhO7MXXscZ/RKpTMzR0qLct2gUs4AHRsW3t15HxQ88jRD3M4AakhG1ERsa60HT4
uIFq6xC6p2+5Amhaq5BJAnxuKeMuq4Xt9EBNl1URUPtY19ZFyp3XlfCUbeAzlcR/4O2otPq+zgXx
lYtAcF0obYuibl2tHOTlED1w+CDDXdRP68L6a219KBB0+pMC5/cDg7Kky8SsZtFZdbMOByC3Jm+N
fUE8UxzFIu69PlzXHAAtUTDN+7cQjkXErC3irevCIO18J3TjtEbarOE26yJeAKtEwUnbOW7P61NV
YIzuFHLhrFfeKBnvUEfNlYHdQ4rOlLbZBjCPufUvWt+3VUuowyEdHw2YwXymLYaAWq9+L9aHyZL2
A9bkVyPZYjhh4OsIRrDgsRpSMiKoKAnfZuBiBCRYVv3PLp/uJQGbzZzBK7ZOftNF4q5J5HA7tf3O
LgpE2wAFN42IO/KN+0sQJSAqG3mv2PlFRFyaqqi5HRQyREH2+HKVhPcRdeuuOc0F9CUcgSCY8rDc
0Q8HA5L6libFfjMAx9JS4i+ldM79cpizGCBikmEIDZeo5fW7Scz6U0YQTDDfUB/7vNI76W3HCISo
t3T3ejmYjI47SHmDoDgWIEbDKmi+dmXR+iaOSTJZCFRZ15y/1q7PadVA3ND18brP9eH1detzMlJ7
iNcZEPYJNOx1v39ymI+b18OGagTJfl192w7caMbycf2bxvrPXR9f/96//1zD1N8F4w9vZflU1kXe
yL/XPjzXkzq3kwxnW1rbD3/q7SP48DF9eDhC0qNTTxF1fXE0KNWuoWWWLT+XePl9rYvir4eE7KB/
vD5eN8MMSwkJWHZat7ztdH2lDkVngo3qguIH3P03h/3w3PXPV6ve8sPm9eF1n+t/U3RQ5CV1JNJs
+SPrhr/b73o8idnAtkmd8/Wp60uvz13f2/W5tFXvGuZYnOHLZ0KD+1OJ5nH7zhzVlo3sr2amd+6o
d6urpUqawrtEKLCuzcUxJSuh4ppSGL651q5HW11T14frYd+cXOuWd06vKUCNT/zfmxvr7163PvfO
Brb+I29HWI+7Pn5zYS0Grg/PlfmowiiSy8NADedYBd+AGS4a225R29KJGeW3x3GGrA7LLJvera5W
qyxbLqMfN8GgYrC1W80KsbVcLKalbxTHhf6mZ1/F9816S3i3U7juehXmf9DpC1NXwP8alIkxTWV/
BcWv/gNwTVyhFQlNMf7oh/W5a5a80Y6QF6+P1xdfH657rwusuxgNFkNDhMxh4xSqQQGNTycvanKq
lrV1YZRO79b2TCbUdQOAGy8mtWsjlLQjouMfFn/3XJdy3YV1tppe3pxGUv0bhL4+l6409HVLqIxw
5foFC5vSpl2J3ZNt05os4tuPO7+9bn1WWk9rOrPbRM2ifbJkbK0L0SOQzkHcuV1k1Udzubmti3gJ
NFvX1g1KKjEOr8ovcjNi6V98GetCtWQcpkWi2r7hhM/j8lFpLX2fCv7JMZTJ4kZhAThMocxkYfWh
qs3lb1jytq6L9bmoNF7kYlT8NXtizX7ulwBoWvbKDjzqYc3ASFtCOta1pAM8TAvsMAnbOA7LQhm7
aYdRg+8th3YW9GqzDfX5ETsm0eJJibxuOWHW73f1pmTBzAmzPinWc4dg3/yYneaM6p8baDiXUwJg
3aAbGiqOy0e0fjCBbu+RbVkYp2X96AhHBzDOWmQ0v9cmUxBkLkjhAeU7EY+0xKaos46PgRFgeXwj
90cl5QldTjx7gviqYuo2RhA0T6snyiBobdPgtnMNo9Fm32kSwPkgAyGjoWkYJZRZFF6cY5YLJqQI
Ct3RJtBQxVzJZHrwV3uHvo7eVuPH1e7x9uT6eN2yLkjtY5xX0ceH/jpSulkfX7e/2+lqIaFKZW5V
tbt5O+Ti/X4L05gl7clWhnw7os3HhGVxOVn57uuCdiEk0EHbw/InRcU4rLaqdfG3Lqv1Rdd9QErg
kfiw+3WfxqSjqs5yQOULI8O6mMXiOl5XOcugMl7tiB+3k8UOoA75s/dhn3XHf+G5dZe3v7K+JIiH
n6ED+XB9dF1c32o/YoHQQbm565taP63r2/3wcH2jKTjb+aFb/NjXhbJ4tK8PaTWUx2C56isd7Oxm
NDlhF+92ud7Nrjuua+Pqr76+5rr57bBxphX7D09ayEK44v7jn133+V+fMxnDgxnTtibQV6paJBas
C8AgHOrj6vq4WCzBf7tnaxh8lf/79ncH/bjru8dvq+/+9KiO/OokYb4d+v/bvu46xyUyd+Xnu7/x
96t//5eu/3Q6KRf6j8n23X+wrl53eXeIdcvHx+uT717+tv3dv6NlO71l3pVIqfpukf31MEcTo9fS
tF/3uD5/fYGly4FfzRmy3T+PEeidelSNjLzIdXXdIjIbwPmyTzkt/pgYm5zcEOXCYvVb0blsjmmi
AyRdV9cn181ZVzEbvu65rkXEgwMOJHoyuW42xTJZXre/O5y6eLrUoaqQBi+r6/a3v7Q+Tpr5MldL
npIAqeVfX76uvTvm9V9aj75u5ut+lID4bZV8lBCiqJ/X38r1F7E+1EMTMPPb78Lsk0oGBMEPcN1L
zivLC2JGIdxOC7wxS4ZDtI6ABgM333WB8i9ynULIrjXWOrciB1fVarJaF1KPz2GzruZzasjuuuq8
NoLMnI9BFmtYxTXXIh+3SXI0bBsR2BKX2drRNwY7VBAmEjVtZEKT0H/SQUVQsjTvytAzlCecBOB7
Rf9skZ16iuG4bTtF/xZNugO7mt9wymFo+Dl4DX2CLX9P5Nc5/HVKP8dN5CPfwFgpiDuQBfqFNGSA
uwRlmho3cxMCXlonCB9ksRt081PGHdMwxlOL81CWGXpx7ihNjvrNJKSIKFIsenfXuetailhnsfmI
V7s2qZY7AyzO/xTs/pWCnabQb/i/CnZPpeii/3K/E8QbF/+A5fr90j9lx/YfBociJxPuoGGqV9Wx
rf2hGZZt6r/LcgqVvj9rdsYfqmxQSsOQaeoqe11rdvC7oPgblmGYikFMuv7v1OwQW30o2uHJN1Ae
6xYHNTVFkz8U7USspkWTkPfcYLej9tJb57gWl1xXbX6TCOf79rHHauwyIO69iALgOZlOPazyDe5h
e0fKt4MEk9ztW3j4AZh8xE1wO0tJOWplCKopCgI/mG6npmr2oAp/JAkdfWlOEyxdiBA1bEYEVaPf
HcwRGw/Cryx5clKmlU2hfaK5Y3v5qElbBeODN9JaNqZU23XcVT0jtJERNna4Rb7BKFEhjUO28hDQ
U5Hs1RIeYjU6WzCYBkQsFQR1TV6VovjEoEibpotKRpukmZdBfLTHccSFO9Su1qAlogXop/zq6ReE
iBkG87alptRiVX5CWwPEAJb/vk4p2El96SHPpQ9Jg1irB/uQg+zcwUr65EQ2fHqAgGfJ2InRjk/V
qJpczof2q6SNIwpgRClJ4hDlEONv6ZbYS86XozkUP5uUInyBwsXrS1XZQRs0NoDOyo1iGiqzh/YZ
lcx56qXoM67u/cK82mhxvSgvnYPKWUXclKUcs0FD7Renrt3WBe3ugxUrxgWBhO6XcX0oVLizRR7l
5xCAsyBy4EgOYOgGfl6O0/eZ4Ixc+2QQ7XXSJLAeSTA8auTg7OdMJ+KBDjUowU3YWzFOpfwx6Ai2
S6VWvyMJMT+0Dq5aAhV0Nwgt+WQI6ZSaU3aM0i6+TXpn9MHifsLn2m01MdHfjAHAZRWC8yjCqkzS
AwipiaQHvJZobLdNoRO2iEajqOb6LDfWZ1pCnasZqfCmQLYeh5QGUi+VLiHs08EsTbjXok9ojxDn
ZsKXh9WIr0jQi4RLiak9fIR/qG3rLKE3W0V+nRf3Mk66k2ZSxQZ3mwKcNufTlM5IABddqqURfNFC
v6UHjXZ4uFSSk7mtw1xFwixGXkdiUv7EzpumJbmAaajhDv+p8HYZypvWvQ7VE0nL1ypXqu/oWpJz
FvRog/olVkpuewSYvfklio39kEzGvqjkwiut7M6CN+aT3cONKjSJ4Kynmxzb6z0aJEby1Ska80e7
UP1YdE9IxObjxF3IjsLoVCnm2WkD7Qhxz9jXlkYYatXuK5UQc6UARKHXzTkeIYVrna4dolk5JBkp
9p1towtsu4aoOdGeOml+QCaU7mcHisz8M0Gwg5NYbjmB8ifw0rdqFk8PZRj8zJG0eMyaZb7Xwl7C
cIptVFOCZzoeb5SY1AwkzouBdvSkqhj29DiUkxqcFOmbNTmXOm7quzTw8oTceL6oiImvNyF2lhzs
3RAIJDwM5HukTfpJznWXeqJzZvB0R3O7OtqauGNsm93RQLuFUUjja0wwDdp0c0MouXqyAGVsBzQy
dWjAs8PWKJlCjJXYpX0S+WhJGtQHI3Gb9dbBbHhhGASZHWrt4uyTlfiWQDzFTRxwwopk3TP7uHAJ
su6HQWA71yhsFwEx8WVe+mY+mecl2yYHLOI7QtDQpM+zS/B8uHYKAQ0D2O0Yxta57MgaypYp7hSj
5BSdkG50WzzmVU0lIzYjzx7I5h5CoflEBwCaRvXH54Nk2tKB2dWps5Mj8bM1020Ik2OHqz3dJxpO
kk5vXi0aiP5IuIvXUdbwh8TO7z1iYuzT0EifsiRQtzFqOSolJYQAEyo4htl5E4XS/RwlEyKWaMn6
tH/pTvC50ZBGVApa0Vgy9V35hWFWfDvZYch3GwT83+MdHy1BO1P+WBevGLXEpwYOLOBtGtqOsZd1
4h/1Ar0lirbRHtwuTPpDo8CXkwKEHoMhj14PBxlAPohru0PSOL0GVRHv2nohPyjRvO3a+ktiKARk
9Y3pkZ8IBrB4blL4BHRYSxdU7KfCksEsjED+WiM4R0h6EaAVP2abXlGpdJ5UDD9yBZ2omnYH0SRQ
ESbI8djQ/bVNnGcYkWW0K4IsKTeuyV1TQCJ24bRF7suPMpI/V+gE3VJL+008kwcSEoa65V/fj050
qO3UOuu6NN7bSiRBVzyMjSkfhQVIv5i5cJDr0vgjjnUu86TfzDr5eq30ZcHwTS3kaaNytMPktG41
DS/GmI+uqdnjzjHb/KDN9Vc1nF/sKAsemuZgjnr/2E5EdabGA+a0mOwDRfGcDj028QSGNxGuQ4pu
/NBEMZe4iZ9mQyvLE7MERhCBVDDCKSgsZ6ukYeU2Gk068mqPmdKRcqCD15szTEeyfGP3xnzXWUnh
hlUh7+0CBcBshMQUQP6eGWpzpVu8N8PGqieCp43iNidEBX1UPiNOS3I/N1X1aBVMkZBfQQeE531E
+eQDDpn2TqoTjqI1YMLNaK92sQIuLi4wAxffQaUTDuYkh5mJwaZD3eKpxshZwgmW1SoXWKt1DmV1
b5oJ2by5tM/HJegsnPftrP+cLCu6AUWhITsjhFXpfk2gAC5Fu5fL/FmxhuoR8NKXsp5/gF1BvtVx
zuD2Jf7FaO/qDTm+2iEhZGMJEldE89U203pfZyF0zmrovcBIEtdqLXMHFCl/UtTukAYS4UZcv5cg
APU+4A1o9NgfHNP0k0KKn4mQTsY22NsqzgfVUuQtEmJUHeA3v6S9/mTH40NbKNFzr8ISMMCTV4kw
LnYgfeKytKn4SAALhz8jvW9dM03bWytGfuIwgiFWpZT3KRU5LwX986THQ0lsBOkrtcw1T8aT6yYY
j55Hc/qmTtixFOrXnpOczVDVEXMDlR+sITgBXr2161g+RaQibShSWt+NyH4OquA7wcrDQdZz/VII
oszKkAihqJn1S281X3odOgiRXT0ujTp8NExn2DRRRBbghPCli0lCr6wxPQpjfNTzvr/R+qbw1BmJ
vwkPcw6iV8jMQKvNJnlCjSnAXilQbIRm3AGqUVxAKia6bzXaa7iJqnTQf5VhwqUxOw/q9BohpLMi
qzqQsgIHFEY4mSLhbojSCcA3MVrNpAAVguNtTaI7m8UjRNVhU0fV0WEaf3E6TmJshf2PEdt8ZdaP
sY3whaiN9gC+30dX98RHxVS9jYkw6DRBb2smQDxrwpNdJ99BbppIzWzBl2J4ZaPU1EDj6GIm98s4
q8c2pGaBubOiAvlqjuCFcrfZhOnBqmPhCdl4FFV7T4sWRY/9zUaQxXh3dp5muFp+BFb8BsaOw7Ua
2F2GyEaPAwIZwsjVu1LyqkKbPWk5cdIG3gGzXXqjFvpGo9B+Je1geCiByWUu5HsbPcvcftEHLMya
cL4GahU/y/R13R7M/D3eDg/fAEDbaHLNsPw8Ql/xSEgig04yYr/Nk9IbjTn6GtwXQDkDaxhfwwoO
ix7NX6dWe8LB/9I6BdQKrSfqR9xwPeIKYlO7yfT6bA52fKdwWm5GMXQ7c3g2BuD5ucGotHQxt5Wz
0rwGHd8j5Qfzzu710xzlEnksv7RARKfaLoSXyIivJZNMlZGYcF+xUuIVJH3YZOrQIZ8O4nvwm3mI
79yGdcA4DjyuXcl3ZSBFBxK9flZ2miKGViZAuuOXugSNW0kgwKbZ+Qrf9SYAFHJISEreGwiBx1j/
HNh256K0+DUscUyMe4gNWdoAWvz/2Duv5daVbMv+Skc/N27AJNyNvv1AArSiSBnKvSBkYRLeA1/f
A6q6XadOVVT9QL+c2GdviZQIIHPlWnOOKfMNxwQSQsaVtPTumDdIgdQlAUDX46e/TIjUAa57gWzy
d0zw+42/o4NIZMOqyPhaKvSHklgSbwbytuKMlaTzsVGjp1wtIJL04xdx9cTKkx7DGoj8CUPDk0Vm
O0pfiGZ/48uxPu8jtbwDoqV6RTonhyhGgs0dpyeQKbR+kY7WJ/SpgIhLso5/401//zMsScUI9F61
okI4RFDO2limR7g47DWkqt4iO1WGlrtOe+Buc4iOO5/CGZNRy2ilXmYLwZDknixxL1Rl8ozzFGtI
W90qjQ0w2BzzNXA0UhN0ZhZD0x1Du0NvF4mGE2dl/SVIXXfS6TBQW/pGNixls/VBgJJC+lNir92U
eI8+aB8rRPoelgPOdHO4gVNVrLIJvUI7RXeVaVsbM+ycPeUJzId7fOK+HX1Yspc37VfUuyHnh+Sc
mVgsIX6560Aj5WlMw32gmOJmhMGXx+pWtpa7D0sRnTQliDa5THaz6SRnxyYjMokSnzwIWLSO7Z7w
yD8VUVGtRiniezmkWw29Vt+5FMiRTO61zN6WZvXtgvd/UBL0MwP9RT/NwRXJICG0e+5flUEB+Q5C
jhx55yXH7LMqsHNuXXPVDTySTdJEh4QgqnYw2oc5cVHJhc5rMha7qe6jnZqnL11qv4rE2raldmMP
0UdkuoRzZOJZqU+RGFeEbnAQrRC76QmbVh/M566dXhnGbVBKr5iFYeupFMMLMZc4y8oWYQMl6mPP
weQo8+Qg0tuFnxKQgFShqhWmOm0HTsV11Pe7fHSHXafo22ZyAlIqML1ls0m5yxkQhFRi7boKj3Bk
LfFI6llYo401+abPBgE1snrvkxlaYmzeKw2sOVel+WgGmTzG0ZMcHHJujAvP7iXv5HNglCAW24yZ
mXor0O16FPa/L1TMo7arSrmrgvogGqT6RmloRLQBFLbnZz3M9GNQ8BxHtcOxsF/Qg0UJEQwCzqGT
2cApiPZB5KbHwHX1PaoVntJs2kKL2aVVah3qwU23iFDOC+u7NXOxd6es8u0MvV9I5/3QYItYaane
e7FLYBBcxwcWnru4I408ySgis0AnoqbmOOJj6wyYPZ8BQdfHMClW07kcE23/O4DsFhZabYbBXmm/
aOcP69q1O6SXncIhsL51RjLkYmmP3pSR9vf7+8MM7Tj1YF5aRoqIi81DQvF2cPHqbU1eryyxDYjQ
BH2oEdMxLWua2w0PYs5eU6s964h21t2A/LhQqKOoZR61inRfQuCHjRqWEH+i8JNqqKauD5mNRuZW
1c3rMAaG5/bKPRa8ROvuNUeTvmzxYvR2htUxvVVnokXDuUzWbK9PqkWSoWJFp9BOvzIHk4bT52Kj
qFtFpVYmSIoIuxRXiy1keZDduBV9aa1UAh3sAQ54p03fQ/7aVGP2oOvf1uw+ZWMcbnT8q+DNQwJU
sPIZk6Nv0+icTQSOIIwYvFEp9l2KASQaNQJ52w8N5WYeUTLNur0FP3hJQu2t07wGE/ZedOprSw/w
UDgt+KnZXrVdl+yKYTUHTQizCIK4ob27dCRWZtWiF5hMn/gUTjFTNa5D/Rvlmnu67SbXfdPplKHl
r7qMsAc6Y6ETHq3GQUDXkKpS6S2RlqDHoykUXog+pZPGcG5HLFjIyfWNGTi4fLPkRqfUX7eIRH01
JXaqbwj8Fj5pJ8zg0GlNpvY1jCl50vVyBqAzwn1pHQMFf1a8BMUVhladB74qMYurWrYJPAwMBZk5
e4gMTGJCsYmlqAt9RRDvZzeEGTnGAPuzg/QHEjZeyQJonAJEBH1BSBZMJnd1Oi7zlYvMq307Ft8V
Z11C8sJdbMO8VtLxXF4ju90OYEazqH5yFQyCaC8uzRLN1sRv+qJLV80U984sccPY16hlQStohcz6
Lc/14vI+gAz8LltuB92ojiKoprVZDwRD9SPPlfRGffJm5HGIX/N3lSjGqrIeKoD66yhtPRksTk2x
oMRERy7WuOuhSmBxbm519pIVMkXwa6bP0PeEHYZ9oaBmQf5dcP6IxZeTRF/0DTFbPYyk0PrSMLhA
9Yu05OtgLbLOvai5clpVboTdbc3AvCMcjzZrn74XWAH6EXRDPmY48QeYicreboNdqOZfTl3tx2LM
/bQ1D0GOsjyJcuw2uB4yFTtD36p70WIc5FB1VBPlUhZI18rmHNZLvkv54ERlvKzwm4T6huLonmek
Dcu7PO6/LR3qXqNZz2FPGCxyekGLok7KexpMSAKUjzgwrBXxiJtSJgdw6ETEscyTD7ALSNPVqmzD
oqasDGFc6tbCjjKy4vYiomp9nt36cx7EdzI310xYBPmNfuIMT00ADyofP+NAEqBbTyclNvAtVw8z
9CbIQF+9qt3b87DAdPbkbb32qUaackH/yJQkXpKAPCqlyvxj/NLagkz0lseH68BB5VbotE05JmDJ
gIFLvMLVsMz9VMp9GEO3xexZl+1rUZmPA6eAAUBGymKeFnLX9IJUScgDkbIl1c2DkEXX1dxFq0Ix
uKCgUCWUKAwFxpcTuR7dUVKubSx9XZs+mQSdr5KggSyTbNW+4p8cpSIEpvEmp/ygDXyJ9iL7KpCi
K3V9MuqBjVWVOC6HiYdKTCd8Th+tLkgGmPbFYNJWGfOnkehEDlKkzkjqslal71mk35PY50rAHY6O
nHSzbDeJ7ag5X3UwvIoeJWCiUT8WOTmUZY5RqzwqxgVMGSOrJ1hFj4VsLy73VEj0UBV7AZq0Cobc
KpSBjpxzI5bQoZYQnrXekxMB2M23SKMHB4CRvqqbBgkntXVkKg95xCkINdeTNK6ShC7XpP9R8O14
Z9Yto16aoeNPKfCulNK91go2kMyZXyMn63krYwZ3yaAP1BkXNPppcmD1JoFjFV3tzul8ve0SD9er
esLuPtEHs3LyZ4Eqb/POUXZWd1/NmdiT8hbR4yBMWU6+GJYr0t037piuU6cP9q0bnQJUcJzK0006
B7mvxPGZaGEKU5o5eRWXm1hh6QWvb60MkB51rxp7QkZqYgLHj1BGb3lVklYUHSHjkvQDq2qtLe6t
qT4QON4dU0YT0Q4Fbb8F+phzVgxh9BO/qNS0pUTJU6d0JP6qCZnpLjue03DGhENYoDfsaFUFxQQs
QfX1FBZFjHEnSfHwNTa0NnRGUFqzjsKTbDolT96tKBz2Iy7rdYb7QOHWX5kjaV7wbmIc4aD9R7k1
RodkFUWhYZ7R4LcZWjvUQB3plL15DTU+5eEWZ+p7nn5WqIKvTsSEoCbUHRxEcmQaupAnzWGfFHDd
03BBlqb1Rut6QCixTo2h0Zc0hB/lVFp5nxibRiclKOkK2uWi3YcVzc8q7jmph/Atgiha1Wa5q2Gf
3ZrnuftUASytAY3CwmR9FvjxNqBlC7Bn/eOkq+5KAbGGeJuPgZaEaruRHxG3JnN3GewMEC9hIMal
HPH6VgKpUad4opWN55qwH4wgf4JefanD8JHxOMkNSfwsWzRP5iDOPYuWq2F+JT/8olaCtGTMkDoU
hZNVE7YXh6mxbnvzvmyIeJoiwbFF9h91FD62pGGuRBOy7oT0VQml8dUGSEXaOqwGru0RtUaYDYfJ
fUuaMBhhnqukZIcoadRv6pmn03FdRNICtKJhRO5F5M3GROmFfx2mMffBDfhzsltbfQdXnhrFcX7y
xMUKzFplzcC1+sraRVUx+XHyXOMbuzCjxyzHbdjm4RJk2vhqBiSGrPHYVYk1RPYF7EUedHoiVCDp
Z1coOgScayjtai9dDmGmmxlnNZzfGjOzuK+N4ha87SZLqysoymZjmGg2zQnGTT6UHlL+dxT/KQ1A
Hd++4RLnOpF0mPKysue8XfVPdPs7b+i+k2Y6jEZGaHbvNSApVrNivQorP89h6FtFSfyqQdR7P7+Q
ygLl0c0fRhzQ5J/i7mHloatfmwP18JtuDw9OTgsDEb3qlyYNBeyAayWHXMipokoh1Zaj5Ylu4KMO
MZfWk1qu1BiDbZ7utLHZaXbHg68ohMBM2moKANzg8yweYnIyV3bCAU7V20M2BKRf2Q+NEZwpC2j9
EzBGGxPHbIJvj2fcbfSBsyZ8XVfSUGAOAa5UAOaFBANdNn2P+GLcWz/Z9GVO9YkcEZ18UcZ+Rlze
67GvuQnFt9hCG7kts/qtHlru2PTVpNy1xvEmjogQGem7K9hJTTJDWJX7i1zOBkjnKGdObfZsjUwO
MQdSc6nV94yi3I0yTim0u4ytVLs7fRyemS76WWN4tQ7Twe1+Zj6S3hTfzpjWnlryKkO4y7j3YuPd
CBpfl9lXpnlj6N4V2PbXGiZN2x1udNVi+hpgT+utu9okdA0DpRuixLfCUxU3b40t/bponqjyxCbu
nFsSek6KlXhhzamVAJP0se/al9IMDstrkVNxygtxpGLdtsZL5dZrJhYctsaDxt4aC2Jc4vwYZufK
zl9cfboMqnXvglJsgy1W1hddt2+4kkSCeDoOKqSOHmRP6hRWH8MHzLPVWSKJsgS6XJh+yiJVt8v5
BDMYgT0cdcqJJD6WyjjTHpxpfoyb/GVcsJlG4o12f5NZ5dEYimsqHvnUkI2M+1it/Y55CH6zszlg
4eN6dQoN3Sw585a3wG3VwroL2uZtKOlqzeQlraAh0jjCd1uQVqUEu2AYdjAYIHikNVtLxs4o6K2X
Rg1vf6rurLR7rpyaj7thB9DvdQscE+CAxJovVlL7tVFsGGe/JqbREOlS3TXuXa5Zt9UU7WtnWkx7
25yyeDVU5lOMt98yCYns8lNVw2cppfI45nXLJ3eXJHSqFPLyVkVUJ9s0TZ4Af34xVSSVtWnXZRte
jE7eq/Be6IX3uxEfhkiZGzSK8CIJobDsxbnSw03SRV9FysA1qkoMuAAO4yFiJayJ3dFJCoWXcLZu
A/FGY+uYwmsCnEnTuk92qhtuoWbsioXMOXsDy6PoLqE1+i33iKJNp1ho2ziJ9l0SPeoJhbdi4Kac
trIpd0EAg4c05MBi6lLmxCWBhAo0L3BwJ6Zm9xDQBG4VzrRuvh1FwdzGxWxdxD6wroflxm+V5L1I
6XqwpxX9LblKJGhXxAnYL6mMjrXi3qbS9JvWuTJofxkkPk0UPJywWa4q9VkbYJyq00+Oh5zNurmb
eORXmoWTu+jh4w5afqT0uKl66Opqvc1AfRA9/KjTfSipX4pMhzcT32L4fWd8/dqMzk5LWmbjera1
h88cqmTO2FMoONgpXIA2H5xW+Zi15qvLxHXSnWsT0XenGfGVt9bjhKddUXTER9UTc0xIpyuzC95U
M7gjcP1HVtE1z+VGmvKOmfN+yOa1hK/hoK9w8+Ss9lulqB6tCIj7yKPsph86nv7ZMh7ycElH7T5p
w+wIS54gDteKel+nzWvGU6/k5Q2xvi96ObwOLWCWcGEHSBzgWXaZGcEaBbPvEBlzJdmAiC5yMvcQ
2YnHHrN3rPCqG9ql4JoYjvO1hMNXA9aMpt4WJO8ySbPYPystuyTjI/Ol72ByoCTrt00q31KYIKGd
7NIoxDs/3jrkdRtKfpoNcayN8jvuJZCI/ogM8sXgobIQXluTlnkxM1Op3qVN/JqDsUhrnX4eB9yO
xYQH7NlUzBuQOp5Ks7G0KzxsJXRPIFY9wxS1Hc7GXJ4HHXz8bNwqGXJ+hf3SCQ9NIG+g/T/SXHqo
2VNWMxORAhMqKAK/Lbi1WT1NTV3CeQ9Bpl86sMrBfW4OygpXe0Yr0sJ/bhXL6auu/fQA7vxsTjrx
sKAhOGhjPl9ulkDHXRpeMFTh8AAHEdO/Yp1RaJU0ZH4HOU0rPGBBBtliCspNUdf4wM+iT3dumz9i
GPR7Y4LYYxoruBM+MWDntJ38zn4wQHabk4E4gQ5/qL+YU25ss5EWkD092NbSjRk6Omn1ee7FKZn0
CynEH8YYLVikbZTNNwFT1GZecp+bN7iC90X26EZRsDJs+3ly3gJ32o/m+FkoJZMUTSeKVN4Ha2ce
r4NWvQ/dpq+bm6FpXiIxvdoE/WbSfYocHjmMFyl+6c9Jj0+LCZixyLZUC6aYOuWUURf7EaBQrIQ7
adsZozEmG+hiCEY9Di69uIxhtCxOSTRvA0mNxIrhW4D954GYU3u0AGIokY5JJt9UlFnrXDxoOGK8
3tauTLdOGClWqAMOnHF2sUifRM9jD8SMV5+PKu0Hgnh2uVZz+9F4MsWFmvd74t8DzfFdsEyjdibc
77FI621o3I1z/Aw+/8GC7+RSRjBRoF1OKjzBKNSQG4BMNKgBwFgarDHeV07WnWq4gO+jU6TRF651
pDrLG2ZCeyDkOfaIsr0Zw+7ejcjhaLhToviqZ/qm7YsnmCnafAKwGq6CUXAOifptajoQlZk/L180
ZhU5gyHHvfhbb6IWHpz1CNTgros2OKbw+6VF/uAgKRHd7MnM/dCbgCQ9w7xX55md3PVmDnArQizo
DI8NY8T5aQmHTcxmUyrNtiF11xI0RZSaJjfFTjuvdBrMjVROgwakUcLsINd+V8PedwOLNqHYB0Nz
nhT7NIXGHhg4DnJjL176jib2wqaIvTGedo7TnUX8Gi6tzKH4Tgbng24rhBhmoEAhABN9VO6VEc0u
DNLvQDinIAqS9WRVe0dt3ufAug+yxB+6aO+QeMO2iWGJUY7SpN40s0SWmdzSwlt3k/2WM03zTCbk
aYoyXQ58lLITPpBzKFi5rcBn4rydtBnSBWQDTKBy4oToAIyZ/rosmWEzvlgZfnamP9Zaac5AU4y1
m6gVeUk7V2d5RDVxgsSza6knDrmy+tU0/v801n9DnDVMVf+Xfu2nb1igeftHs/Zfv+e/dZ/af2C5
JvfUUDUdM7RBzupfzdqQaIUhbDShAqzNIgr9f8JPQQSrxl87wrRVNhvUon/1agv9P2y82i7/AiRW
NQlb/T//+3P8z/C7uPwFI9v86f//R95llwILbvNf/3NJXv0DbFZ3cWi7LkRb+nDogtQFRvv5fh/n
IV+s/S9H6ztU/Y65Y0736dBrMOK7WRvAGYW0o37vob977z++l/Fnsq1jgZPgt3IBZ6ExVRGz/vHN
go7YapSgAeMnICu60+krux+NtVYZMWmj0MW/ABjuO+lX5JS6ufNSKeM+zVSMX332ltnZoUjBjtEg
G6A/0w0dWWyFDN0l0uoaO+pjmQoTdoxxjFPTxc1SDV5XN2tOXs56HG1nlZjxTRE6u6GBMa/0UwFc
v77861/U/lPerVh+UdNSHdXlSqEq+9OnShBHOhrScXe05SmInWZlJA6Yq9hEeEMpBZJtbcb6p1DT
H/zIu3KsL2qcZ+s2WFpYZbsJKZ/wdP1kIrtJ037wHNpTa4soSpkzTJ2suPJRtcLbaegUZdqz7CIc
I1vZpZSQjrHnjN0wcxW6X7RkPIfylBL7tiIuS+sK46DoarEhcOzp11GXzhEjhSinaVVGhrqml+el
rP1L4c9PKvix295J1wMyPgArGLLssH2ZKs6VUVjtIke75jFjiDDn4OO4yS5xGqoP1nm+Jf7Rkony
YLj0FhcASZz0oNtN8zfn8QvItR9L6kRny/ih7CZPH0aGjQUszUlI2rF0cQK3f+8rMwEHlQ7ev7lW
y033hyfg91rZgutkAl7mCf3TTanWojSgmILqjhSHLnzwmBjyzaV73OfgCnNJykydw8cJRWJ6faUy
yKgHb7bMHWBBesxdSzQF1Yw00EnTMmQvsvxg0HVPj4dDGeWWb1bOC/31FHy7zjyqn5ZxcMaBJNzW
gElWpMSASp/utOdeTZEvQW4yk0XjFSPmR6QZ0ePmvq96BUP74PqzcD9SxrMHzoMvaZTfAFHiABgD
43IgXJKsdcz08qkb8ktWcOOhp2Gn7G9iTdK+WfKOJ1pKB84e+0m3SAxPb+H1nju9vTHtdUrCkqGi
Pm17Kma+AAUDV1HkKm0yx71Taa6sgglALQ23M2WKB0DncWzkj1PLAxfqPnO5Y/7Ndfonl8mxLVfD
3ClsS/+TOr0RxLRP9uDuYlzsqLMBvDihOW00eIat/kAS0su/fsMFLP4PNwaqVsMUmEFMgBl/v1ph
wgTCovGOxmgcS8u6zOTFrsXyMFAlPJdxfmsojGZjp3uRE3cwMRqEzxdIthB87Os4/Gk0P6xoBXav
//pn+2f3rEtkN3cLB213QYP8cSHVtSbPMyV1d7aOmreI0Arxo7GTAVrGMLDuCsY/+Zz9m2vwT95W
qNClsCEYOBLEn64BmirEFoPi7DIz/RlN55F5u7pyiuSngbjth/SVZeM8/uvflRCof7wQps5fo4hm
m/qHPYrZqu4OPLg7dQHTxuE5HABDRkN6E5QEXNklByYBemktrkFjP+J+Ap5AwN+6sNUfTXOPWQ/X
DLkiq3+UnawEJULCIhOoctrGvAxzSxxbdoitlykgP0i6LlOLvEoruwj8fut0ip/zWrnLhXXIez7q
yQ5TT1oFagDZ+ukYkcQsQErT0OHevGDsGTzbajpiurK9a7EBhFCz6PusiiV3JEUTTDVrRIz5bDp2
VQHvwXLqz1a9ShRroAYHytkqYAwy4hmr7LcWfYM0+ckGnO+ARIEvExZMxJ8jfsbOPGrIZL0kbvt1
mYEcXUbh5aqzmKdOy8KTjvMNoxu/UEVPB4nLVlYbxaIdEY8WDuZ0ejT64tppy9eytZLIMt0zaEzX
1YI86mL3UYQ8eIHLh2tWxos1gXGqlt1hskF+VxUaPXejOmDt8Cox/ORIOgomVGmdrf/NHaELaqa/
fzYdVdXYY20d34xLx/7vHwAA1JCQ5nrchS5x0oOxSfL+DFIFnARZ7pDPkbuOtEe08mQYAQOgBdsG
0wgxVLifRuF6vQ/6He6MmjOwcBbMyNCt0iwBxpiwEVGrgFAd1kMHSAtnVniD8+LaJQTK65ms1kQo
saB7TKByrDDo+fOqQ0dnfsZ2CvObfsnECHxtOkPoIXdGEGKbRGXbRFzP2AGKMNpE2fTT5hZhbLHK
fMP9KNR9HQ33bjFUm7iHnF407VaXArTqLL6wUsDwCqbHsQzoTjumX3A7NRJM1PxgqNFNaub3Doq3
lTXW9PAKxLClpr+4XTpsdGFvTNLacH67ZIQkCvDcOVjPHSVWqGXERGkB55eJ/kzebaJeebYsczWS
PrB1MH00c/EaFKif6sZkoNCAB07jhyRRQO0zLieW1ksC+8ZJZbm2GuW2mrv9mAUoVlr7jvcl1pR2
SNjV+zZzJrSUA22Dcqf3se+oWUw+7nCqp6TzHD4hO+WjEk/tAFdsrPp7ppI/UxUX2wz6YV7W3Uor
XSxDNj93kER3EYX12jZRJFtS20g3QTA0g5omS2o9BsyO7Hn0+Ky8dCrovcLHoQM8d35guHslpPhi
AjyOGXcy37vWremd0ozpmMvUtp0Y5VWGthFaQGMk6VezFjkewzA0dFZ/xgUUbzhSopla0k0Tg44C
kyjuBm4JnNhkjNYCoCi6e069WQmSPiHvXupHsgXVfblszsYy8UmjFk4wk0CpZS+TqTLhraKnOUwf
ErM6xglpXaR9rys5MfyNo13WVUiLDDrd5WawzS1YX9obCHWB7oG9Y+DHbberaJxydxfdWp/cOzfE
2J8p/UPYVLDQtBqxMFC+XjPuosFW9n0jjwji5/ccXIvkZdhKrG0ZiCezMm8tJorM9VE7SJMJq8ru
Uo0Vq6COuUCFeu+Y8L6L+JpLclI0hMdDoQJST8vrqMMinhfJhjsWUNY6bWszctoJyV4akUi+dhV7
JAWC5FEGPE6ORmSY0LD0dLOKuETUaZwnRHmlorxjRrqjaEUCKZkBGDrVE20IoKr9a6/n96HK9Yc4
ox7RYh4aUkX1ngqV7MpVYZbZJu+UB4YYOClzllgRAgSMI1Io4rtk6WAzeL1vlB5RWQfNSQABn+sG
d5PGU91qyW6S5Ksi23s1eGxQ7zEiCMi7JF7iJJNl/Jhtq6p4pf9OMwNyAug4+qYFqugVNM13tz0E
mDIqVps9HGtmE2Sq40S4TavqIXfM/R3U5ehUTgx1HVqTQBM2VtJ6cOGfZNZ/V0iAV8yQd6xst814
7KzqtcWkx7TpTYqDJFirotlFAxtzs5xsdAHwbZjUDs+paXpdG1B0t1tTVohjkAfPuV0zWSOEbWLY
XEbZtU57m6mD+y5RZ6OqGB9Sd1G52GAAjcxa2eQ7bVKW+lxx9DMD0xnbCD0w9AHop0Ztq+hMQ1WL
PKs0vQGI+rioFAcInbd9EyYLbeE1yfl0IvFUqkMGzx/1hWJhYKa0fSZ9hSl2otJ3VlxcxQWDdyax
dwwwlU3B6UAm0U4Z28zrJpxdEAoTe7Log6NGIoaL11eHq0MzkNNHf18xq03wL7Ia4gOoRHu1XexV
bXmWRpt4udN7ydC5CDIcv2qWWfJsX23ON/s5zxhcjDFr5Nygp0EntG2cbu+0EQmlLgx1BD3vQfxY
N/DqB5LLomhh+aoqhy7iprAljlC6tCh5tCtW0qS2DtKlBQnUr92RcDD5tJT9tq/wLtrC9gldwj7j
MIAehmvpTsxPdHL93LnDn7RHpM92OynbeORaSXf6UOI3nvLGDxKirLA8PXWMeEaNvTp05bUpoR6O
BEO2Kl3/OwjsSFibbCur2PaRaxdeVFY1WRfdRs3UG9Xh5EcduVJE15C0YbyQbf7qgJQos44Cj30z
7rsj9OpDaYSfJMT2afiZCQMBVYXagWrq2pZZvG7TEoaEORz0oHlWFfczyOKdVTLmmQLlSVpIgG0N
k+S87iu/GOWuU+nM1dNjxvKymlLnnNgwelubvnPvwknkGCnTQ+faP0miqwhalvybvngeXGORXWn+
kEe3hRG9BOFLox9TVHkrVYpinRjuVisxVraRjiOS7x2mOKSV320aZrXTyMzfcCkNUEBPa/qmcyXJ
4AiHZ1BzBEkqTrLqkbyuaxv0Sd3NV6VLN/GAbjZ3IaqjdYdWzZrbyh+zx8lmgy/daZP2XGAtwUxh
+nolNF8VzWFmjaMXgZ40dpzjWLs/4/JmoEN41ML0KSrx1WFCWE1VeI10jmtGstaS4bVVSJoK7Bc9
BC+p1HdJrN5nw1wTfQdHWldmdz0Ilvi8zrJXWSi4dmNvmJJka/XkipklzjHF1b6jBBJBN70z+rkM
g5J4RN3oe6UcX1o7vGmj4ECaLpMdhV6yqVynSRMoSFq8kkQpjxQ8viZm4bENpF5ni4ssIWguXU8Q
e4RFO0QaB0wQt7+EHA6A9XIKrA/mbLYrUWTIrC3zjnJ13hQG0SCOnLJ1Nyv0dUZUZioYwD2/bncY
F9LQ75/+9p+Q/i8Id2ydatcPTPsh5KCt2E4AsrbWwiwyUrJhAaBYm3YubqdRki5YtTO8H6J8UIBr
y2fZMRBDrNmRw1uZ5KgTRR86mbNKU1IYidtm7cyfaieLNww+20Mc6OwcA9qFyEZIJRNt2xn6qTTV
k5obHsPIkqJSPyUYK1j0r9zibLtCMh4J0Wh3IdWISSJHpWTSQzFwnJ1+Uy1jvVCR310dX4YlLYM9
59vU0pMd3ZUxZ495Ci9BMDK6d3Ac2tFlKJorqoeHSsbHrCu+62E8kt/qaY7+/hvddKCR/SJ7t111
WfGtp+FFJ8FB0xHMAW0m6Yk5AVXGiQRB9vXuOnbpNzXUsa+WMkVE2CNmtj6aYQ5j/3pyorUySRZT
9GaYcDPTL93s7Vdk/6t3HhalfY/dYlXAcs4gFfC46iiae4Us9LLc/mKbfhlMlj4GvtkVT7/8l78Q
dLjQsjGZ2fOIKjHewl/h9+9/8iFVDmosb6m7g00Ahe4wdyxjKbRqmjTVoValSyp6VlsIzYrHRLaf
TUut8nt1f//0e6/Es6l58RRQZxthF23/Fhf++ydHdAZtHivzowjYPcFLll47npnNH3qR4Yqxon1c
q69hQvdn6HO8HME2XxoaaiJ/lswlDkw7kRYCXIV5o7fh1TU6kB+Wy8+rmrt4ZHfL0destC48IAKD
vt4OHFx78pV4CFACUMTFBa6vitJtLYwW5WBu+qY+f4lp2P/2MNsEIxf6HDdsFADBzADL2NzMdffC
qY3yCC+Hb82nBa2Z8A8G66Y/EOqyDvh46jb56QUNORNK9NhjMq5rfoFWJ2e6HAnlnDOKG0rMg83x
siZvj0wW8nEr60cu2/rS+vs9JAYor0sLQ73I2p1TCA39KEdu1LKkycYWer2+3WMedgif5K/QhF7B
zPqug953aeH9trmUDBevmr5V80xdKzMEN2nyyezzhxhSn9gjjIr8fkl9G6mKgaUVKbQO+cInGfI+
0R16bKj29vZ0VvoepWbB7mpFGrFVrIcEGMKyjrU1AWAz2TDQ1ltt9sCSRuQRXIK2J2JgooRL4vLd
aYMHs8YhP2FRqQ25AwD0nlmEl8U9Uk9a5Dd6fAMdC9AAsqweD/U6svRhZ9NPbd+bghPUcseMc2R5
1dLHtGbdzwj/1uge1G1W+qYJ6KCeljhSx6SNQDuaCDDY4rmaMsbkGe/+L3vnteQ2sm3bX7lx33FO
JlwCD+eF3hdZRirpBVFy8N7j6+8A1XuXWr2j+37AiY5gk1SxCoRJZK4155hzWbHPA5evNdwaNQcl
UhHI+hF3NpZZr6NQYUf1R88ptmpkd1si/yDbqV6aJVrtKO6Plal7q4SwxGVf4d43mDRRc89WaaV0
TPdsFBD5K+CyvD62+FXX98MTMNKEAVp924s+NxyIdTdlH3TBrSyiMthb+UPkRtC28O+tNOz9k4km
BWIYl0dM59pwbsKicBIShYNIzXnUQricg0tVomGvqIgqRmKHn8I2nNVRzs+zLh4CgNUCZP7A7KQf
SJOS4sc0MX8IUH7MhZAYGdZiMnw6gVQc6T+gaPec5yTC6RPN/8aqreSE2jugG+YDYBBTg3SCSgxN
TKyu5tekoDbkArmnkPQ91MSFXiz6tmgxBpAb5l0a4jNfG9hcKVSSxsc8J8NGOv+2PH5jbosmeOqC
k0rnOi5UioVdI73gBF/3TfyUDsMlyqnOdzlruTQ0kfMJ/CzJNDULP5XnBANJRrEBIYVB0jQn/GJo
OK734nZGMY7Kdr8nLGYpyCVbaXaarfO41UlHTZkv9NFaHygM54VJ1HtDnlQyxpSNUgsPYV9CFoo+
+yZVGKmdOklRoopyOGjmo+cQyEH5nttxoI7QqgOyjvJqGXXOxk3DelWbWbNzvSfCocJt4E1ctGTQ
sfzK2hyLWZTHm6RnpYCuai/DcV9p1qtP64FVQbEuM+/Q+PGX3o+7fdySR5Y4049UvDTzCWzNibia
G38Oew+/Djk1U8YfiambyUrc+kJtU4PqnIgoK00WeiZWlfV84lG/sAhJPt57MokW/aC8wmHunecw
0S/JZN1qj9OWCVSNw3it8ADqGojz+zk2mRmmDNRaEi0/l26lr0Vb3uraZCWQxz9wjbCAQ0nNUIm4
L9VJu7Gohkn9qOukiFOwF8R0YLhzl0OXrFJ4/+QSAtbD8bWg/Yu9Iq+/eljX5youIo2mHB8DXMAi
5aIebF1bJWQXul0919GYBfuds7c9K1hBCiXVOq6/4yeqsO4HR0sWGasSQ+4ikwKpG0E4YExZBjNb
QaOUSbR0h2raLbx1jxfMHt4qoIvcYldgZvcs+E80qLMF2ADo6YpZ4jCH9WHb2BK38uC7OyJL9nm5
q4ReroZ8E6OL84ti5lu6H0OzuYm63+VUpKQe+QuK2LTpWXZsZYY2g5szFuwlhkBBOtanSiY0OpLx
xZ4UpDr11jnaV4BlIUoAjLk6M7iSJrlkWhhGIaUo6PAV65tCjz4WSYD1fhw+IwvWACzH+w7LbZxK
1jWZ7BZu0qEEteuL5+o7q9Gf79CDKbyIkkC0Mby1uQjXSUoouhvZ5LFVO7cS/rHM7S+yTV4bn8Vi
6CQowkS0jhLOR4x1K09MHfci61V6OPvwyFzQF5PYgnrumGJ6WxFej5iz7ZgJx/lxGJmm2M0tNKln
LsJ2N5Iuu9Yt47s36aWzFF6J9EayqZ4B0+L+ANWxnXEs/3pduZQ1S9yNWp07x6qU1dbQ/MeKLTjI
NEEnYzKGdIM2HusJVAvhWzh+qLkOkxAECRojJiq7Eof7azfwHhBxo2WAlEF10chOHg3ZqXdALLdq
LSgWILDQiT7okX72hHKMmiEPTRwbnBHz08LyyV2an90fcJrRMeXejTNkRK80P3htgnetBrF8R0+9
/8MUhCdq/sPaj6gTVjnETN8gB9AIT8XKL/sSZ6oW5/rSpCyyyzz6k5RMWRrX+5bbkXWE2xIBVgbv
4mURMqV/P1gu9hIDryim5DI74t35XybV9/8vJhVwMiri//2vPv/qrXn7Pz8/eXlLv//P//34Vge0
8KFP/1mXcP/YH7oEKe3/cuc2NWsk17BmHcG/dAlSN/9LGbahO3fhwR8sKhOyvNCJo2RtQRYujbh3
TYIF28qSgOWljopAsnX/2rbrP2sSSMz9tbrP0E9HRLoSq64U9p1G/6f21pRPFNPr1r7FAoVSVsUj
4Qv+vvFFv/Rb7pspjWXT0eEIuDLmkiA7XNDPznt4f3XhAGqp3F2UtOKsJfGPX/bkH1v7q4pBN/66
dS76C1rdrmmzg35rvvkASxOFR/5mk6BYTrl5TlC0zaYeax8SSZKb3qNFsj3EJirad8QGhQq5a/3a
ZLriQJPymT95aIwDx4pO5LKgfR7BzBmyDx5aL9xAUEV/TA/PyL0v/7D5f27i3XeuS2yAEI5jK5vj
/+fWSeU3cV/l0rxxvy8+VVMeUa6PymWsimJZTCSS+RLTQUDTx+g/jb5org03ztRWwckIzJAUouRQ
Nk52UTkRZLiSG6eRL25R7cOcbLws9dJNqJfVvuvqR13p9dHzJSXQFLNOIdSJxuXtH77TvMvfe/jz
d1J0zqVgzsl3o97/5++kG6GfuVFi3DjRMxjggnyiSvkb0fv7Vs/ahaJJcILBJHGrOYjc8lI7oGsb
T4Pp9dvQKV8cZNVH5n5EHZbyYjrPehhSNidg5dFOKmy6mWSm6zfrv9/0exf5L5vOtWNyRXFV/d7K
zYrMa32sHzdZcPOxtehxlNs+LfE5plQfFblvR+wLtJnHeRGfDJ+JkAFBsWFp1+2iULrrvGrCLauf
AcJSTkEr7kP0/YCa+QpHLdLPWucTQwIFBdhoFjw4mNaavIfcAcFlpVQ9LqMQqosHWmrDuUH5EkAD
eVcYrwyJ47hJdXddhlO0xMoQbGCHYF3qi3ynjAdMaAKPWk66iTdRxQD4X3oNky3qTvty9C9hYLus
OniA86Y6O91a6IYR2orzOJTh3gq1BsAkwhi0e4vez8fPrPDI0enDj+C72nOkmcmaoWLY1sIjYDSS
0cYUTfdwf4bx9BpHBN8LQ6sfDV3PmU94+5yWrlPqK7fvgR/Y8bM9mdWyIpltrUkTK000mycJdl4x
7/uGi8GF1Va/6hlixmlwTLpKxc5K62r398d7Fo/95VS1yRxH7IVw9y89dKfHCTKoQL9penvqVEsF
yqmqLaEu3P/R7jhKv/SG6ezzsX6B/IW/EE8cDJXcX066J88BhpjW1ZYyriaWqvLWa+TMUGQw4FGQ
o+yeCURzP/7DZv+5B//zCkO85qLQYUjm/3++wmxNqGiwKnkjd2rJwB08+rH9YCgKm7qdOpsyQ4OI
rw0llnKyswkuO9Tip9p9E4SxH20R/nD8vNr1DlSxOsW9ZZIrZpQZ7YOA6snfb678D3vZkIgUlC1c
hoXfx2iSr7OYEqu8pSyPrmIkY2mcVynJCVMdKddOVq6izDk4mXmS5EecpB+9hLHT7P9+Q36TvN33
G5kqghqxYGus30Uk3qhIUhMcpTbrKOJJ81SRMBXZpxzwGeWO9kPaUbllsQor6gwLwCVPVNcf7rty
rEmpHIkLrrKGYtzI1JxKUaTvSYqkVldLwOuRduLgMEEkgJeAXrXXw+6xowJ+yQAt9Z500ZLJuYxd
Csww2XjQouQ1wkf8D135uwLnt5HMMAR+Q0sqEmh+H8lYWOUQaj1xA1P1FYdVdOwpKy4mXBKrJLIe
R9bdBOWRfFlG6wJdw+fINs5y7Oy1HhrTpoiadjs6U7UPFAu1JqVkQLoZqV+Ztio1PON/f2zsv97I
lUK5zj2D/5Sl/6bSw2wlsIl0OmG7jbPS07DbMkhvJ9V+LVjHPZBvA5ckAabYKtwdLeiwY1pF5r6m
AdLG1hXoGPD2fPhqOZ1zkgEuasvJP6Oh6ZbcgGHoOUa8D/QIgBztCt3ujL1jfrQb9IciMKg550Tm
ZfyFXVsbB6Ls4NAUdbCphIGCX6r01KZjeqIwa7h+flT68BgL3TkRJusShl5JWmEqxVC3yagvX0qn
23NXoIkyYL0QmX7Nat/6oUXtkrW8vGmtOhgRRck8kk/S9Y0XuL74UPTcPFgkRhpYgs6eDccesz1L
dL6UXhnd5u/3uzmPFb+dKErnkkBKZBkuA8qfx5Io8b3WGV14V26RTAhguscxmPIjWdjVzobU86i5
Xb8MmV+cxnFCz9bPAEcCxzotrXapMAmBrs0DWdhbM9MubUsF1TLR0pAnA4inDFYEbVNN819a2tAe
YdubomyLObY3XHiUqnbZaD75me1uOhRs9PvsZwciYJLpx8lo9bOTF2JRjl5/Rn6xIap0Vzh58oR3
G9F1Y27SAEoCCVszlkUV6xTlwF7PUSb8/Z6SqHz/sqdQPDlonthf1l0Z9Ys6VwO709meKW9DkX00
S6xpThu8xgknYl1Kc+XY2kgVEVOYh1fhaI14q1oYQbE5FEd4qYgOcLBlBqFDf79ld1Xkr8fQFnQl
iVFH1GwJh7Xrn49h2vg6TVoiJ/rCyI9RH9dXpMZ0ReMXr9ScU6W006DRJqU2W1GNTbItC2tr4dgF
HIr59C0A5O2wQYFs0zXjXDkI+cK2E6fRc4lYBFfhezYMb73QNvh25yyeKV4RUDyuMwMtiSkee+Nj
b3Nf1PpJLqbCNrFxNG9alvR7Cc1fm8Jtmlg0Gk2MtkNSbMdygotVFujFQHZZ9XzyG3a2FFCRlmlY
rAa684smdIONVNTQMhQKy8B3i42RAiDsLYN1PDFqcfwWxSMJnEgSEoZm5h4Q3nOdHj1RKOiKqkVX
IDZwfZAnASqDZe2jSCHvd6ICCV9aZWHyT+MvgrXfTheWS7g5YHZKE0GP7fw2oE1O7KIPGP2bFvf5
JdWmbmNqCVz3LFDLXDtZVvkt9IZmo6bR2TdReLgDLZtJq/a9FcO7UF+coaIDAxCb5q+aphWNF6aN
UuyVgn6z7JuxgZWEtjiyvyS1j+CRlghc8V5cchIMW6oSVyE/NU0pH2NveGk6W5zb/Bq5MbYxzV+x
w8Q2iKqv4ZyHuxgAa1ALDB77Tref0kY7xHRtFnqkd+vMXA9dOGwcLumFkYftORv5Sp0pmatG/rJ1
qVpxx4mObRT5pF0/qpDW7AQ0I+hsd4e8bRk5VYEIlzAW28EDKqqCSNfB1ElmV/3JsOPh9POZ3t6G
1DyQGm6QhOt5Jzm7pOMhfrCoG6d5jG9Fq9RWJdmq8NsSgKTI1pipCPGLdYLMsQSDcLXbU2b33qop
4Vn1qtrB4DrQ8s3X0+yFrKaRMy2Z6i1qa4pIKnzw0dSCQym6rYpqhRoE1YwPu2nV9FiCOdFpP1pD
tBL5iPCESe+lTF5R0Mt9i+QfQJvAJT3otFy18eQWEho5bBTQlzuYD8ONLoJPA7SNAHJSDh88114b
Q/p1amNU2VXA97TMy2C2kInZmgRWkF89GCFGcBHXkhTI3pg91hlQkSZfw5JYAmD7TggkUJG+vqRd
QlXK8UAmI8mwJ629mT1nD4c32RapAnerAdULRg0FXrm0PNHNvF/j2jUkCxuojZwsgECS2LcRMzv3
DLnvHPuKk/i1wnl1DfN+QxM5XFWSEyIytY1W1PmujO0EalH9zUx0HdUVDIyqwwFAtZKuh5iOHLYZ
f0B8mjvKnWEZ/jKp40uo0XSKCuRLIk4KfKb2teBS2Q2F25yLFesfb+tmwQnV1HdHUg5ziRg/J+jV
uYEb9SbwakqYY1hfkgr7UoqozSGj7Kgj6aCcgTTQ434LeXkkEa1PzwBXzm2oKG6DQb2p2m6RAmjL
LuNr2WEzPjgJdj2UWGAmwiCD5wOzTfUpRrGxtVedxyrMn/ZKyPjSJz/yhAtsSJDTSVFeXLaZdHBA
u/VwHsFTrlrLtFehTk1nUTIDZ0CmuakZNrzGDr585eJ3iqvqIZj8+oGYPnLbDJ3dStH7WCXEf+aW
WSBptDnVxPCB4G1ODCHwHk+a83HQ+P7dtCtQvYAdMcU1aRpxHaexv0Z7K6ObHzbspDqi6E0qnr5I
3QJxXBD6l6KjlZCb1ikN7LcWJNAautYubAb7QSYdFdscNq1naRYAwAkdoTKKtV65X8ErQJAzPg+e
o227iGj51QC5cqE489fD3O0Hw8NYGzTfVRMNF3d+UNhWF6VDUYi1nTri3Yq33ZB8G1Pfv05N3+w1
3bvmjrfUSsCUxLidK6JgzyFo9EXrVt1OwhtKMaHOMMdjoI3TBcSbovaw6AyItBqn7Zdwmr4hbFHb
fKIjIxu3O02FBOTKSCllNRwL6yUoWAvFSECWeO4Wpjup630u40fhQw32/OKp6uIDwNhB8PC2ABcw
lyYG87uuNJcMBPY6QPFy6InFQWmprm0+fC6xpiYALJ/M2Fx7FljDzpherWAsN2mp3IVsyxjEgsqf
oVkUEbnpcSkfGKeAYBXRrtZhyCgonxsVdyvDpgPQ2DYf64Zqh/rze9BIY99W3tXIUQXVbmvS19Vf
tGAa1oNDz3kMLaRKLUu6wy9PWb3zeotiJAO/RfBQNwdLsSyaaVy81O+BVPenTuQ+MCpPG3POCbIy
ZxJAhRmrf74WKKq9sCatfM6SKOegxvtDMGhnJGIEhc+JTO2sMnl/qFz0A4W1V9mctDEwyq6Vo3/z
BPIOEzrgwlYeQCcYModwflD+NOIGh0Fv692ulABJZp1BAGKE5lC6j3xtXKdj9/bzbQrlNG7ibTGL
DggGRpZieM2hpcFExQTvRVKSwJGa3kqxpEcHQK+BUj2JE/eHQBr1AURQfWiS4Kud9kj7yLRHxl3T
gMjFuOmz5MU3/ZfKRvfgdNTq3Yzch3sQZTICrzCQLKyMToZHlXGxTJBoFsU0PukBA3Wqo2HV+kPW
DhZaThIq7gmS94ffXk4zdnHSaNwot8bESOrroqtpBWt9xuTAyw/3h2mOMHp/CUnE3HU1mpoI/as2
P3AvBov672d+PydJ3l9DGdzQM6qXhsoeqkE+RYnpA6XjlozAlxBuBvuVHtA1JAV01doxEEs7f5Ym
ddDOh+HQxSOeKFS1mtPQY8m1tZLfRWGf+x6dJaRJmzVth17DgaPWlGSkm35JLIBpI6sre7FKkG87
fZRfEve5aapw4ysvXmt68ta79XbqoVUxVuJt6WJ75fXFRqFjXgQFQujAwmI6EqFVk/mAuD1lR1Gv
OPSV+KG52puL1j7UFJdnwAo3RpxQRf0adsSO5jIgtq6HHwnrH6FTtrdyLKIl9/7ElOWODAkIvxua
O+0MyEiZRvjtEqrACUr5fa2O4jjR8PjCmw+8hnKmX1irVCrcq0Z9pDS0+xkNiPs7pipIVCAmWIR5
brMncane3t9Cmv1HhOD92f29958lW57P3n/Nf/rn999gBRQHG0zOy9//ZnoPWHv/M0Upwq07Dsdf
fvcf2YJlB94ywwX9Hod4/1wxz4q8oPxe1YU+re9/NWd4wiDXNRyRibXe/a+8b/373/v5ZWDNMuf3
V9IfkbRXERL+bE574QrB1Dg3ylggOXnzLYq8rTZAcmOeNuFUmAM239MoSXSvUJMIY2lFDQM+WS/6
2AGHlQ68DVfqiJsR/Ud4NY/Cjp1V7HasOEydYlihf4UdZMP9CCzMIcAT495CRJHhN9toTfDUOw5X
8v2f7w+EwVsHR7nxUi+LWURkhCBO509zF7QOqPeOVUQw5v3n7m/dH+4vU9iROw0lbz3/kvv7VgK0
8f6sSNBQ0ht1V+8fYCafcCem85AWo7ODyoDmTGv2aYxAzqq4eSK0AmidTKiMQG/uole/RySTWs6a
8hMkfN9CJ3x/iuWonpZ14dxNJfzb/d3eFlA3ozl7Np8BsW1puKu70ur+4M7Bue8vgzluTlkmp9/7
m47kfvH+8v1z959+f3l/Nvg1LeB6luD3AlFiq3SKCPqc3xnTdiX2Ix6eEVyFG50eABMgMCeH94es
tO1f3xwtYoje//m3l/d/uGc1vv+IPwYO8N9//9r/9BGmA0hbJH3foKXW8fOn0xTZ78+nkzGwFe+f
JJUDVTa3HGBCjPI6BBgn/NfGv//Y+x/VQvbj+8v7s99+7t4Ne3/vly9+/5ffPtK7pbaejLNrFNeK
8mkD4H3+ikOrDFks77+n8Ka6eRLzHgOymqa7+54p4i6D9SGQRqUKKN58hN+P6P2lCyMTRGOe8Pjz
+f3t9x+9P7sf3jDv/Ikiy/yBroOmsMxUOm2NKCQyRmfe30+An2swYiUL8bvOsBp7a4KNxhkwTHpU
v94liO596KDL7q8l6prFgCacMJh0fw9UzPShOdwfqtqZ1Vf/fu1ZvrbU6mB2z9jFWk0WK4z5V8+D
LM7K/IBZzacu4R0TDX7mjCYIAdsv73v1flwqJr4bvcyfC1Z1e2+ewZAeAuqneUnCZn3fgb/t/vt7
vxyi4n6a/tzr70+9uOC0Cdv2s9P6X5UW0sWywvxINMOwwMxTLFxQSLd28I6Dp0FfmICo53Ec+wti
A67C2ThaDZstQphje16LlIUephn3MJpUG6yLpqm3nYvuPGcquYj0qTrTgjgPpV5+tK6a7RknJ7t5
0vLhb417X/hqOeWI1khonmkz5qXMxbPVd+Feby5tLKqjm5o3UEX6jkLLl3AT1tZ4MVWcrE2GYO55
dInqslrnemmfwzZ4niqoMAqgUtSX6JhL50vOYLVokwh9IfJr8Hzc64fQ/Yx+RF7ytlfLwTS8vRi1
Y+KBF69t8dkNHHvT6dG0axz5yYr9CTEzxAw91Za5PxsAQIJVbdbjAvSGTdazoIc/+AYX5nMGoBvL
DRUoIVg80WHSmRu4AKlqGPFGrADuGfmwd+XwdaIBvOlTzd16fu1fRb0OFBhYE622P87oR7UfM/Ut
89JxI+rW3XmoWxdKuORg+OGjqqdyW3TRS5eaqJxg2q7kSKyLMebOOkp7603vKJgZcvK3tR/uey6G
Bz+nWhUGCYLiMD8DgfhojabFLdYjbDYd/BW7/ZKNTrsMq+yrlons3EEI5tYY7aiDXhmQwKBO6FyT
EONvZHd73I43IuVJ2u58g2mR+WXQR/GhSnb4Y/Njrim1IbKdpAB93LaIy5m7dNHec/x1P8bcCqPS
PdQGNQOOx9dJGZfOLaxj6HEf9IZ4Q3foB3lqdJkFbh9BdsHSKlGMHFL6QCciYrIPGNwJl8BGXDlv
hJFqQIAQx0nCA7aqBPwxtKfYZlDAyVNe9TnVwqrlNqmleyoxP4M7Gphne9O6zLuHbsQfpeQwgjSt
dmDUcbJb0M6agRKKMdKjTJ346DdhzakWsdDjRqc56jKZnr/PIpqYUUaSMZSstrlh8sO735nOKemK
Dz5wl72J5KrsAEa2IzVEYaGQrDyiS5xutI5Dr31ud0ls3tCiu6ckwEMh0qA7hvKLpmkEAXW0E8ba
B+o1NdDE7dLaG7a1da+4xibd0RguiotLEXvt5U79LXX98BK58gP9G2awrNA3UvZrru78MpScWCNq
byOtsqOs1FNQGPopfZtoOX9oIK4U4+MYZt5NAsgzyEC5Ao/H+z2OZ1p46cVSEYOYC7G7ytFmjvDZ
qqGynvQSZIBeRadaDF+zihoVYmr7PGopSIWePhIxR6uJ5vqzoyXrXkTDOktjVIV1/qE3nGLP+nSP
KEJsQ2M4oUamfxF2+4K+iZ1n1bGT2DB0PWLr2MGIB01tl4zTS1Qk1XM8QEzVh2tMYJLt1zd0+csq
BzsYWgmlYrqiMlFMkUhujaZx2FahKbY0bYYlk01/EWi+ODmBnW9B2reLEuz8EeorURlo9XTuq1Xc
WCsD6ckR5//HodOTkwmCaNnpcGrERI1wxGG+AnNqHJl4DUu4T9EOJ+ASTSP496xdWmn0OpIGP6/2
kVVXzauWA3bRu8Q7ayr7PjbZa1CoDT+SbQzd4+wWbXEsh7Z9RHrwpFc69QRerhDYGnRbNDIC1JfZ
r3DJCth4QVzvR6V9moNzL00BSmzEAVgYdniIEwIlaLt+1UX+jIXsmfwZZ+MXapdb0zlKi9dcq8B3
VsNWePRa3eGTaMj6yZHSrCO38lZz+1Ea30W07zE/vMlX3cumsxYAGKj2BRCl53D8HCrD2OcdQDa9
hcQedY+NFf2wsDruhoS+iZVTzU2DFRTx6rmmQw2yaaz26fgIaF+su8G2l3Acp6e+o8JoZBwAw663
ilVrYkfai9TFTiG5TiL9mSwhsiLG6kSaCZYjx1VYFTUsMU4njqMv9uDnNp01fpzMsl4Xft1crC5D
eJaX7tpVT4KEhJOfEXAyBAPi0M7BCswKcNSUv42oR2GLxSgT9ieE2NrZaoGBtsWTXjuUtIziIWj7
FHiCbE8YAfJ+rG5w0W6t3j8xlbPXPd2DIenHV6OOsRQnp9qIgicclXePV3ko66pA9d8HL5rhdTcl
KIRNLvKfyW5v3fgVz0b1RavtclWUUMKamJOWaiRBIxFuI6WGcUk4cU8NKC5uY8M9zUnqYglVlE5J
QjWhnW5dgxPm/o5n+NXRGLLvpOokO9sE8D7m9lYM2QlsjLabauZQOhFqq9rjginyaBsW/B0z6ooz
xgZY4qAJFyXmZkrDcfQy4kyDRRssRwdMYeO1Fad1SsfDrXgYsocBy/+BuNpqzTmxrG392NbcGJRd
1KuiGb/ZVnMZc4m1YAzfsG6ovZ/Nw3ZKLRpbKtc3k0qmXpW7SZqB0j0wesZWsuO09KrsZgtxIrf2
g6MheOzKhluvqT0lsb1wTPNHNrb9h8KKDrHAaWV6SfhYJ3jL69DfijyaroEbv822tnPdZYTR0Kc+
NDfoHOPRLk0EjQhkaLuwlDfVtgS7Sr0bz0JDVVS39x0k9hdKK5y+QLzB0BqkN/nmwbHtea7Uv1Gc
F1sysUw40r17NiMX8dCkY96Mh0vV3/ziE39y2vfshc0op9fArojfFkRexVpHSMcIO80zKZmSKaCW
RaaQT8dMLzSrQrLvKWKv4o9+0nh09PRpGfR6vanskdKcoLdbeCCyRB1gGNOTV9NMXrreZPJKiRVG
AIy9sLeZDwzPsUXmG4EZ8abv/YehovqJa7hYRpqhlihnd70xOuR5aBRXfBK57TeadxApoY6zI400
7T8ZGcwK2/K/+zhGFjl9ptswYFMtG5Tx7nXwO3AhWfKU+5zKXYiBspYM/0xhOCvG6UFORnQgE45G
kaofJmnVa9sfPoSsmqkgT+GzZ7dn3/esZQkaf0vWLPYIc2dE7rewHJKt6LhcGwRE60jVFw0i72oY
jXVUm+qjMH8wq8MZqPdqlVkZp0tbfKeZ82i1uvhmaCGFZNf+yN2rmM2vKwk841YkQOGndHoLiKhY
tNEEWtcomTN2hJ3BnkbLqpca4UxYGTSrd0ldP3ALFR9EmX1RRbF2w7o/eCGWmNGcNMpsXnuafLBp
hZ0+SBs8/YR6ZB0mbbirY1YaFXPpE0txrPbqptXzzMtLCFRswWNI5zaVWbVr5nIJvEC6bLLIN0kC
/b2HTBv4ZktZGAtZQKB7h9mDhTI5GJ+IT/zsBLPhKrHLUy+7Vd8P/lE0RCLgJxC7BhoD3hkCL7LU
uVpwqj3yEOmFhkdagjtK2dRVzOlT6c5JHAwGNe2YlWwpwwH3pzDiN96hbI3HCM3MMrHsZldqeI9y
O072NKv4NGnaacJkP0gw8cE+OiFKoF5s4meJXgqleYuG1LV1owRCJNe5FoM7HmJdfMJdX6wSyQ1F
0VTNhu7EVKFhCwrs92r4VlryYRg3RQ8QJ0qVdyxj94oK9EGXFFskaZXxpGCGpzVMPktdyyj/VEhi
PtpC2wqpYxmeFImCdN+2NQ6TBdOqCE1E0+0DmT5Go9btXacFcq85P5jwGEetAmJQuSb5a7Lf29zb
HoB37auyZ1aB74cS7vBm1zRgTLLsXiwRP6Q4OYfBY9pk19MmrLDDxw15LrlhcdGbDeZX+5IFaLKd
+LNVjOp7VntvZv4pNMTwaEfiIWmNTznS0gflFh8zN0bDrZvpWi/qkfkm+McysuYIsvaYx32xBiNZ
L4NMgiwpWQFzY0Fu2aUXtFiHYP6dqdWAFFrapSufu6TYGZqX0mmbnEMTWLS+hPMYM/4mI3yQJG/w
hIxo5xAXpltRdPpWmoOzRm37g9r4YxBk7Kxccfhgi9iFPe4mX37Ke+/M9KgmSdHeVpE/XUSI2qAa
roTjKD/9VJq9vOqBi/OmLEHg5vn0gDcDGKxReWtHo45vtAuy9YytNzbXscFFHUP4zc0nu0zMs2wa
LBW+zM960N0SlP9xbodn10NHX6Ca2iSyOPiuDJakEgX4J5Bn+phE1qYWJBvGVzAqek2TY87NG7B5
5EFXrKp5Mh5rw+VLZ9C/aWfng+I2mhJpBVtEwXCtv0oH+joN6lPn9Dvh1NO+tfN8yV4YaQFPGb8Z
fPN8jiOTXcEfLPZ92P9AhrgNCDhZ0nyh20+zZjHotKvDgTmlMI8lFsuS8K0VMhzB5CiPDzbqUdtL
5SMEUtCU2okuTX7xh89agVDToRJ5RRANCBluBMggHmLErucyHT/Ce8GkEOjpaUqtXeqUrM9mzJYZ
oURKiJkKzDHdsbx5rnHKNfFrXZlIJV2idDy7ANiPbmTd96xB7m2nXO8OUe8Z58grP/xRGpgT7PxY
O0K6ZLF24ue6zYjcdLIK95SxHllELJxJwiibXew63+j47xgM2iN+glsZx5IYGhsLcDQeR0NxwIVF
WKXbTzj0wUvJQXs0+/E76+t6p43WF33IklWkZcGuD3IJyJ2Fu2W90uBz9k4cuAhyxbec4FS0QZm2
ESCXjm074yXdYld0eUxHTKvn1oq3EnqDStds10ZmUhfKqcGbVQIXpy/jReLCyqcErP8/9s5rx20t
bdO3MphzFpjDHMyBqCxVTrZPCEfmnHn18yyqvMuu9u6/uwuYXxiMNjZBSipZpLjW+sIbdmXDYVAM
OjiCUd6jawZBUY/zVZ3lkPNofGzIiDHzZXC5lG2SQ5bDMkHI5cZMUmkpgDZtRe8mC/HsUZwBMBI8
q8Fa1bAiaERoz0b+Dd3olTXm/bEhG4PnWTxzz9SHWrtrqGrcxrFzJRVUaWDlp+s2kIebEYZx0wR4
P2mge3xf128NR8KglOBGj7LLpNHWEH+0rSl7GBz5drCeCliwgdfCFaHyulcjqXW7pCaeB9a19jMM
GbE7eIbtFV9CdvRcwxcGIirmkUlgOZtgRIIaHGa/kSzizALU74EPG3WPITaW49assTNpKxVipSiQ
JE39rQg773Io/BvV766D0HOehkYBopxh1cq626A+Cik1JFuUAQbuM10hJE30dOsAFFxpFs5+utHC
1UR4IhUu60gp45cxFvh7ahHyLOMCwqJ6p4/R97ynx+rX2bCJPaM9Oqi5bg0aZW7WKD+kWkbNrsYd
qK3K677v66UZhvuJu9QdKhuCCoLxdKZpbgdeoqC2u40RNjgWtLwAQkLooz807HP0ym8C3M5M6jNS
0F/3tflYFNKlCREJGxacQFtH3gHuGC+byNEXTeq3qOgl11JZya4pEhIfRbqrdGqfJ6F22sXqtx7p
jDR11IWHJPxjz5SI4kP40FUNjd/OuiprtfzkpN260pOvqur45OPqfWlI4RZ1P3mD0le4SLU2vW1N
IhIY09CgoYXlDtxPvEIcihXZDfBLDbleRgOCxiuCMTiSjRmtLGoPLmidaAmWUqQMfRtWtDxrFQCd
1V2qA3pSWa6uLEyNtxW6LtSyaJz3VYajhzySrYugJFKUaO8X5Ai0L+m0F9W2DABfTiFgx0LrHzT0
henNoj9qQ5JdDRFcjCbGMjeo16pnL/FZ8TZRq7R0MKAw1I0e0r+TPztEUEZZcY3j4kMHR2nfGipW
ZxrNkALxm2p0Z0oCItOTK+sJXL7Cz5ad73/RjbijzXjnM11cBVL2Ix3RVtJIye14AMoTOOlq7ABc
1i0iivaUICZCqufSR5GwXg33foQUvZX10dGGRTxik5Pno7eARTxt7PpRijJmXDuUdrTgUYanSb9o
MI/Zz5TnOtWR0m1GwjT4mmvYcAoNJ7SsrVvssqH76RW9PPTz1GygdQUh14/k9iDjKmUEoJuSGx9H
JmjdTLN4YetuYwXFJu/K+zixbEDg+Kwa5hacd0rDV1+f6mtyfRc5RNQVYiDXGONJbiUl0XrKvOex
qIqVr9o+/jvY+Wj9DatReMQ178NcgkmsHr+GQFW28UctTxR6uACCcrdhuE36QBOxk5e1H7cYkHwP
K3y9hrDXb7Ku+4a3w8HBaGhVRzJIfbj3eL8b90adSW6ZG8AmStjSZu7cdg4WFnFRkbNqg0eVtPjB
ad9qZfiYZr66xPHUwV2kIpMsDIKjjipKLyAcgSd/QkoHqUI/loHdouWSagP3DkqJWInhLjTq62Gq
wk0BiHtpTtm0lgKv3KoW3hC04OiDa0Vyh2rho92Fd87g6ztsxYaV3hGAmHKXrmUn19d5alwNtdUe
CpoI8pWee+PeKLTvLRCLo5IaSwRSmqWDde4K0X5uNwe7tChFCB6yqwcyxW5RQLAwwWsxFYarQ4DR
gXGsC+MyiLv0EMXedY/9HjYUxue+uFSR0TxqKXUkjP78tRFNqHbhJ5XKCKs21VTu2jD0iLnz7zMY
Hs3eL1lh1s8LalURso0oDaDfxPLGgL82e/SU1EcDM+4fk5a7IxkT4Di923bKFwKu8LqZkALVqiG5
1Oz8pjNDio15ghhaDjw1ZjS7VJvdFPnty7y3j1geZXfUbVUX6r61JJp6bKIyRL1SAj0QGvYRwNFH
vSiqQ+nDkWgtPVxViYeGTp0gBlLWIB7sgdZHZR5NxJZHOQWThJye17UynW2H3r7jBw8jLQmguoLq
jtZ2VJrGElRxu61l5TglhX7pAYsW5gP6eD8mQbEzgspfU1ZCYEyUHtGeRXq0uVHjgSo9chQAQKMP
JcnwMTKlp86j/2KD+Tz4cXFdhwK86EhLzL1owPaKv++du8KKrMO8SSSde65O7xLL00Bu6t8DclSA
w6DnFr2Ef3B0RZScHzOot89xiCS9B4VaCaA3ZLHzUOjOfcJAOPg1wtq1I0Y1nvWLIaHEFQfNNUi4
+lotbByA5YQ5fiXblF0lSDaIp/4onU6GvjyxkNWI0cWpfKDJ0uzGqSIgQQRib4D5V2LpWKI78BgO
UXxbIZNdbrIwjx9ZnZUjKu7hoio3yFFF9zLIevj0Iy0bRR8vHaVyIZjWm6FOEIyoq2kz1xaU6o4U
RdrKfRFuphCEYUD/Q7arcCt/GwIJc9SO2T7W8GlqOFJbA/Ky4lyOabyT8tACcl+Vewhwn8KytVdK
WjGibAjgvU2VNxzURU9Qa2FMvIXjQA0rUDU3VkuXgk24HSOk+/Hs8bYgRIALjSm1pdSGFWtmGarg
jYnAQHkv19qw6ZVg3QSadZdZ40ZrwOrltnKVZvGnBk/gxdgV9V2G2FfW9+j6kKsditywd1FGoVAJ
8+ZQSsEmH1T5OsjyJy4B9PKJEHzUlBst4PQzOpQu4PZ0XdqR6baZpS81IuINGN1qjzBLEQwobZSm
inG89EXqO3OT2cW0tvIqWxfhE9TjYRt4/bhoMrOjsIrUfRYHMKW75pjYEIm9oU2vqviLk2fL0FbT
zwgSdqj+VksYP/5lgavhKlO1aG0ghutmZojs0wCJQ+oV7YPRURyOsXbOE2+f1NKDVjTIe/nMWxbC
c5uyUpbB4Ey31dAh3jr8yGjKr7qA7IKSz3hjokx+PcQo6eCDUslFvc+hjAHNk4HRhFMHRjZrLtHG
UFcd2o0YBi2UvjMuIR0Zl6YTf8XjItnl9ihd0+y/dxJaH5TrqquhX9gycvcUg+5ZcxwEilLrUKsr
r0ZxXoKlue2cO+re8b0k/UjGJt/QM+xcXaQ6fREf8UoBOyknIHH8kLsN6bqjGWvXEYK110gnp1dJ
/Xg6UDvuCyDZyMIA2DP1zDpIGoBVHNn11YmtTXL2EKo9Nwn20UetQV2oa8di0Vew1WfChdoTQak1
GSWtonxjy8AbI9PGWIOWlepL+RF1pOe2p5InK/JNTsOqDloTBc9Scq1CqahEqds5U+QUQP1G0taq
G37fiPneNhoAtqa1UcOpdS0Zt+cAIxpliIYbwyfj9LFdD5Thmm9AhI7PStKrySr28mEF5neT82O5
xDTKEnSodWlO5ecpjbr1IHw30WE08XOJP/piPrGEh1DZSLd+3UXg08dhC44RB6vOsrbdiC261t4m
mdZf0jeQNmU/4L4m2o5FzbLfO2D29GJBE4uINSMsBhKDNlrL4kCxy15I8C8WWYPJSFfnB1kyKT6x
DqPrASbLwnPUqw+l0TqrugA213XwzTgnMIlNt7FbCnL+oDx1Qlyk7L9SwIyxmRuDtdentqsUlfDY
Ac6vqY12LHrlUMhTdE2eXJAKhAiiBCj0oKWRQxb1Kbg2hvJAQb+j0k2NdWtY/figR3p06zNl+eMI
qAUvib42eIcc2uDKFLcrRHgWYtM6qUeKCxCNIokWST7aS69qweVAoRmVQH2wNM4UCG+qo2iUapR5
cXf+bmqxvpOIi6+wq3IpxC1jKTQ/4euDnjdCYK2G7aTS2gdFTJ6pJbdbmd9NKlW3KkaT4E+Jl1UU
Vls1t6jfpYcONB8s2sAAIy3ok8JZgSbWHrOS6KajnuGaA6XeuomafQHcgp6meVXYTbicSLiOlak+
e+anwTebJ36sx7C3e/oVFSahWgu6wBzIO+VAXwe6+ogh1hddxaLNszdq6mCXY5AAFZ5D/GFiYhxA
SB6qTWa0xUfVklZ9Gt6nao+3XWs2N1Oe7vQyQusrSNy5M4f7aA/eobe3jTLy66khcjalqlypenSw
xodWB4COvaDDBJmM13kwANAy+48GqjPHyPGWaq5tJTKlY6J/kYDjbvwW4dMxL1k2W2tJB9N3x8QM
Dk2OuoakxN5TKiQvA9gjmdLQJsZlcBVWIdUQHwQzvuU+2lBagU0RJdimP7Rj1988+ICVDgYmFmn0
ROhU4q5VRSzIFUJA5rS1PY1WiWRqOzVLH4FKDwcHDZvDSKdoqA1t3/ZxeVkBWNk49vTFQnLmIKta
epj3EIjMDn2sPPklUqMn6Qf9p+jDMGEAKSQd2iipLy2JwrYJ0bYxwAmg/DC6qgpszA59kNNtftdD
H6KTzM+cdQGwxMgRGrDYQMjxpDyMlV+5pQWNvfKR2RuyYLisaN/P9LKM9ip2zV8BYl2Xumd+rMlX
Akf5WAxWe6clCGJaPeKMTV8sClOyDlosSAUhxcA6ny7VrulvtegTsETjHl3sjT46aPbILcI7h7yo
26WSq6gENT/yMP0QEPlvaD9Q1QW9zqI8WWti2z0tM+KvNNyH/vBBl/GHR/h0WCLtTxKZ4mIv8BGD
jy2e14fl5aT3PqYZqHE6PYLppY12kR10D4ETqUcpYKakDPW55YtEYPUWoCl+KA2aPobBMK5kU+BV
mkOn60+pMtwBz3OWWBt/jcIpRdROWo6qoQg9uUsdOdNl3cDedXS83cORxNDuDhXtogNyfsei9eNl
X0Dj1XOibq3Bzq1w8j0940cf3vueMMlcNnS5qZ6yOjRYSp0gspV6FSK8uQ4FUhl1y4J2oJDhaVOE
2OHRrcB32+s6pXoS9prkjjhrq1bx0CZ2iV0ms0QmexDP6U6h9jQ2btxiwVMPFMwrR6Gs2GMc3WFq
vapT1IXbODduw9DEHtsxdtElGEjvUavR9zSY7V3HBJGCmDC10Wz8DDS83MrG3pck85JSFmG/Kq3C
WlYf7cT6jo/0tmfd3Ahp4rStS1DvdgjrkpruZGALlo35FmBVv+2BIGQBheey22q9LG+l9AtEl3zT
5eF1QEF2AbOk3ta1uarNfhNjov6139Z5teqnvr3DzvDaDvpqWRkS3n4t9U+EJVC1jDsNsy9HIdJW
leuyay4jHdpymn9IKaktoBNZzC9FsVALq1n3HlmeBWhidLJytXWSBt6LiQTs4DsDiL40uRyy9usQ
KdQlvXinjdZjqdAiKRHnRFY6gi2O+NWqKQwKqrQriaTVpWk7yiUJym3lKRWaKNVHX5Ov1LxObxpD
XWth71/WtnIztsFEoTbxlkyE4z7wIdTLmUw/jP4T+Z/APPZXkm6hxzzVdzOfoNGVByCa+a5piIt0
PbqPqrzbTpn51OhC/6qwRlgq0jejZ6VIg7hcSfg3Q7fpoenRdXLNRNGOWdN89quyOYQd7oITqJ2Z
l/f/bVr+K5sWE2HYXyiM/6iIMsIQyvzf5FBOf/NTDkXWL2TMWeiP07nCEAXy3ItNi6IovGQxtWm4
rsDd/92lRdOZrRxT1ukmwkP/adMiXzgYq8DIszX6CTYU9X9DEuV30Q4YlrIhI8LjYFCh8+9ogij6
CxGUZnMdVw7rvVZ+QDcQLNOilNY48xn6DTXNX67MzYnF+avCifY7Qfcf/7U3ZP+SYVMMvYguLscf
A+6ETzklWpgKt1Q/MAYznnPAU5fahnC8WOgfkAT67m/CHcTYdlHRYHGDY/+kHIeltUP0KHfRf50k
NCdW+eGff1XFlH8nPfJlEaLhd1OxBnAQoXnLRB2VWiE91xWqwkjdgq6gRi82Tq+hbahLVr3vfPiP
BZBSGM4PQO6GnQSrg/KEoI80Sv/CIYl8OvT+UGFbyGqzLHXqomobxuTGbMArRWtPlz+VRTbshXDX
Hlge5ZWoyN35uczrcVk1xwIhcJyt4rCmU1aW3Xqy0TxsBCJ/3tgzMjUDQIe+GQYfmoCXhnJOSjWv
RPNx9xeBA8HFmwzgAQZYYKzJPSc3Vwqs64T66uvmxMWxInPto4I6c2zmDfgCZYNA1Pb1qUoJocBO
RLALLpJDgwbejSxUVFurgJHStgWqLoOFSqX4J4nH1S0Wx8KqIN8jAxWDnZ+38xNylhX7SUdnMYAl
R2eh8jYaItG54NLMBJE3VJH5sK6OOboyO6MeS3g0AfoXdWCV+3lTij3aRtDx5JCQQmiBziyeE7Pn
9TjXE4fkzXvGSkb01NVNp8TNPhUSrpOBVmvYeOv5KUiuBJ5ImuDNYocfbbms90jh/LC7qFyZ4mh+
at68Hipl9MHoI5HrYggzn64hLkLU+ANFanHm869iV/6RrkS4eUOI8TpBiJmflO24WCNIdv96hmos
seDOx1bTw6eStfZbERBaemVNYWIouElfT3beU/Qk2TIcVjOnaKYTzXu0pXCXpp9tDyUmjZbxNL+W
hAAa60JbdGqNJK1o6A+CkxVkCf+0g3rp2kah9XSIXEEGfUsVd4IhSFvz3nx3qIasbntov/Pz81P8
4rbbONzzKE5zicqZpIUxA0pzAfLEdt2BsvAla984MI10o4mXUlCido8CSr/vcQbC6TEjl6XViqqd
Ew77ENLcHpCOiyTGtH0ljs08svkG7qb2NjW8Zv3L/QrBjbt2/lI1Rjjr2qsu52+T/8Ubmw8NFPn3
r4QyrwaBHOaQHrqRm8azmSrSnDtnPpw3g3jh9fDNWxIdF8Wqhnqi5/xe8gjPzAfYgENGBlPYdBDZ
c7h151cnsffmMBPa8Y5Th0uQWZA6Ei1bICGpClUJPtBUJoucuP3w+vHznoDdb1vMfOejSnB0+mGM
3ErnN+trwtdRbOa9+bmxGJi+M1CS9CdwVpyfnJCnpSHjJKvTy7+8s5G/SxRwd5GYs2Z20bxH4FVU
H+bdkSoGNFrx+rwpbeNzwJKxqn0JkO7rC/Nfl69Pvn7a/B7JThXaiHa0nK98/NflN4EVMOzUuzYo
+13JOju5jBGgAIaYopS0dKACIBg0n5rlc0/P5ztvVK1DadGXD6dXdXNivgtGMeudXg9Um2RTe85H
rO7NSDsi1LKCiMWENb93ftd8nCvqyyfPh/ML83Onj/vlbzKpTTeotQDCVa2NJkvrIRKD7E8f8/oc
FSsbrF7VfLPqvFhqqMmD+yBfAaEnQK6f5yPEa8Frifs1CSZQQuKwVyBFznuvm7fPpQOLimlo6DVx
NQSgkisg/i6bgh+jOPk//u38Z6+v5PPfvR7Pe2//qd+/ErT1QHa4DCM+PJWs/siZzVbwm6q9Figr
ayiSLcj0D7oXGqtIsCrmTS9WPSoB9Dax6Cw2nYqGMVgKOro5VJApxCtYbsZ6CdqzZaJgYxvynRal
1VoTs/HrRhbkxdfDeY/m/fc6BNM1M5dkcJFuVkeDO7OXsh7JmRXqOzBwsCpZztySeTNTS14Pf3lO
rHpVXNL2m7ktkeXJqBZwkbMeRmY7Ui2qjWkbQSFcqw7qTkmLQGfVfOJydDtJkWloBMmGdsxAa3Zv
yGkHRbS71691WBv7+V/qGO1QVcWwKvUcDFNMMm4PcOdCg8tTVfFqNEprm4VwS9SGwsCsnd2ldU/I
JpbOQOibz5sKYNAiMP1padPOHPrRA0/xdb42hiZlJIlZMe1q9SoRC/98lUyx3sVWjTTwFG38ujZW
8BJ+tJFWHlrBBBvsz2UdIL1p+VsnrsctOsQtuP09TNYAzd1dLSKsARjN3rHaVKZ0591B8ynJ9nhO
3A4w0JNtNUR84RpR+12vgnBjCalLVFChbiO15zw1xLrj6Mf7sD/kGAjuuzo1sUgPdgi6q3tFyF/O
mwkInWOY8bZrxi0YD5sqGy7o6vRQpl63jsZ03/XFXSg0m3PFqpaGhIeel1m3kV4VLiQBZTnzcebN
K/vr9TmZsgPWThldQcF2mjenO2DeDXFPAX0kNL8BrZBtSFdWgDCzXE9kzoF+7L2eXr4KRwwKKGoH
oDWbwVAWRh8TL0OKWZitdW1OiNUXstGxoKbKj3qQwYqJUG3eKPMqLcjT82EGLXgzmfYGx/RvaHzf
ZInW7WMAY/t5r4zSgRJOUC2DnEGYcgYojk38Mr8cI9VV7jExEU/HDgTr+TWbqaMzqmTz+tT8jtNn
UMuAbF2bDTVnPzfcWixCpdgkia1hliJ2Wx1qpocC+tLSWyIiuXdoD85vLWKijflN8x5trHI/772+
ML/v9CfTEH4DLo7AhfhYqyyReaMxZRawsfH2bjFAznComo+52ZUF6l6IHE/wtOfnLAn87KKojuTf
xm5+an4x8HEImPdyKfbdruTrJW0FS96WVzi12LusNW4GD5gTdwpLugp7Bn2NDZDFGLTB/FxTffdt
vwLQR2Q+P2WkioQ6jIMRh3jH6wuvh/015GsQJkoCYH4Bc9iWUDJZKOPC2iiIOiUbP1o32gGhPziZ
/XOGKkV6iRMXrinqBvjLQ3JF2nEnrdDVDRbgze6Qlw2GTSPgSwtoaqVJeL4cq7u6P1bI7ZIlRcvI
34/dU6t+FpLqQbxJ7FWsroL4SY+ulWhDzSsFEBZdW9GmURkzSB8cbHSKMad3smOGaORwbIcjhE/P
QSz90Eg7Gzdq49ZH45viXbiLodphlF4Na4/zWuOcdrRd7O0ptzdfJySvV+mPMnCrZtMCPJI+IbJo
cP73jbUzInoeoB7AY8XParXQooW/DB5NzBC/KNg3RRA1HuCrYRWOg26LvQq9BreR1rDjdG1jyWsz
3bVgJFANwoNBvwZZET1W0U0tf0ku5XWxOBp75OAX0RUezAxRN3SRkdgbbvRpPNbL6Me41pB7X3Sr
fCnd4BgF23745Gzwrtip35TbbNXv4g/ysngql/AWts60CK61bbcFaLUIb6yVKS3MG5JOyEE7xOQv
lW3xhR5D0FyBywPdHEMHD0H37LDvNI9atyzatUKE3SwxW/GWX1BuuoY6vp4QLnT1VXwrXfnfx2/B
U/EjP5ZHfE0oHa/SD5mxMEmzH5tsaVypD/UHffkdVP1h137ydnwrer+b0OULE4fs85u9RrcWogxQ
5hXEyBzzAJyZcEKhzL4yyw9NtA2R4vFXSElX6BOUWw+naTQKUyy9qwWkDPMeXgxgV/mbnt8GNHU/
+vlaeBFowNyXNPWdCtO0LVwLAF6DBTAMXCQS4mAIXAEgUvBnqT5Vh6N1C+TmNttBCrk3B7qwK2cV
7hQhPP+sTdvcBxy+YoacuDke2/XkHYOtc6sus0t/PXyCNlV/U49+tAATDEDMD5fFsBxhDCxR9WqG
Lc2q3ttRKMzNO1pR2WetOMjT+iNdrki9zVD0yq/6tfy1kFbFtFoFrKTif+j+4xfrGxocKJDlxoG2
syUfPELh3tWuFWcRP5WjezAeOtzeDsiJLvNn41vAOoguQs2ddPSwoFpaH+k4j56bYCSK+op4UT/o
qCd8Gh+c4qjqW/lI7HWbfELTAAAjMuVfnMxN9t1nmbuyPFIvJvqhc71EZtzfJcQophsMoMAWQrSe
yvNztmm6Ja1n68n80t2mN1i57YbLFEUIWjnZkeEP6tkGmXPfmYsU6Ps3362+OwwfZQUVx8vBv6yT
HIDohm/IxycUVAdXudT22i2NymFYOekWPHv4Xb7sP0tfkxusBlyStAf1g/8tfqBUDRYSZ1QTM3rv
Kn4un+kl3lId8NfBqj2AxTWv8m0SLqYPyU6/ehrvjHtpq91E37MSB1mXDp2xlH+gRm/uhzVmiuAI
x0312Gy6W3WrH+QdbmDVE6Il3Wey43hXL4eFvpI+yLlrrdFYWrTL9iHEooDWmEtWENEqTOhiLjFF
j5mySSBuu0/pDhAS/k9Ai3UgEEd/yZz6jIgUZiz3OVQ/081XKV3OhUr22y/UhbpGZOHW+RgvATqu
zOW0jT+Bhlph8R7a1xpWIFiZuUyaS3+PuV2/NHXXW+RHhhv46ivkyQAqPXMfHgGKAHBdUZLoF4x8
NdpMV1Hg2sPa2Ay3X70t9jt7b5tt4UJskti1b5qtvOuZeSqUURZoBKcaUPuFuizvuaa75jAA96fd
5mbcqf425By6ZSIvI4b1jfMBzM84oBbqlhqWPIBdAX4uyisL3qmL3WG9weqj3fir2C030cf+Mq8e
yb0ixNb4RGdtPCNdCAS6oMFwtJf+rjx663RvPul85420ULZD7F5b2C4cqMaDOGdNAf23BDRDORLl
jGj1fbyOj85nTIIe/Ut/E3wRXM+rAVkI93X5Q3+Tgs+8RGpMG2hINVuKR3tZt6pNoHlXik1g04hM
xUMWZK+L3KjtUaIKa7Nd4c/3wYxsYuutLtyatKJolxoVsH0n/mTe80VCMu8h29Zk29OuI2MZEiXd
IdZrSFHiPcmc3fz9X2u4qrlAN0lKoL8t89akd0br27Z+BBiCkFAFDrysvzZRJbd7SUNmft6bX6jr
4hNeTiZ1JBtDs77S9/40rVGMVHc1lSu7lxScxnD0Pe0OMrXH2ijKpWXqtb6qAwLOvvRy17e7AX6K
lWBNgYA/8y41CPjcHHsWL1ka/vMx0l5m5RBOyxmSNFAf6v281wQiKXg9rig6bsJAPpidnkDmq0b4
KIgxyGJjCY2Bee/1OQVlxk1atTfIeC1DhZvfHPmBSU/IdMtMKZZjpEiQoa99U5ZBdibEIKDfd1GA
NEkrUpl508TGVTlKyroXtPrXjS9SwddDtQ+4Sp18PVfZBpEdznvVLELx+qRuYkhkhZXAw5IFmmoL
gnTSoTtTCW5ESXDeo1mKLi2MFDo0gK5M5T6RNW9tO5SmCghB7liwTHhtUdJQRMlP15iP2yc4tr1A
/q8lsFqb1wKSjIiLO2IDy2AMcQgIhetUOlGJ0ZqKWd0pSdfpb5ptF0JuxHdoPpT7UGD+jVsHMyHL
r+V9kA49MRuN4aJCvZwewLCnDzDsoZhrGy20t/4kfuFKN57TsbBXXYKhnjsLA+E5hdQEKm9LW0ht
OOKXe928Ptd18rhTvSMIuXSvzNIYeouj3qiXDzKSZhZZjwY0GEQPC/ZcokNEDGHNrmPWEz1RfVZv
OhWPX4vJMB8+GSjH4USAYI6UD9qe5iftemQ4I7P8gkGawxhpm2Cd19pzRweOzI2NjFhYJvftqq7w
cZvLqvMPPG9eD23wtns9JjGUicnnnxctnGIvjZZCYlQ6gJ7H3gZiZlPeKUXR+bQRNWQD1BLLkQ++
0RH8vpIWrDRhr7KYK6yRGlX70zFiZ+lJ2/v/mWbcy4mIXtlqth24bb9X4933ugXS/7NZJV69ycOs
ecj/szf98w96sS34L9p7EIFl+nG/GR7MX2r+xv/sM5LPTdi03/BE0NQLE08A27ZUGnOiN/c//0eS
I7JwelmytQuGlIYsLfwf8UAumH/wl4v0d5fhn5/h6Xr+8/f8dgZfQec24nfww9/9Gxj2/9o1ePMJ
v1wD5wL1SMNEO++P18DB4gHZbFmFhDY/6Pz9t1yDz9+EB1EIjiP82vzatFUQ0qY5+q47QZcvaKMi
JEmnd37wgb/dCc4F/wzWCPgKnB5ndxVoBL/zImj6BV4JNr5DLyf55iI46gX9ZsWgn3MaDrScz+xW
+DlEvw7/y/+e/zVR/XtzgmWaukpX+XSSjPnf7gTzAu1lTVMZEed5J2B7oaG9/N7xoPND0z+3/nwV
1AsEaRgO6susQAv+zG4FRz/dnu+4FfQL6FUqljf66Zd+szwIEAi3Cs4HBoErj9MA/L+/PPz91AgW
/92zgn2B2jgrpPVyK/CBvw4Ix77QQEYzbbzMGifQzRldBYMv9s7xoFkXKsqPJovgaTy8uQiK4lyY
iqVajvxyr5zbeLBMgel516Sg2eCXEN6WdWIv8Xh7EWTh+WTB+v7vipP+diBga/vuEEG5wNxeMTQN
QNEfzt5iSsT/BlTX+S2LyPIDQ3vfj+9gDUaE7LwESGJI/ToN2OYF544TjPNyeU6B6RlNA7atvXsu
JBiWcZBRf851by6CZVzopm3qYAZPK8bZ3QrYu703NhDTAEU3yzL+nDVZFhmDKbKqlwXh7C4C8ZGA
S753PJA1Abzkgv5pOhBeeiYRlGPg6fQyXZxZhKTIwpDnXVdBtS8McYaq9mYk2OQKNohZVUBdxePs
lgRko5XTl/rPI0RdJ/bByonU8TTe32RMiqJzEyBowJI5X+kzmg5VTVFOodo7zp+0WWNFAGx7+pU5
y18XBYvTt2wgJz+zhLNbFAjt7XdfBfUCKx7TsHT9dBXepIyORolFlk1Ffnn97EooqsIQfudUwLKg
mcAvZf3P94KoHoChFzWU01g5u6ugUAx89+JoXRgqeiY20qjz482IsA3CJDIpHYbA/Di7EcG8YL43
TtLVC0dz+CQxtn6bEIwLUxRubeNlRji7ZFFxWLLeOxQgeggDLNt4OxMoVNjwylXtlyj6/H59vLve
PROQCamEyX/VSt/GBuTKBreBrr7kkec3E0Dqee9MoBsX0IAoD/3MFd4MBdO5UBlpwsXtTGcCzdDM
0w36n0cIFE5YWhyUyf68Nlr2hemQUOn4hc2P09RzTnESs9V7IwSRMollwXgzEiyTMiqXR8O4bX6c
Zp6zOntDf+90yGpAaUzD35ak67fVgPopLDaq6a8Nh/PKkZipTX6zd+VIOoUjlVwDkYA/hgR02Fgs
RAvyXNsqKuXN9xYPSZVsS7fw9vxzqkRgZGnA/4WP+vw4u0UB6e93B8m6yaKAjT2s0b+mu19HhKNf
KJBKScxPi/AZzQQap//eNVHTKB0x2XFDnU7/TXxky8RHdNvprJztTWDZ754QKJAx5SkOwIL58eYq
KDIBEp6GeAeeX3woxuh7J0TtwrQN+Bk/K+lvzt8SlXZiAgoLp+tzdmOBzObdpTO67YwDYcz6siy8
uQpIa1woMMWJnc4uJtKQOX9vZMiCYAI5Icb82VH4PTiwHRYEleIihsI/R8mZBQeaqbw3U9ZomWkU
CA3G1fx4kyVYAE8wFVepTJwep8F3TusC2KB3F9MNQBUEQDRPTlfhTR2V5pKma3Rgz3hGIId577xo
ATczNcb7CxTrTbbAmkl7SSASXlbH00J0VvcCEKp3XgVN4SQ1WycION3xDLHfQiTnQgN+Axzhpf10
auye0VUgmXWYzN+VNIh5wcbn3Xzppr7ttTvk1ScZESLm+TH/g2d1FVji33kVdOJFzaajqr1US9+O
CFW+AI2mKC+d3XM6fYEie+/pkx+rNmvgy6woMAy/DgURKCF1IgsM0vw43XXndBWo8713KIDNtB2g
Nz9XwLdDgX6zrQn3HxBp8+PsJgTqgOp782eNaU/VoJbKL7/1m0BhBqNhXayq5tllziJ1PP0o/3kh
kXBRJ97SyQxOv/Lb82dxpK9Pcv0y7M5oFJDnvOTz7zp/GcQF/73JE8AdmdxejkmqMD9OC/BZnb6t
v3slIDZimsdY9CVnftNXgw7ASkDcABTh3FZCjV7He29/KsiAkg0hGvbH25/KiSkuj4NG7fw4w6vw
j3ps/y5hQ/QVEV9Xzb9BqFNG5S5QdKH5dbpM//q98C8MGBgw4l1fk++fq//9fwAAAP//</cx:binary>
              </cx:geoCache>
            </cx:geography>
          </cx:layoutPr>
          <cx:valueColors>
            <cx:minColor>
              <a:schemeClr val="bg1"/>
            </cx:minColor>
            <cx:maxColor>
              <a:srgbClr val="FF0000"/>
            </cx:maxColor>
          </cx:valueColors>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512BD1B2-8872-4D09-95A7-C5AC6E0C414A}">
          <cx:spPr>
            <a:gradFill>
              <a:gsLst>
                <a:gs pos="0">
                  <a:srgbClr val="FF0000">
                    <a:alpha val="50000"/>
                  </a:srgbClr>
                </a:gs>
                <a:gs pos="100000">
                  <a:schemeClr val="tx1">
                    <a:alpha val="50000"/>
                  </a:schemeClr>
                </a:gs>
              </a:gsLst>
              <a:lin ang="7200000" scaled="0"/>
            </a:gradFill>
            <a:ln w="12700">
              <a:solidFill>
                <a:schemeClr val="bg1"/>
              </a:solidFill>
            </a:ln>
          </cx:spPr>
          <cx:dataPt idx="0">
            <cx:spPr>
              <a:gradFill>
                <a:gsLst>
                  <a:gs pos="0">
                    <a:sysClr val="window" lastClr="FFFFFF">
                      <a:alpha val="50000"/>
                    </a:sysClr>
                  </a:gs>
                  <a:gs pos="100000">
                    <a:sysClr val="windowText" lastClr="000000">
                      <a:alpha val="50000"/>
                    </a:sysClr>
                  </a:gs>
                </a:gsLst>
                <a:lin ang="7200000" scaled="0"/>
              </a:gradFill>
            </cx:spPr>
          </cx:dataPt>
          <cx:dataPt idx="1">
            <cx:spPr>
              <a:gradFill>
                <a:gsLst>
                  <a:gs pos="0">
                    <a:sysClr val="window" lastClr="FFFFFF">
                      <a:alpha val="50000"/>
                    </a:sysClr>
                  </a:gs>
                  <a:gs pos="100000">
                    <a:sysClr val="windowText" lastClr="000000">
                      <a:alpha val="50000"/>
                    </a:sysClr>
                  </a:gs>
                </a:gsLst>
                <a:lin ang="7200000" scaled="0"/>
              </a:gradFill>
            </cx:spPr>
          </cx:dataPt>
          <cx:dataPt idx="2">
            <cx:spPr>
              <a:gradFill>
                <a:gsLst>
                  <a:gs pos="0">
                    <a:sysClr val="window" lastClr="FFFFFF">
                      <a:alpha val="50000"/>
                    </a:sysClr>
                  </a:gs>
                  <a:gs pos="100000">
                    <a:sysClr val="windowText" lastClr="000000">
                      <a:alpha val="50000"/>
                    </a:sysClr>
                  </a:gs>
                </a:gsLst>
                <a:lin ang="7200000" scaled="0"/>
              </a:gradFill>
            </cx:spPr>
          </cx:dataPt>
          <cx:dataPt idx="3">
            <cx:spPr>
              <a:gradFill>
                <a:gsLst>
                  <a:gs pos="0">
                    <a:srgbClr val="FF0000">
                      <a:alpha val="50000"/>
                    </a:srgbClr>
                  </a:gs>
                  <a:gs pos="100000">
                    <a:sysClr val="windowText" lastClr="000000">
                      <a:alpha val="50000"/>
                    </a:sysClr>
                  </a:gs>
                </a:gsLst>
                <a:lin ang="7200000" scaled="0"/>
              </a:gradFill>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majorGridlines>
          <cx:spPr>
            <a:ln>
              <a:noFill/>
            </a:ln>
          </cx:spPr>
        </cx:majorGridlines>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1.xml"/><Relationship Id="rId18" Type="http://schemas.openxmlformats.org/officeDocument/2006/relationships/chart" Target="../charts/chart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chart" Target="../charts/chart3.xml"/><Relationship Id="rId2" Type="http://schemas.openxmlformats.org/officeDocument/2006/relationships/image" Target="../media/image3.svg"/><Relationship Id="rId16" Type="http://schemas.microsoft.com/office/2014/relationships/chartEx" Target="../charts/chartEx2.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chart" Target="../charts/chart2.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21307</xdr:colOff>
      <xdr:row>0</xdr:row>
      <xdr:rowOff>0</xdr:rowOff>
    </xdr:from>
    <xdr:to>
      <xdr:col>21</xdr:col>
      <xdr:colOff>236</xdr:colOff>
      <xdr:row>3</xdr:row>
      <xdr:rowOff>159608</xdr:rowOff>
    </xdr:to>
    <xdr:sp macro="" textlink="">
      <xdr:nvSpPr>
        <xdr:cNvPr id="5" name="Rectangle 4">
          <a:extLst>
            <a:ext uri="{FF2B5EF4-FFF2-40B4-BE49-F238E27FC236}">
              <a16:creationId xmlns:a16="http://schemas.microsoft.com/office/drawing/2014/main" id="{A112A3DF-21B2-727F-1C8F-7A8D48A4E3C1}"/>
            </a:ext>
          </a:extLst>
        </xdr:cNvPr>
        <xdr:cNvSpPr/>
      </xdr:nvSpPr>
      <xdr:spPr>
        <a:xfrm>
          <a:off x="21307" y="0"/>
          <a:ext cx="13395991" cy="704731"/>
        </a:xfrm>
        <a:prstGeom prst="rect">
          <a:avLst/>
        </a:prstGeom>
        <a:gradFill>
          <a:gsLst>
            <a:gs pos="84000">
              <a:schemeClr val="bg2">
                <a:lumMod val="10000"/>
                <a:alpha val="80000"/>
              </a:schemeClr>
            </a:gs>
            <a:gs pos="20000">
              <a:schemeClr val="bg2">
                <a:lumMod val="10000"/>
                <a:alpha val="80000"/>
              </a:schemeClr>
            </a:gs>
            <a:gs pos="52000">
              <a:schemeClr val="bg2">
                <a:lumMod val="25000"/>
                <a:alpha val="80000"/>
              </a:schemeClr>
            </a:gs>
          </a:gsLst>
          <a:lin ang="27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493412</xdr:colOff>
      <xdr:row>4</xdr:row>
      <xdr:rowOff>176599</xdr:rowOff>
    </xdr:from>
    <xdr:to>
      <xdr:col>13</xdr:col>
      <xdr:colOff>254000</xdr:colOff>
      <xdr:row>17</xdr:row>
      <xdr:rowOff>110105</xdr:rowOff>
    </xdr:to>
    <xdr:sp macro="" textlink="">
      <xdr:nvSpPr>
        <xdr:cNvPr id="7" name="Rectangle 6">
          <a:extLst>
            <a:ext uri="{FF2B5EF4-FFF2-40B4-BE49-F238E27FC236}">
              <a16:creationId xmlns:a16="http://schemas.microsoft.com/office/drawing/2014/main" id="{D3220D3F-01A2-5890-91A8-64BEDBB171E8}"/>
            </a:ext>
          </a:extLst>
        </xdr:cNvPr>
        <xdr:cNvSpPr/>
      </xdr:nvSpPr>
      <xdr:spPr>
        <a:xfrm>
          <a:off x="1134762" y="913199"/>
          <a:ext cx="7456788" cy="2327456"/>
        </a:xfrm>
        <a:prstGeom prst="rect">
          <a:avLst/>
        </a:prstGeom>
        <a:gradFill>
          <a:gsLst>
            <a:gs pos="100000">
              <a:schemeClr val="tx1">
                <a:lumMod val="75000"/>
                <a:lumOff val="25000"/>
                <a:alpha val="80000"/>
              </a:schemeClr>
            </a:gs>
            <a:gs pos="0">
              <a:schemeClr val="tx1">
                <a:alpha val="80000"/>
              </a:schemeClr>
            </a:gs>
            <a:gs pos="50000">
              <a:schemeClr val="tx1">
                <a:lumMod val="85000"/>
                <a:lumOff val="15000"/>
                <a:alpha val="80000"/>
              </a:schemeClr>
            </a:gs>
          </a:gsLst>
          <a:lin ang="27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343438</xdr:colOff>
      <xdr:row>4</xdr:row>
      <xdr:rowOff>176599</xdr:rowOff>
    </xdr:from>
    <xdr:to>
      <xdr:col>19</xdr:col>
      <xdr:colOff>165335</xdr:colOff>
      <xdr:row>17</xdr:row>
      <xdr:rowOff>110104</xdr:rowOff>
    </xdr:to>
    <xdr:sp macro="" textlink="">
      <xdr:nvSpPr>
        <xdr:cNvPr id="8" name="Rectangle 7">
          <a:extLst>
            <a:ext uri="{FF2B5EF4-FFF2-40B4-BE49-F238E27FC236}">
              <a16:creationId xmlns:a16="http://schemas.microsoft.com/office/drawing/2014/main" id="{9DA44DA4-EFED-6CFB-5061-1A4B7B9758ED}"/>
            </a:ext>
          </a:extLst>
        </xdr:cNvPr>
        <xdr:cNvSpPr/>
      </xdr:nvSpPr>
      <xdr:spPr>
        <a:xfrm>
          <a:off x="8644945" y="906402"/>
          <a:ext cx="3653362" cy="2305364"/>
        </a:xfrm>
        <a:prstGeom prst="rect">
          <a:avLst/>
        </a:prstGeom>
        <a:gradFill>
          <a:gsLst>
            <a:gs pos="100000">
              <a:schemeClr val="tx1">
                <a:lumMod val="75000"/>
                <a:lumOff val="25000"/>
                <a:alpha val="80000"/>
              </a:schemeClr>
            </a:gs>
            <a:gs pos="0">
              <a:schemeClr val="tx1">
                <a:alpha val="80000"/>
              </a:schemeClr>
            </a:gs>
            <a:gs pos="50000">
              <a:schemeClr val="tx1">
                <a:lumMod val="85000"/>
                <a:lumOff val="15000"/>
                <a:alpha val="80000"/>
              </a:schemeClr>
            </a:gs>
          </a:gsLst>
          <a:lin ang="81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338071</xdr:colOff>
      <xdr:row>18</xdr:row>
      <xdr:rowOff>11499</xdr:rowOff>
    </xdr:from>
    <xdr:to>
      <xdr:col>19</xdr:col>
      <xdr:colOff>171684</xdr:colOff>
      <xdr:row>32</xdr:row>
      <xdr:rowOff>34345</xdr:rowOff>
    </xdr:to>
    <xdr:sp macro="" textlink="">
      <xdr:nvSpPr>
        <xdr:cNvPr id="9" name="Rectangle 8">
          <a:extLst>
            <a:ext uri="{FF2B5EF4-FFF2-40B4-BE49-F238E27FC236}">
              <a16:creationId xmlns:a16="http://schemas.microsoft.com/office/drawing/2014/main" id="{F9224FD4-66B0-44C0-A7F7-F5055CE1C2E3}"/>
            </a:ext>
          </a:extLst>
        </xdr:cNvPr>
        <xdr:cNvSpPr/>
      </xdr:nvSpPr>
      <xdr:spPr>
        <a:xfrm>
          <a:off x="8639578" y="3295612"/>
          <a:ext cx="3665078" cy="2577156"/>
        </a:xfrm>
        <a:prstGeom prst="rect">
          <a:avLst/>
        </a:prstGeom>
        <a:gradFill>
          <a:gsLst>
            <a:gs pos="100000">
              <a:schemeClr val="tx1">
                <a:alpha val="80000"/>
              </a:schemeClr>
            </a:gs>
            <a:gs pos="0">
              <a:schemeClr val="tx1">
                <a:lumMod val="75000"/>
                <a:lumOff val="25000"/>
                <a:alpha val="80000"/>
              </a:schemeClr>
            </a:gs>
            <a:gs pos="50000">
              <a:schemeClr val="tx1">
                <a:lumMod val="85000"/>
                <a:lumOff val="15000"/>
                <a:alpha val="80000"/>
              </a:schemeClr>
            </a:gs>
          </a:gsLst>
          <a:lin ang="27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496810</xdr:colOff>
      <xdr:row>18</xdr:row>
      <xdr:rowOff>12483</xdr:rowOff>
    </xdr:from>
    <xdr:to>
      <xdr:col>5</xdr:col>
      <xdr:colOff>468772</xdr:colOff>
      <xdr:row>32</xdr:row>
      <xdr:rowOff>35329</xdr:rowOff>
    </xdr:to>
    <xdr:sp macro="" textlink="">
      <xdr:nvSpPr>
        <xdr:cNvPr id="10" name="Rectangle 9">
          <a:extLst>
            <a:ext uri="{FF2B5EF4-FFF2-40B4-BE49-F238E27FC236}">
              <a16:creationId xmlns:a16="http://schemas.microsoft.com/office/drawing/2014/main" id="{0C8DFD12-C679-94B4-1C6E-B8CD2DEDC2D3}"/>
            </a:ext>
          </a:extLst>
        </xdr:cNvPr>
        <xdr:cNvSpPr/>
      </xdr:nvSpPr>
      <xdr:spPr>
        <a:xfrm>
          <a:off x="1135387" y="3296596"/>
          <a:ext cx="2526272" cy="2577156"/>
        </a:xfrm>
        <a:prstGeom prst="rect">
          <a:avLst/>
        </a:prstGeom>
        <a:gradFill>
          <a:gsLst>
            <a:gs pos="100000">
              <a:schemeClr val="tx1">
                <a:alpha val="80000"/>
              </a:schemeClr>
            </a:gs>
            <a:gs pos="0">
              <a:schemeClr val="tx1">
                <a:lumMod val="75000"/>
                <a:lumOff val="25000"/>
                <a:alpha val="80000"/>
              </a:schemeClr>
            </a:gs>
            <a:gs pos="50000">
              <a:schemeClr val="tx1">
                <a:lumMod val="85000"/>
                <a:lumOff val="15000"/>
                <a:alpha val="80000"/>
              </a:schemeClr>
            </a:gs>
          </a:gsLst>
          <a:lin ang="81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5</xdr:col>
      <xdr:colOff>546099</xdr:colOff>
      <xdr:row>18</xdr:row>
      <xdr:rowOff>23341</xdr:rowOff>
    </xdr:from>
    <xdr:to>
      <xdr:col>9</xdr:col>
      <xdr:colOff>187816</xdr:colOff>
      <xdr:row>32</xdr:row>
      <xdr:rowOff>37563</xdr:rowOff>
    </xdr:to>
    <xdr:sp macro="" textlink="">
      <xdr:nvSpPr>
        <xdr:cNvPr id="11" name="Rectangle 10">
          <a:extLst>
            <a:ext uri="{FF2B5EF4-FFF2-40B4-BE49-F238E27FC236}">
              <a16:creationId xmlns:a16="http://schemas.microsoft.com/office/drawing/2014/main" id="{D2328138-E021-E6F3-A29D-78B555E9CC8C}"/>
            </a:ext>
          </a:extLst>
        </xdr:cNvPr>
        <xdr:cNvSpPr/>
      </xdr:nvSpPr>
      <xdr:spPr>
        <a:xfrm>
          <a:off x="3738986" y="3307454"/>
          <a:ext cx="2196027" cy="2568532"/>
        </a:xfrm>
        <a:prstGeom prst="rect">
          <a:avLst/>
        </a:prstGeom>
        <a:gradFill>
          <a:gsLst>
            <a:gs pos="100000">
              <a:schemeClr val="tx1">
                <a:lumMod val="85000"/>
                <a:lumOff val="15000"/>
                <a:alpha val="80000"/>
              </a:schemeClr>
            </a:gs>
            <a:gs pos="0">
              <a:schemeClr val="tx1">
                <a:lumMod val="75000"/>
                <a:lumOff val="25000"/>
                <a:alpha val="80000"/>
              </a:schemeClr>
            </a:gs>
            <a:gs pos="50000">
              <a:schemeClr val="tx1">
                <a:lumMod val="85000"/>
                <a:lumOff val="15000"/>
                <a:alpha val="80000"/>
              </a:schemeClr>
            </a:gs>
          </a:gsLst>
          <a:lin ang="54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274080</xdr:colOff>
      <xdr:row>18</xdr:row>
      <xdr:rowOff>16991</xdr:rowOff>
    </xdr:from>
    <xdr:to>
      <xdr:col>13</xdr:col>
      <xdr:colOff>247650</xdr:colOff>
      <xdr:row>32</xdr:row>
      <xdr:rowOff>39837</xdr:rowOff>
    </xdr:to>
    <xdr:sp macro="" textlink="">
      <xdr:nvSpPr>
        <xdr:cNvPr id="12" name="Rectangle 11">
          <a:extLst>
            <a:ext uri="{FF2B5EF4-FFF2-40B4-BE49-F238E27FC236}">
              <a16:creationId xmlns:a16="http://schemas.microsoft.com/office/drawing/2014/main" id="{0C59FB74-A544-7DC6-605B-0C5422B99E2E}"/>
            </a:ext>
          </a:extLst>
        </xdr:cNvPr>
        <xdr:cNvSpPr/>
      </xdr:nvSpPr>
      <xdr:spPr>
        <a:xfrm>
          <a:off x="6046230" y="3331691"/>
          <a:ext cx="2538970" cy="2600946"/>
        </a:xfrm>
        <a:prstGeom prst="rect">
          <a:avLst/>
        </a:prstGeom>
        <a:gradFill>
          <a:gsLst>
            <a:gs pos="0">
              <a:schemeClr val="tx1">
                <a:lumMod val="75000"/>
                <a:lumOff val="25000"/>
                <a:alpha val="80000"/>
              </a:schemeClr>
            </a:gs>
            <a:gs pos="100000">
              <a:schemeClr val="tx1">
                <a:lumMod val="85000"/>
                <a:lumOff val="15000"/>
                <a:alpha val="80000"/>
              </a:schemeClr>
            </a:gs>
            <a:gs pos="50000">
              <a:schemeClr val="tx1">
                <a:alpha val="80000"/>
                <a:lumMod val="85000"/>
                <a:lumOff val="15000"/>
              </a:schemeClr>
            </a:gs>
          </a:gsLst>
          <a:lin ang="5400000" scaled="0"/>
        </a:gradFill>
        <a:ln>
          <a:solidFill>
            <a:schemeClr val="tx1">
              <a:lumMod val="85000"/>
              <a:lumOff val="1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499240</xdr:colOff>
      <xdr:row>33</xdr:row>
      <xdr:rowOff>52552</xdr:rowOff>
    </xdr:from>
    <xdr:to>
      <xdr:col>19</xdr:col>
      <xdr:colOff>170794</xdr:colOff>
      <xdr:row>38</xdr:row>
      <xdr:rowOff>144518</xdr:rowOff>
    </xdr:to>
    <xdr:sp macro="" textlink="">
      <xdr:nvSpPr>
        <xdr:cNvPr id="13" name="Rectangle 12">
          <a:extLst>
            <a:ext uri="{FF2B5EF4-FFF2-40B4-BE49-F238E27FC236}">
              <a16:creationId xmlns:a16="http://schemas.microsoft.com/office/drawing/2014/main" id="{1B7D1BC1-09D3-0093-5E21-7AA876592299}"/>
            </a:ext>
          </a:extLst>
        </xdr:cNvPr>
        <xdr:cNvSpPr/>
      </xdr:nvSpPr>
      <xdr:spPr>
        <a:xfrm>
          <a:off x="1140288" y="6039695"/>
          <a:ext cx="11210411" cy="9991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ysClr val="windowText" lastClr="000000"/>
            </a:solidFill>
          </a:endParaRPr>
        </a:p>
      </xdr:txBody>
    </xdr:sp>
    <xdr:clientData/>
  </xdr:twoCellAnchor>
  <xdr:twoCellAnchor>
    <xdr:from>
      <xdr:col>0</xdr:col>
      <xdr:colOff>1</xdr:colOff>
      <xdr:row>0</xdr:row>
      <xdr:rowOff>117231</xdr:rowOff>
    </xdr:from>
    <xdr:to>
      <xdr:col>20</xdr:col>
      <xdr:colOff>451339</xdr:colOff>
      <xdr:row>3</xdr:row>
      <xdr:rowOff>164124</xdr:rowOff>
    </xdr:to>
    <xdr:sp macro="" textlink="">
      <xdr:nvSpPr>
        <xdr:cNvPr id="14" name="TextBox 13">
          <a:extLst>
            <a:ext uri="{FF2B5EF4-FFF2-40B4-BE49-F238E27FC236}">
              <a16:creationId xmlns:a16="http://schemas.microsoft.com/office/drawing/2014/main" id="{C08FB3F6-AE38-C5FC-CE50-C82F13194FD1}"/>
            </a:ext>
          </a:extLst>
        </xdr:cNvPr>
        <xdr:cNvSpPr txBox="1"/>
      </xdr:nvSpPr>
      <xdr:spPr>
        <a:xfrm>
          <a:off x="1" y="117231"/>
          <a:ext cx="13229492" cy="592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solidFill>
                <a:schemeClr val="bg1"/>
              </a:solidFill>
              <a:effectLst/>
              <a:latin typeface="Arial" panose="020B0604020202020204" pitchFamily="34" charset="0"/>
              <a:ea typeface="+mn-ea"/>
              <a:cs typeface="Arial" panose="020B0604020202020204" pitchFamily="34" charset="0"/>
            </a:rPr>
            <a:t>SuperStore Inc. </a:t>
          </a:r>
          <a:r>
            <a:rPr lang="en-GB" sz="3200">
              <a:solidFill>
                <a:schemeClr val="bg1"/>
              </a:solidFill>
              <a:latin typeface="Arial" panose="020B0604020202020204" pitchFamily="34" charset="0"/>
              <a:cs typeface="Arial" panose="020B0604020202020204" pitchFamily="34" charset="0"/>
            </a:rPr>
            <a:t>Performance</a:t>
          </a:r>
          <a:r>
            <a:rPr lang="en-GB" sz="3200" baseline="0">
              <a:solidFill>
                <a:schemeClr val="bg1"/>
              </a:solidFill>
              <a:latin typeface="Arial" panose="020B0604020202020204" pitchFamily="34" charset="0"/>
              <a:cs typeface="Arial" panose="020B0604020202020204" pitchFamily="34" charset="0"/>
            </a:rPr>
            <a:t> Dashboard </a:t>
          </a:r>
          <a:endParaRPr lang="en-GB" sz="3200">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263768</xdr:colOff>
      <xdr:row>5</xdr:row>
      <xdr:rowOff>46893</xdr:rowOff>
    </xdr:from>
    <xdr:to>
      <xdr:col>9</xdr:col>
      <xdr:colOff>240322</xdr:colOff>
      <xdr:row>7</xdr:row>
      <xdr:rowOff>64477</xdr:rowOff>
    </xdr:to>
    <xdr:sp macro="" textlink="">
      <xdr:nvSpPr>
        <xdr:cNvPr id="16" name="Rectangle: Rounded Corners 15">
          <a:extLst>
            <a:ext uri="{FF2B5EF4-FFF2-40B4-BE49-F238E27FC236}">
              <a16:creationId xmlns:a16="http://schemas.microsoft.com/office/drawing/2014/main" id="{06A7BFE3-E95D-2873-21D7-ACBD5B5634CA}"/>
            </a:ext>
          </a:extLst>
        </xdr:cNvPr>
        <xdr:cNvSpPr/>
      </xdr:nvSpPr>
      <xdr:spPr>
        <a:xfrm>
          <a:off x="4097214" y="955431"/>
          <a:ext cx="1893277" cy="3810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355176</xdr:colOff>
      <xdr:row>18</xdr:row>
      <xdr:rowOff>104307</xdr:rowOff>
    </xdr:from>
    <xdr:to>
      <xdr:col>12</xdr:col>
      <xdr:colOff>472224</xdr:colOff>
      <xdr:row>20</xdr:row>
      <xdr:rowOff>121891</xdr:rowOff>
    </xdr:to>
    <xdr:sp macro="" textlink="">
      <xdr:nvSpPr>
        <xdr:cNvPr id="17" name="Rectangle: Rounded Corners 16">
          <a:extLst>
            <a:ext uri="{FF2B5EF4-FFF2-40B4-BE49-F238E27FC236}">
              <a16:creationId xmlns:a16="http://schemas.microsoft.com/office/drawing/2014/main" id="{589DD214-82C6-495C-AFAE-FF1D3F5CD00F}"/>
            </a:ext>
          </a:extLst>
        </xdr:cNvPr>
        <xdr:cNvSpPr/>
      </xdr:nvSpPr>
      <xdr:spPr>
        <a:xfrm>
          <a:off x="6102373" y="3388420"/>
          <a:ext cx="2032781" cy="382485"/>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607721</xdr:colOff>
      <xdr:row>18</xdr:row>
      <xdr:rowOff>73100</xdr:rowOff>
    </xdr:from>
    <xdr:to>
      <xdr:col>8</xdr:col>
      <xdr:colOff>525887</xdr:colOff>
      <xdr:row>20</xdr:row>
      <xdr:rowOff>90684</xdr:rowOff>
    </xdr:to>
    <xdr:sp macro="" textlink="">
      <xdr:nvSpPr>
        <xdr:cNvPr id="18" name="Rectangle: Rounded Corners 17">
          <a:extLst>
            <a:ext uri="{FF2B5EF4-FFF2-40B4-BE49-F238E27FC236}">
              <a16:creationId xmlns:a16="http://schemas.microsoft.com/office/drawing/2014/main" id="{C8903C87-0720-4060-BA08-D93E1AC1C565}"/>
            </a:ext>
          </a:extLst>
        </xdr:cNvPr>
        <xdr:cNvSpPr/>
      </xdr:nvSpPr>
      <xdr:spPr>
        <a:xfrm>
          <a:off x="3800608" y="3357213"/>
          <a:ext cx="1833899" cy="382485"/>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443101</xdr:colOff>
      <xdr:row>18</xdr:row>
      <xdr:rowOff>74997</xdr:rowOff>
    </xdr:from>
    <xdr:to>
      <xdr:col>4</xdr:col>
      <xdr:colOff>545122</xdr:colOff>
      <xdr:row>20</xdr:row>
      <xdr:rowOff>92581</xdr:rowOff>
    </xdr:to>
    <xdr:sp macro="" textlink="">
      <xdr:nvSpPr>
        <xdr:cNvPr id="19" name="Rectangle: Rounded Corners 18">
          <a:extLst>
            <a:ext uri="{FF2B5EF4-FFF2-40B4-BE49-F238E27FC236}">
              <a16:creationId xmlns:a16="http://schemas.microsoft.com/office/drawing/2014/main" id="{D1250CA1-B500-49A4-A253-596763813453}"/>
            </a:ext>
          </a:extLst>
        </xdr:cNvPr>
        <xdr:cNvSpPr/>
      </xdr:nvSpPr>
      <xdr:spPr>
        <a:xfrm>
          <a:off x="1720916" y="3345735"/>
          <a:ext cx="1379837" cy="3810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367377</xdr:colOff>
      <xdr:row>5</xdr:row>
      <xdr:rowOff>55726</xdr:rowOff>
    </xdr:from>
    <xdr:to>
      <xdr:col>16</xdr:col>
      <xdr:colOff>300507</xdr:colOff>
      <xdr:row>7</xdr:row>
      <xdr:rowOff>73310</xdr:rowOff>
    </xdr:to>
    <xdr:sp macro="" textlink="">
      <xdr:nvSpPr>
        <xdr:cNvPr id="20" name="Rectangle: Rounded Corners 19">
          <a:extLst>
            <a:ext uri="{FF2B5EF4-FFF2-40B4-BE49-F238E27FC236}">
              <a16:creationId xmlns:a16="http://schemas.microsoft.com/office/drawing/2014/main" id="{C5316061-A7A3-47CC-AA69-69CFA45541CF}"/>
            </a:ext>
          </a:extLst>
        </xdr:cNvPr>
        <xdr:cNvSpPr/>
      </xdr:nvSpPr>
      <xdr:spPr>
        <a:xfrm>
          <a:off x="8668884" y="967980"/>
          <a:ext cx="1848862" cy="382485"/>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223762</xdr:colOff>
      <xdr:row>18</xdr:row>
      <xdr:rowOff>91633</xdr:rowOff>
    </xdr:from>
    <xdr:to>
      <xdr:col>18</xdr:col>
      <xdr:colOff>530032</xdr:colOff>
      <xdr:row>20</xdr:row>
      <xdr:rowOff>84667</xdr:rowOff>
    </xdr:to>
    <xdr:sp macro="" textlink="">
      <xdr:nvSpPr>
        <xdr:cNvPr id="21" name="Rectangle: Rounded Corners 20">
          <a:extLst>
            <a:ext uri="{FF2B5EF4-FFF2-40B4-BE49-F238E27FC236}">
              <a16:creationId xmlns:a16="http://schemas.microsoft.com/office/drawing/2014/main" id="{8515E84D-1573-47C7-92FB-17345695C6AD}"/>
            </a:ext>
          </a:extLst>
        </xdr:cNvPr>
        <xdr:cNvSpPr/>
      </xdr:nvSpPr>
      <xdr:spPr>
        <a:xfrm>
          <a:off x="10480524" y="3357347"/>
          <a:ext cx="1588365" cy="355891"/>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521678</xdr:colOff>
      <xdr:row>18</xdr:row>
      <xdr:rowOff>146540</xdr:rowOff>
    </xdr:from>
    <xdr:to>
      <xdr:col>3</xdr:col>
      <xdr:colOff>129231</xdr:colOff>
      <xdr:row>20</xdr:row>
      <xdr:rowOff>29585</xdr:rowOff>
    </xdr:to>
    <xdr:pic>
      <xdr:nvPicPr>
        <xdr:cNvPr id="23" name="Graphic 22" descr="Earth globe: Americas with solid fill">
          <a:extLst>
            <a:ext uri="{FF2B5EF4-FFF2-40B4-BE49-F238E27FC236}">
              <a16:creationId xmlns:a16="http://schemas.microsoft.com/office/drawing/2014/main" id="{6522DE2B-9C28-6C79-37C4-D155133272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99493" y="3417278"/>
          <a:ext cx="246461" cy="246461"/>
        </a:xfrm>
        <a:prstGeom prst="rect">
          <a:avLst/>
        </a:prstGeom>
      </xdr:spPr>
    </xdr:pic>
    <xdr:clientData/>
  </xdr:twoCellAnchor>
  <xdr:twoCellAnchor editAs="oneCell">
    <xdr:from>
      <xdr:col>6</xdr:col>
      <xdr:colOff>537922</xdr:colOff>
      <xdr:row>5</xdr:row>
      <xdr:rowOff>104170</xdr:rowOff>
    </xdr:from>
    <xdr:to>
      <xdr:col>7</xdr:col>
      <xdr:colOff>145475</xdr:colOff>
      <xdr:row>6</xdr:row>
      <xdr:rowOff>168923</xdr:rowOff>
    </xdr:to>
    <xdr:pic>
      <xdr:nvPicPr>
        <xdr:cNvPr id="29" name="Graphic 28" descr="Statistics with solid fill">
          <a:extLst>
            <a:ext uri="{FF2B5EF4-FFF2-40B4-BE49-F238E27FC236}">
              <a16:creationId xmlns:a16="http://schemas.microsoft.com/office/drawing/2014/main" id="{9E0F6E97-8281-403F-7F7D-26CE6FBD54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71368" y="1012708"/>
          <a:ext cx="246461" cy="246461"/>
        </a:xfrm>
        <a:prstGeom prst="rect">
          <a:avLst/>
        </a:prstGeom>
      </xdr:spPr>
    </xdr:pic>
    <xdr:clientData/>
  </xdr:twoCellAnchor>
  <xdr:twoCellAnchor editAs="oneCell">
    <xdr:from>
      <xdr:col>13</xdr:col>
      <xdr:colOff>390554</xdr:colOff>
      <xdr:row>5</xdr:row>
      <xdr:rowOff>156506</xdr:rowOff>
    </xdr:from>
    <xdr:to>
      <xdr:col>13</xdr:col>
      <xdr:colOff>636685</xdr:colOff>
      <xdr:row>7</xdr:row>
      <xdr:rowOff>39551</xdr:rowOff>
    </xdr:to>
    <xdr:pic>
      <xdr:nvPicPr>
        <xdr:cNvPr id="31" name="Graphic 30" descr="Research with solid fill">
          <a:extLst>
            <a:ext uri="{FF2B5EF4-FFF2-40B4-BE49-F238E27FC236}">
              <a16:creationId xmlns:a16="http://schemas.microsoft.com/office/drawing/2014/main" id="{CFC07D90-B97C-34AF-9D64-003771CE36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92061" y="1068760"/>
          <a:ext cx="246131" cy="247946"/>
        </a:xfrm>
        <a:prstGeom prst="rect">
          <a:avLst/>
        </a:prstGeom>
      </xdr:spPr>
    </xdr:pic>
    <xdr:clientData/>
  </xdr:twoCellAnchor>
  <xdr:twoCellAnchor editAs="oneCell">
    <xdr:from>
      <xdr:col>6</xdr:col>
      <xdr:colOff>60734</xdr:colOff>
      <xdr:row>18</xdr:row>
      <xdr:rowOff>150471</xdr:rowOff>
    </xdr:from>
    <xdr:to>
      <xdr:col>6</xdr:col>
      <xdr:colOff>307195</xdr:colOff>
      <xdr:row>20</xdr:row>
      <xdr:rowOff>32774</xdr:rowOff>
    </xdr:to>
    <xdr:pic>
      <xdr:nvPicPr>
        <xdr:cNvPr id="33" name="Graphic 32" descr="Pie chart with solid fill">
          <a:extLst>
            <a:ext uri="{FF2B5EF4-FFF2-40B4-BE49-F238E27FC236}">
              <a16:creationId xmlns:a16="http://schemas.microsoft.com/office/drawing/2014/main" id="{B0A910EC-0903-6167-3165-77B4514B968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2199" y="3434584"/>
          <a:ext cx="246461" cy="247204"/>
        </a:xfrm>
        <a:prstGeom prst="rect">
          <a:avLst/>
        </a:prstGeom>
      </xdr:spPr>
    </xdr:pic>
    <xdr:clientData/>
  </xdr:twoCellAnchor>
  <xdr:twoCellAnchor editAs="oneCell">
    <xdr:from>
      <xdr:col>9</xdr:col>
      <xdr:colOff>485435</xdr:colOff>
      <xdr:row>18</xdr:row>
      <xdr:rowOff>131927</xdr:rowOff>
    </xdr:from>
    <xdr:to>
      <xdr:col>10</xdr:col>
      <xdr:colOff>118557</xdr:colOff>
      <xdr:row>20</xdr:row>
      <xdr:rowOff>40541</xdr:rowOff>
    </xdr:to>
    <xdr:pic>
      <xdr:nvPicPr>
        <xdr:cNvPr id="35" name="Graphic 34" descr="User with solid fill">
          <a:extLst>
            <a:ext uri="{FF2B5EF4-FFF2-40B4-BE49-F238E27FC236}">
              <a16:creationId xmlns:a16="http://schemas.microsoft.com/office/drawing/2014/main" id="{CF304A13-68CE-40F1-1B4F-0A197E814DB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232632" y="3416040"/>
          <a:ext cx="271700" cy="273515"/>
        </a:xfrm>
        <a:prstGeom prst="rect">
          <a:avLst/>
        </a:prstGeom>
      </xdr:spPr>
    </xdr:pic>
    <xdr:clientData/>
  </xdr:twoCellAnchor>
  <xdr:twoCellAnchor editAs="oneCell">
    <xdr:from>
      <xdr:col>16</xdr:col>
      <xdr:colOff>277232</xdr:colOff>
      <xdr:row>18</xdr:row>
      <xdr:rowOff>114353</xdr:rowOff>
    </xdr:from>
    <xdr:to>
      <xdr:col>16</xdr:col>
      <xdr:colOff>527797</xdr:colOff>
      <xdr:row>20</xdr:row>
      <xdr:rowOff>0</xdr:rowOff>
    </xdr:to>
    <xdr:pic>
      <xdr:nvPicPr>
        <xdr:cNvPr id="37" name="Graphic 36" descr="Shopping bag with solid fill">
          <a:extLst>
            <a:ext uri="{FF2B5EF4-FFF2-40B4-BE49-F238E27FC236}">
              <a16:creationId xmlns:a16="http://schemas.microsoft.com/office/drawing/2014/main" id="{EE0039F4-0ED6-D815-069D-FCBF78132E8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533994" y="3380067"/>
          <a:ext cx="250565" cy="248504"/>
        </a:xfrm>
        <a:prstGeom prst="rect">
          <a:avLst/>
        </a:prstGeom>
      </xdr:spPr>
    </xdr:pic>
    <xdr:clientData/>
  </xdr:twoCellAnchor>
  <xdr:twoCellAnchor>
    <xdr:from>
      <xdr:col>7</xdr:col>
      <xdr:colOff>17585</xdr:colOff>
      <xdr:row>5</xdr:row>
      <xdr:rowOff>98446</xdr:rowOff>
    </xdr:from>
    <xdr:to>
      <xdr:col>9</xdr:col>
      <xdr:colOff>29308</xdr:colOff>
      <xdr:row>7</xdr:row>
      <xdr:rowOff>23446</xdr:rowOff>
    </xdr:to>
    <xdr:sp macro="" textlink="">
      <xdr:nvSpPr>
        <xdr:cNvPr id="41" name="TextBox 40">
          <a:extLst>
            <a:ext uri="{FF2B5EF4-FFF2-40B4-BE49-F238E27FC236}">
              <a16:creationId xmlns:a16="http://schemas.microsoft.com/office/drawing/2014/main" id="{6196A4B8-C671-460D-8D6A-1FC41AEC0F9B}"/>
            </a:ext>
          </a:extLst>
        </xdr:cNvPr>
        <xdr:cNvSpPr txBox="1"/>
      </xdr:nvSpPr>
      <xdr:spPr>
        <a:xfrm>
          <a:off x="4489939" y="1006984"/>
          <a:ext cx="1289538" cy="288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effectLst/>
              <a:latin typeface="Arial" panose="020B0604020202020204" pitchFamily="34" charset="0"/>
              <a:ea typeface="+mn-ea"/>
              <a:cs typeface="Arial" panose="020B0604020202020204" pitchFamily="34" charset="0"/>
            </a:rPr>
            <a:t>Sales</a:t>
          </a:r>
          <a:r>
            <a:rPr lang="en-GB" sz="1400" baseline="0">
              <a:solidFill>
                <a:schemeClr val="bg1"/>
              </a:solidFill>
              <a:effectLst/>
              <a:latin typeface="Arial" panose="020B0604020202020204" pitchFamily="34" charset="0"/>
              <a:ea typeface="+mn-ea"/>
              <a:cs typeface="Arial" panose="020B0604020202020204" pitchFamily="34" charset="0"/>
            </a:rPr>
            <a:t> Trend</a:t>
          </a:r>
          <a:endParaRPr lang="en-GB"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501717</xdr:colOff>
      <xdr:row>18</xdr:row>
      <xdr:rowOff>133616</xdr:rowOff>
    </xdr:from>
    <xdr:to>
      <xdr:col>5</xdr:col>
      <xdr:colOff>26932</xdr:colOff>
      <xdr:row>20</xdr:row>
      <xdr:rowOff>87924</xdr:rowOff>
    </xdr:to>
    <xdr:sp macro="" textlink="">
      <xdr:nvSpPr>
        <xdr:cNvPr id="42" name="TextBox 41">
          <a:extLst>
            <a:ext uri="{FF2B5EF4-FFF2-40B4-BE49-F238E27FC236}">
              <a16:creationId xmlns:a16="http://schemas.microsoft.com/office/drawing/2014/main" id="{0EB23B34-A7A1-49F4-BAB9-D73F839AF2AF}"/>
            </a:ext>
          </a:extLst>
        </xdr:cNvPr>
        <xdr:cNvSpPr txBox="1"/>
      </xdr:nvSpPr>
      <xdr:spPr>
        <a:xfrm>
          <a:off x="1779532" y="3404354"/>
          <a:ext cx="1441938" cy="317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effectLst/>
              <a:latin typeface="Arial" panose="020B0604020202020204" pitchFamily="34" charset="0"/>
              <a:ea typeface="+mn-ea"/>
              <a:cs typeface="Arial" panose="020B0604020202020204" pitchFamily="34" charset="0"/>
            </a:rPr>
            <a:t>Sales</a:t>
          </a:r>
          <a:r>
            <a:rPr lang="en-GB" sz="1400" baseline="0">
              <a:solidFill>
                <a:schemeClr val="bg1"/>
              </a:solidFill>
              <a:effectLst/>
              <a:latin typeface="Arial" panose="020B0604020202020204" pitchFamily="34" charset="0"/>
              <a:ea typeface="+mn-ea"/>
              <a:cs typeface="Arial" panose="020B0604020202020204" pitchFamily="34" charset="0"/>
            </a:rPr>
            <a:t> Map</a:t>
          </a:r>
          <a:endParaRPr lang="en-GB"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219997</xdr:colOff>
      <xdr:row>18</xdr:row>
      <xdr:rowOff>135823</xdr:rowOff>
    </xdr:from>
    <xdr:to>
      <xdr:col>8</xdr:col>
      <xdr:colOff>508469</xdr:colOff>
      <xdr:row>20</xdr:row>
      <xdr:rowOff>56717</xdr:rowOff>
    </xdr:to>
    <xdr:sp macro="" textlink="">
      <xdr:nvSpPr>
        <xdr:cNvPr id="43" name="TextBox 42">
          <a:extLst>
            <a:ext uri="{FF2B5EF4-FFF2-40B4-BE49-F238E27FC236}">
              <a16:creationId xmlns:a16="http://schemas.microsoft.com/office/drawing/2014/main" id="{AD6672FD-7545-49A5-9656-9D3C72E2B2DA}"/>
            </a:ext>
          </a:extLst>
        </xdr:cNvPr>
        <xdr:cNvSpPr txBox="1"/>
      </xdr:nvSpPr>
      <xdr:spPr>
        <a:xfrm>
          <a:off x="4051462" y="3419936"/>
          <a:ext cx="1565627" cy="28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latin typeface="Arial" panose="020B0604020202020204" pitchFamily="34" charset="0"/>
              <a:cs typeface="Arial" panose="020B0604020202020204" pitchFamily="34" charset="0"/>
            </a:rPr>
            <a:t>Sales</a:t>
          </a:r>
          <a:r>
            <a:rPr lang="en-GB" sz="1400" baseline="0">
              <a:solidFill>
                <a:schemeClr val="bg1"/>
              </a:solidFill>
              <a:latin typeface="Arial" panose="020B0604020202020204" pitchFamily="34" charset="0"/>
              <a:cs typeface="Arial" panose="020B0604020202020204" pitchFamily="34" charset="0"/>
            </a:rPr>
            <a:t> by Region</a:t>
          </a:r>
          <a:endParaRPr lang="en-GB"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553803</xdr:colOff>
      <xdr:row>5</xdr:row>
      <xdr:rowOff>114838</xdr:rowOff>
    </xdr:from>
    <xdr:to>
      <xdr:col>16</xdr:col>
      <xdr:colOff>275657</xdr:colOff>
      <xdr:row>7</xdr:row>
      <xdr:rowOff>24592</xdr:rowOff>
    </xdr:to>
    <xdr:sp macro="" textlink="">
      <xdr:nvSpPr>
        <xdr:cNvPr id="44" name="TextBox 43">
          <a:extLst>
            <a:ext uri="{FF2B5EF4-FFF2-40B4-BE49-F238E27FC236}">
              <a16:creationId xmlns:a16="http://schemas.microsoft.com/office/drawing/2014/main" id="{340D8CE2-2D7F-4B0B-B8A0-43F1B83877A4}"/>
            </a:ext>
          </a:extLst>
        </xdr:cNvPr>
        <xdr:cNvSpPr txBox="1"/>
      </xdr:nvSpPr>
      <xdr:spPr>
        <a:xfrm>
          <a:off x="8855310" y="1027092"/>
          <a:ext cx="1637586" cy="274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effectLst/>
              <a:latin typeface="Arial" panose="020B0604020202020204" pitchFamily="34" charset="0"/>
              <a:ea typeface="+mn-ea"/>
              <a:cs typeface="Arial" panose="020B0604020202020204" pitchFamily="34" charset="0"/>
            </a:rPr>
            <a:t>Sales</a:t>
          </a:r>
          <a:r>
            <a:rPr lang="en-GB" sz="1400" baseline="0">
              <a:solidFill>
                <a:schemeClr val="bg1"/>
              </a:solidFill>
              <a:effectLst/>
              <a:latin typeface="Arial" panose="020B0604020202020204" pitchFamily="34" charset="0"/>
              <a:ea typeface="+mn-ea"/>
              <a:cs typeface="Arial" panose="020B0604020202020204" pitchFamily="34" charset="0"/>
            </a:rPr>
            <a:t> by Category</a:t>
          </a:r>
          <a:endParaRPr lang="en-GB"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364282</xdr:colOff>
      <xdr:row>18</xdr:row>
      <xdr:rowOff>121637</xdr:rowOff>
    </xdr:from>
    <xdr:to>
      <xdr:col>18</xdr:col>
      <xdr:colOff>572287</xdr:colOff>
      <xdr:row>20</xdr:row>
      <xdr:rowOff>15159</xdr:rowOff>
    </xdr:to>
    <xdr:sp macro="" textlink="">
      <xdr:nvSpPr>
        <xdr:cNvPr id="45" name="TextBox 44">
          <a:extLst>
            <a:ext uri="{FF2B5EF4-FFF2-40B4-BE49-F238E27FC236}">
              <a16:creationId xmlns:a16="http://schemas.microsoft.com/office/drawing/2014/main" id="{76A27901-7565-4D9C-85D2-1103B63E6C6A}"/>
            </a:ext>
          </a:extLst>
        </xdr:cNvPr>
        <xdr:cNvSpPr txBox="1"/>
      </xdr:nvSpPr>
      <xdr:spPr>
        <a:xfrm>
          <a:off x="10621044" y="3387351"/>
          <a:ext cx="1490100" cy="25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effectLst/>
              <a:latin typeface="Arial" panose="020B0604020202020204" pitchFamily="34" charset="0"/>
              <a:ea typeface="+mn-ea"/>
              <a:cs typeface="Arial" panose="020B0604020202020204" pitchFamily="34" charset="0"/>
            </a:rPr>
            <a:t>Sales</a:t>
          </a:r>
          <a:r>
            <a:rPr lang="en-GB" sz="1400" baseline="0">
              <a:solidFill>
                <a:schemeClr val="bg1"/>
              </a:solidFill>
              <a:effectLst/>
              <a:latin typeface="Arial" panose="020B0604020202020204" pitchFamily="34" charset="0"/>
              <a:ea typeface="+mn-ea"/>
              <a:cs typeface="Arial" panose="020B0604020202020204" pitchFamily="34" charset="0"/>
            </a:rPr>
            <a:t> by Item</a:t>
          </a:r>
          <a:endParaRPr lang="en-GB"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3485</xdr:colOff>
      <xdr:row>18</xdr:row>
      <xdr:rowOff>144887</xdr:rowOff>
    </xdr:from>
    <xdr:to>
      <xdr:col>12</xdr:col>
      <xdr:colOff>466859</xdr:colOff>
      <xdr:row>20</xdr:row>
      <xdr:rowOff>76201</xdr:rowOff>
    </xdr:to>
    <xdr:sp macro="" textlink="">
      <xdr:nvSpPr>
        <xdr:cNvPr id="47" name="TextBox 46">
          <a:extLst>
            <a:ext uri="{FF2B5EF4-FFF2-40B4-BE49-F238E27FC236}">
              <a16:creationId xmlns:a16="http://schemas.microsoft.com/office/drawing/2014/main" id="{24539E37-8B59-4195-89CE-A828701F9118}"/>
            </a:ext>
          </a:extLst>
        </xdr:cNvPr>
        <xdr:cNvSpPr txBox="1"/>
      </xdr:nvSpPr>
      <xdr:spPr>
        <a:xfrm>
          <a:off x="6389260" y="3429000"/>
          <a:ext cx="1740529" cy="2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effectLst/>
              <a:latin typeface="Arial" panose="020B0604020202020204" pitchFamily="34" charset="0"/>
              <a:ea typeface="+mn-ea"/>
              <a:cs typeface="Arial" panose="020B0604020202020204" pitchFamily="34" charset="0"/>
            </a:rPr>
            <a:t>Sales</a:t>
          </a:r>
          <a:r>
            <a:rPr lang="en-GB" sz="1400" baseline="0">
              <a:solidFill>
                <a:schemeClr val="bg1"/>
              </a:solidFill>
              <a:effectLst/>
              <a:latin typeface="Arial" panose="020B0604020202020204" pitchFamily="34" charset="0"/>
              <a:ea typeface="+mn-ea"/>
              <a:cs typeface="Arial" panose="020B0604020202020204" pitchFamily="34" charset="0"/>
            </a:rPr>
            <a:t> by Segment</a:t>
          </a:r>
          <a:endParaRPr lang="en-GB"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1</xdr:col>
      <xdr:colOff>539260</xdr:colOff>
      <xdr:row>7</xdr:row>
      <xdr:rowOff>52755</xdr:rowOff>
    </xdr:from>
    <xdr:to>
      <xdr:col>13</xdr:col>
      <xdr:colOff>339969</xdr:colOff>
      <xdr:row>17</xdr:row>
      <xdr:rowOff>150253</xdr:rowOff>
    </xdr:to>
    <xdr:graphicFrame macro="">
      <xdr:nvGraphicFramePr>
        <xdr:cNvPr id="48" name="Chart 47">
          <a:extLst>
            <a:ext uri="{FF2B5EF4-FFF2-40B4-BE49-F238E27FC236}">
              <a16:creationId xmlns:a16="http://schemas.microsoft.com/office/drawing/2014/main" id="{C1A4BA5D-B408-4957-844D-F7FDD9826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549730</xdr:colOff>
      <xdr:row>20</xdr:row>
      <xdr:rowOff>91224</xdr:rowOff>
    </xdr:from>
    <xdr:to>
      <xdr:col>5</xdr:col>
      <xdr:colOff>451340</xdr:colOff>
      <xdr:row>32</xdr:row>
      <xdr:rowOff>118055</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0A976347-3274-4758-A07D-958DA90E99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89810" y="3748824"/>
              <a:ext cx="2461930" cy="222139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343438</xdr:colOff>
      <xdr:row>20</xdr:row>
      <xdr:rowOff>59029</xdr:rowOff>
    </xdr:from>
    <xdr:to>
      <xdr:col>9</xdr:col>
      <xdr:colOff>440028</xdr:colOff>
      <xdr:row>32</xdr:row>
      <xdr:rowOff>85859</xdr:rowOff>
    </xdr:to>
    <xdr:graphicFrame macro="">
      <xdr:nvGraphicFramePr>
        <xdr:cNvPr id="50" name="Chart 49">
          <a:extLst>
            <a:ext uri="{FF2B5EF4-FFF2-40B4-BE49-F238E27FC236}">
              <a16:creationId xmlns:a16="http://schemas.microsoft.com/office/drawing/2014/main" id="{82F823FA-6FAA-41EA-B486-38F849046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300508</xdr:colOff>
      <xdr:row>4</xdr:row>
      <xdr:rowOff>165868</xdr:rowOff>
    </xdr:from>
    <xdr:to>
      <xdr:col>19</xdr:col>
      <xdr:colOff>225381</xdr:colOff>
      <xdr:row>17</xdr:row>
      <xdr:rowOff>53663</xdr:rowOff>
    </xdr:to>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F48CBEC9-2EA3-4271-8D8A-DD93C0C048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621548" y="897388"/>
              <a:ext cx="3765353" cy="226523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230747</xdr:colOff>
      <xdr:row>19</xdr:row>
      <xdr:rowOff>16099</xdr:rowOff>
    </xdr:from>
    <xdr:to>
      <xdr:col>13</xdr:col>
      <xdr:colOff>332704</xdr:colOff>
      <xdr:row>32</xdr:row>
      <xdr:rowOff>91226</xdr:rowOff>
    </xdr:to>
    <xdr:graphicFrame macro="">
      <xdr:nvGraphicFramePr>
        <xdr:cNvPr id="53" name="Chart 52">
          <a:extLst>
            <a:ext uri="{FF2B5EF4-FFF2-40B4-BE49-F238E27FC236}">
              <a16:creationId xmlns:a16="http://schemas.microsoft.com/office/drawing/2014/main" id="{C3FAC789-6EFD-42B6-AF0B-D02C2E49F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368853</xdr:colOff>
      <xdr:row>18</xdr:row>
      <xdr:rowOff>159075</xdr:rowOff>
    </xdr:from>
    <xdr:to>
      <xdr:col>19</xdr:col>
      <xdr:colOff>151318</xdr:colOff>
      <xdr:row>32</xdr:row>
      <xdr:rowOff>17342</xdr:rowOff>
    </xdr:to>
    <xdr:graphicFrame macro="">
      <xdr:nvGraphicFramePr>
        <xdr:cNvPr id="54" name="Chart 53">
          <a:extLst>
            <a:ext uri="{FF2B5EF4-FFF2-40B4-BE49-F238E27FC236}">
              <a16:creationId xmlns:a16="http://schemas.microsoft.com/office/drawing/2014/main" id="{017293E8-A1EF-4B7E-BC47-38FF0A60D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7</xdr:col>
      <xdr:colOff>430374</xdr:colOff>
      <xdr:row>33</xdr:row>
      <xdr:rowOff>72568</xdr:rowOff>
    </xdr:from>
    <xdr:to>
      <xdr:col>10</xdr:col>
      <xdr:colOff>422817</xdr:colOff>
      <xdr:row>38</xdr:row>
      <xdr:rowOff>133044</xdr:rowOff>
    </xdr:to>
    <mc:AlternateContent xmlns:mc="http://schemas.openxmlformats.org/markup-compatibility/2006">
      <mc:Choice xmlns:a14="http://schemas.microsoft.com/office/drawing/2010/main" Requires="a14">
        <xdr:graphicFrame macro="">
          <xdr:nvGraphicFramePr>
            <xdr:cNvPr id="55" name="Segment">
              <a:extLst>
                <a:ext uri="{FF2B5EF4-FFF2-40B4-BE49-F238E27FC236}">
                  <a16:creationId xmlns:a16="http://schemas.microsoft.com/office/drawing/2014/main" id="{4947B598-4917-F027-7AEB-22F23A166B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13204" y="6225313"/>
              <a:ext cx="1913656" cy="9927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505685</xdr:colOff>
      <xdr:row>33</xdr:row>
      <xdr:rowOff>48638</xdr:rowOff>
    </xdr:from>
    <xdr:to>
      <xdr:col>4</xdr:col>
      <xdr:colOff>390779</xdr:colOff>
      <xdr:row>38</xdr:row>
      <xdr:rowOff>118895</xdr:rowOff>
    </xdr:to>
    <mc:AlternateContent xmlns:mc="http://schemas.openxmlformats.org/markup-compatibility/2006">
      <mc:Choice xmlns:a14="http://schemas.microsoft.com/office/drawing/2010/main" Requires="a14">
        <xdr:graphicFrame macro="">
          <xdr:nvGraphicFramePr>
            <xdr:cNvPr id="56" name="State">
              <a:extLst>
                <a:ext uri="{FF2B5EF4-FFF2-40B4-BE49-F238E27FC236}">
                  <a16:creationId xmlns:a16="http://schemas.microsoft.com/office/drawing/2014/main" id="{A14DA00D-7C7B-A1F8-2BBD-8C7D6D4D96C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46089" y="6201383"/>
              <a:ext cx="1806307" cy="10024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447265</xdr:colOff>
      <xdr:row>33</xdr:row>
      <xdr:rowOff>64462</xdr:rowOff>
    </xdr:from>
    <xdr:to>
      <xdr:col>7</xdr:col>
      <xdr:colOff>374694</xdr:colOff>
      <xdr:row>38</xdr:row>
      <xdr:rowOff>127962</xdr:rowOff>
    </xdr:to>
    <mc:AlternateContent xmlns:mc="http://schemas.openxmlformats.org/markup-compatibility/2006">
      <mc:Choice xmlns:a14="http://schemas.microsoft.com/office/drawing/2010/main" Requires="a14">
        <xdr:graphicFrame macro="">
          <xdr:nvGraphicFramePr>
            <xdr:cNvPr id="57" name="Region">
              <a:extLst>
                <a:ext uri="{FF2B5EF4-FFF2-40B4-BE49-F238E27FC236}">
                  <a16:creationId xmlns:a16="http://schemas.microsoft.com/office/drawing/2014/main" id="{E5932BED-C0FE-BCC5-725D-51A27B69169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008882" y="6217207"/>
              <a:ext cx="1848642" cy="9957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376497</xdr:colOff>
      <xdr:row>33</xdr:row>
      <xdr:rowOff>68036</xdr:rowOff>
    </xdr:from>
    <xdr:to>
      <xdr:col>16</xdr:col>
      <xdr:colOff>226979</xdr:colOff>
      <xdr:row>38</xdr:row>
      <xdr:rowOff>133047</xdr:rowOff>
    </xdr:to>
    <mc:AlternateContent xmlns:mc="http://schemas.openxmlformats.org/markup-compatibility/2006">
      <mc:Choice xmlns:a14="http://schemas.microsoft.com/office/drawing/2010/main" Requires="a14">
        <xdr:graphicFrame macro="">
          <xdr:nvGraphicFramePr>
            <xdr:cNvPr id="58" name="Category">
              <a:extLst>
                <a:ext uri="{FF2B5EF4-FFF2-40B4-BE49-F238E27FC236}">
                  <a16:creationId xmlns:a16="http://schemas.microsoft.com/office/drawing/2014/main" id="{30AA1833-FADF-97EF-4C6A-88E0472832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701752" y="6220781"/>
              <a:ext cx="1771695" cy="99724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277676</xdr:colOff>
      <xdr:row>33</xdr:row>
      <xdr:rowOff>66523</xdr:rowOff>
    </xdr:from>
    <xdr:to>
      <xdr:col>19</xdr:col>
      <xdr:colOff>162128</xdr:colOff>
      <xdr:row>38</xdr:row>
      <xdr:rowOff>139093</xdr:rowOff>
    </xdr:to>
    <mc:AlternateContent xmlns:mc="http://schemas.openxmlformats.org/markup-compatibility/2006">
      <mc:Choice xmlns:a14="http://schemas.microsoft.com/office/drawing/2010/main" Requires="a14">
        <xdr:graphicFrame macro="">
          <xdr:nvGraphicFramePr>
            <xdr:cNvPr id="59" name="Sub-Category">
              <a:extLst>
                <a:ext uri="{FF2B5EF4-FFF2-40B4-BE49-F238E27FC236}">
                  <a16:creationId xmlns:a16="http://schemas.microsoft.com/office/drawing/2014/main" id="{77AB5A7E-0EA2-9AC3-974E-25157046057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524144" y="6219268"/>
              <a:ext cx="1805665" cy="10048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484582</xdr:colOff>
      <xdr:row>33</xdr:row>
      <xdr:rowOff>71059</xdr:rowOff>
    </xdr:from>
    <xdr:to>
      <xdr:col>13</xdr:col>
      <xdr:colOff>325833</xdr:colOff>
      <xdr:row>38</xdr:row>
      <xdr:rowOff>137808</xdr:rowOff>
    </xdr:to>
    <mc:AlternateContent xmlns:mc="http://schemas.openxmlformats.org/markup-compatibility/2006">
      <mc:Choice xmlns:a14="http://schemas.microsoft.com/office/drawing/2010/main" Requires="a14">
        <xdr:graphicFrame macro="">
          <xdr:nvGraphicFramePr>
            <xdr:cNvPr id="60" name="Years">
              <a:extLst>
                <a:ext uri="{FF2B5EF4-FFF2-40B4-BE49-F238E27FC236}">
                  <a16:creationId xmlns:a16="http://schemas.microsoft.com/office/drawing/2014/main" id="{EBA07C9A-DCAE-A679-C592-105255D1A1B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888625" y="6223804"/>
              <a:ext cx="1762463" cy="9989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ia Elezi" refreshedDate="44918.319331134262" createdVersion="8" refreshedVersion="8" minRefreshableVersion="3" recordCount="9800" xr:uid="{00000000-000A-0000-FFFF-FFFF10000000}">
  <cacheSource type="worksheet">
    <worksheetSource name="Data_Table"/>
  </cacheSource>
  <cacheFields count="9">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8" base="0">
        <rangePr groupBy="months" startDate="2015-01-03T00:00:00" endDate="2018-12-31T00:00:00"/>
        <groupItems count="14">
          <s v="&lt;03/01/2015"/>
          <s v="Jan"/>
          <s v="Feb"/>
          <s v="Mar"/>
          <s v="Apr"/>
          <s v="May"/>
          <s v="Jun"/>
          <s v="Jul"/>
          <s v="Aug"/>
          <s v="Sep"/>
          <s v="Oct"/>
          <s v="Nov"/>
          <s v="Dec"/>
          <s v="&gt;31/12/2018"/>
        </groupItems>
      </fieldGroup>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0">
        <rangePr groupBy="quarters" startDate="2015-01-03T00:00:00" endDate="2018-12-31T00:00:00"/>
        <groupItems count="6">
          <s v="&lt;03/01/2015"/>
          <s v="Qtr1"/>
          <s v="Qtr2"/>
          <s v="Qtr3"/>
          <s v="Qtr4"/>
          <s v="&gt;31/12/2018"/>
        </groupItems>
      </fieldGroup>
    </cacheField>
    <cacheField name="Years" numFmtId="0" databaseField="0">
      <fieldGroup base="0">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57261554"/>
    </ext>
  </extLst>
</pivotCacheDefinition>
</file>

<file path=xl/pivotCache/pivotCacheRecords1.xml><?xml version="1.0" encoding="utf-8"?>
<pivotCacheRecords xmlns="http://schemas.openxmlformats.org/spreadsheetml/2006/main" xmlns:r="http://schemas.openxmlformats.org/officeDocument/2006/relationships" count="9800">
  <r>
    <x v="0"/>
    <x v="0"/>
    <x v="0"/>
    <x v="0"/>
    <x v="0"/>
    <x v="0"/>
    <x v="0"/>
  </r>
  <r>
    <x v="0"/>
    <x v="0"/>
    <x v="0"/>
    <x v="0"/>
    <x v="0"/>
    <x v="1"/>
    <x v="1"/>
  </r>
  <r>
    <x v="1"/>
    <x v="1"/>
    <x v="1"/>
    <x v="1"/>
    <x v="1"/>
    <x v="2"/>
    <x v="2"/>
  </r>
  <r>
    <x v="2"/>
    <x v="0"/>
    <x v="2"/>
    <x v="0"/>
    <x v="0"/>
    <x v="3"/>
    <x v="3"/>
  </r>
  <r>
    <x v="2"/>
    <x v="0"/>
    <x v="2"/>
    <x v="0"/>
    <x v="1"/>
    <x v="4"/>
    <x v="4"/>
  </r>
  <r>
    <x v="3"/>
    <x v="0"/>
    <x v="1"/>
    <x v="1"/>
    <x v="0"/>
    <x v="5"/>
    <x v="5"/>
  </r>
  <r>
    <x v="3"/>
    <x v="0"/>
    <x v="1"/>
    <x v="1"/>
    <x v="1"/>
    <x v="6"/>
    <x v="6"/>
  </r>
  <r>
    <x v="3"/>
    <x v="0"/>
    <x v="1"/>
    <x v="1"/>
    <x v="2"/>
    <x v="7"/>
    <x v="7"/>
  </r>
  <r>
    <x v="3"/>
    <x v="0"/>
    <x v="1"/>
    <x v="1"/>
    <x v="1"/>
    <x v="8"/>
    <x v="8"/>
  </r>
  <r>
    <x v="3"/>
    <x v="0"/>
    <x v="1"/>
    <x v="1"/>
    <x v="1"/>
    <x v="9"/>
    <x v="9"/>
  </r>
  <r>
    <x v="3"/>
    <x v="0"/>
    <x v="1"/>
    <x v="1"/>
    <x v="0"/>
    <x v="3"/>
    <x v="10"/>
  </r>
  <r>
    <x v="3"/>
    <x v="0"/>
    <x v="1"/>
    <x v="1"/>
    <x v="2"/>
    <x v="7"/>
    <x v="11"/>
  </r>
  <r>
    <x v="4"/>
    <x v="0"/>
    <x v="3"/>
    <x v="0"/>
    <x v="1"/>
    <x v="10"/>
    <x v="12"/>
  </r>
  <r>
    <x v="5"/>
    <x v="0"/>
    <x v="4"/>
    <x v="1"/>
    <x v="1"/>
    <x v="8"/>
    <x v="13"/>
  </r>
  <r>
    <x v="6"/>
    <x v="2"/>
    <x v="5"/>
    <x v="2"/>
    <x v="1"/>
    <x v="9"/>
    <x v="14"/>
  </r>
  <r>
    <x v="6"/>
    <x v="2"/>
    <x v="5"/>
    <x v="2"/>
    <x v="1"/>
    <x v="8"/>
    <x v="15"/>
  </r>
  <r>
    <x v="7"/>
    <x v="0"/>
    <x v="6"/>
    <x v="2"/>
    <x v="1"/>
    <x v="4"/>
    <x v="16"/>
  </r>
  <r>
    <x v="8"/>
    <x v="0"/>
    <x v="7"/>
    <x v="1"/>
    <x v="1"/>
    <x v="4"/>
    <x v="17"/>
  </r>
  <r>
    <x v="9"/>
    <x v="0"/>
    <x v="1"/>
    <x v="1"/>
    <x v="1"/>
    <x v="6"/>
    <x v="18"/>
  </r>
  <r>
    <x v="9"/>
    <x v="0"/>
    <x v="1"/>
    <x v="1"/>
    <x v="2"/>
    <x v="7"/>
    <x v="19"/>
  </r>
  <r>
    <x v="9"/>
    <x v="0"/>
    <x v="1"/>
    <x v="1"/>
    <x v="1"/>
    <x v="8"/>
    <x v="20"/>
  </r>
  <r>
    <x v="10"/>
    <x v="1"/>
    <x v="8"/>
    <x v="2"/>
    <x v="1"/>
    <x v="6"/>
    <x v="21"/>
  </r>
  <r>
    <x v="10"/>
    <x v="1"/>
    <x v="8"/>
    <x v="2"/>
    <x v="1"/>
    <x v="9"/>
    <x v="22"/>
  </r>
  <r>
    <x v="11"/>
    <x v="0"/>
    <x v="9"/>
    <x v="3"/>
    <x v="0"/>
    <x v="1"/>
    <x v="23"/>
  </r>
  <r>
    <x v="12"/>
    <x v="0"/>
    <x v="7"/>
    <x v="1"/>
    <x v="0"/>
    <x v="3"/>
    <x v="24"/>
  </r>
  <r>
    <x v="13"/>
    <x v="0"/>
    <x v="1"/>
    <x v="1"/>
    <x v="1"/>
    <x v="8"/>
    <x v="25"/>
  </r>
  <r>
    <x v="13"/>
    <x v="0"/>
    <x v="1"/>
    <x v="1"/>
    <x v="2"/>
    <x v="11"/>
    <x v="26"/>
  </r>
  <r>
    <x v="14"/>
    <x v="0"/>
    <x v="9"/>
    <x v="3"/>
    <x v="0"/>
    <x v="0"/>
    <x v="27"/>
  </r>
  <r>
    <x v="14"/>
    <x v="0"/>
    <x v="9"/>
    <x v="3"/>
    <x v="1"/>
    <x v="8"/>
    <x v="28"/>
  </r>
  <r>
    <x v="14"/>
    <x v="0"/>
    <x v="9"/>
    <x v="3"/>
    <x v="0"/>
    <x v="5"/>
    <x v="29"/>
  </r>
  <r>
    <x v="14"/>
    <x v="0"/>
    <x v="9"/>
    <x v="3"/>
    <x v="1"/>
    <x v="12"/>
    <x v="30"/>
  </r>
  <r>
    <x v="14"/>
    <x v="0"/>
    <x v="9"/>
    <x v="3"/>
    <x v="1"/>
    <x v="6"/>
    <x v="31"/>
  </r>
  <r>
    <x v="14"/>
    <x v="0"/>
    <x v="9"/>
    <x v="3"/>
    <x v="1"/>
    <x v="8"/>
    <x v="32"/>
  </r>
  <r>
    <x v="14"/>
    <x v="0"/>
    <x v="9"/>
    <x v="3"/>
    <x v="1"/>
    <x v="6"/>
    <x v="33"/>
  </r>
  <r>
    <x v="15"/>
    <x v="2"/>
    <x v="5"/>
    <x v="2"/>
    <x v="1"/>
    <x v="10"/>
    <x v="34"/>
  </r>
  <r>
    <x v="16"/>
    <x v="1"/>
    <x v="5"/>
    <x v="2"/>
    <x v="2"/>
    <x v="7"/>
    <x v="35"/>
  </r>
  <r>
    <x v="16"/>
    <x v="1"/>
    <x v="5"/>
    <x v="2"/>
    <x v="0"/>
    <x v="5"/>
    <x v="36"/>
  </r>
  <r>
    <x v="17"/>
    <x v="2"/>
    <x v="5"/>
    <x v="2"/>
    <x v="1"/>
    <x v="12"/>
    <x v="37"/>
  </r>
  <r>
    <x v="17"/>
    <x v="2"/>
    <x v="5"/>
    <x v="2"/>
    <x v="0"/>
    <x v="0"/>
    <x v="38"/>
  </r>
  <r>
    <x v="17"/>
    <x v="2"/>
    <x v="5"/>
    <x v="2"/>
    <x v="0"/>
    <x v="1"/>
    <x v="39"/>
  </r>
  <r>
    <x v="17"/>
    <x v="2"/>
    <x v="5"/>
    <x v="2"/>
    <x v="2"/>
    <x v="7"/>
    <x v="40"/>
  </r>
  <r>
    <x v="18"/>
    <x v="1"/>
    <x v="10"/>
    <x v="2"/>
    <x v="2"/>
    <x v="7"/>
    <x v="41"/>
  </r>
  <r>
    <x v="19"/>
    <x v="1"/>
    <x v="1"/>
    <x v="1"/>
    <x v="1"/>
    <x v="4"/>
    <x v="42"/>
  </r>
  <r>
    <x v="20"/>
    <x v="1"/>
    <x v="2"/>
    <x v="0"/>
    <x v="1"/>
    <x v="4"/>
    <x v="43"/>
  </r>
  <r>
    <x v="21"/>
    <x v="1"/>
    <x v="11"/>
    <x v="2"/>
    <x v="2"/>
    <x v="11"/>
    <x v="44"/>
  </r>
  <r>
    <x v="21"/>
    <x v="1"/>
    <x v="11"/>
    <x v="2"/>
    <x v="1"/>
    <x v="8"/>
    <x v="45"/>
  </r>
  <r>
    <x v="22"/>
    <x v="0"/>
    <x v="12"/>
    <x v="2"/>
    <x v="1"/>
    <x v="4"/>
    <x v="46"/>
  </r>
  <r>
    <x v="23"/>
    <x v="0"/>
    <x v="13"/>
    <x v="3"/>
    <x v="2"/>
    <x v="11"/>
    <x v="47"/>
  </r>
  <r>
    <x v="23"/>
    <x v="0"/>
    <x v="13"/>
    <x v="3"/>
    <x v="2"/>
    <x v="7"/>
    <x v="48"/>
  </r>
  <r>
    <x v="24"/>
    <x v="0"/>
    <x v="14"/>
    <x v="2"/>
    <x v="1"/>
    <x v="8"/>
    <x v="49"/>
  </r>
  <r>
    <x v="24"/>
    <x v="0"/>
    <x v="14"/>
    <x v="2"/>
    <x v="1"/>
    <x v="2"/>
    <x v="50"/>
  </r>
  <r>
    <x v="24"/>
    <x v="0"/>
    <x v="14"/>
    <x v="2"/>
    <x v="0"/>
    <x v="5"/>
    <x v="51"/>
  </r>
  <r>
    <x v="24"/>
    <x v="0"/>
    <x v="14"/>
    <x v="2"/>
    <x v="0"/>
    <x v="1"/>
    <x v="52"/>
  </r>
  <r>
    <x v="25"/>
    <x v="1"/>
    <x v="15"/>
    <x v="3"/>
    <x v="1"/>
    <x v="13"/>
    <x v="53"/>
  </r>
  <r>
    <x v="25"/>
    <x v="1"/>
    <x v="15"/>
    <x v="3"/>
    <x v="2"/>
    <x v="7"/>
    <x v="54"/>
  </r>
  <r>
    <x v="26"/>
    <x v="0"/>
    <x v="15"/>
    <x v="3"/>
    <x v="1"/>
    <x v="4"/>
    <x v="55"/>
  </r>
  <r>
    <x v="26"/>
    <x v="0"/>
    <x v="15"/>
    <x v="3"/>
    <x v="1"/>
    <x v="10"/>
    <x v="56"/>
  </r>
  <r>
    <x v="26"/>
    <x v="0"/>
    <x v="15"/>
    <x v="3"/>
    <x v="0"/>
    <x v="1"/>
    <x v="57"/>
  </r>
  <r>
    <x v="26"/>
    <x v="0"/>
    <x v="15"/>
    <x v="3"/>
    <x v="1"/>
    <x v="10"/>
    <x v="58"/>
  </r>
  <r>
    <x v="26"/>
    <x v="0"/>
    <x v="15"/>
    <x v="3"/>
    <x v="2"/>
    <x v="11"/>
    <x v="59"/>
  </r>
  <r>
    <x v="26"/>
    <x v="0"/>
    <x v="15"/>
    <x v="3"/>
    <x v="1"/>
    <x v="8"/>
    <x v="60"/>
  </r>
  <r>
    <x v="26"/>
    <x v="0"/>
    <x v="15"/>
    <x v="3"/>
    <x v="1"/>
    <x v="6"/>
    <x v="61"/>
  </r>
  <r>
    <x v="27"/>
    <x v="0"/>
    <x v="1"/>
    <x v="1"/>
    <x v="2"/>
    <x v="11"/>
    <x v="62"/>
  </r>
  <r>
    <x v="27"/>
    <x v="0"/>
    <x v="1"/>
    <x v="1"/>
    <x v="1"/>
    <x v="8"/>
    <x v="63"/>
  </r>
  <r>
    <x v="27"/>
    <x v="0"/>
    <x v="1"/>
    <x v="1"/>
    <x v="1"/>
    <x v="10"/>
    <x v="64"/>
  </r>
  <r>
    <x v="27"/>
    <x v="0"/>
    <x v="1"/>
    <x v="1"/>
    <x v="0"/>
    <x v="5"/>
    <x v="65"/>
  </r>
  <r>
    <x v="28"/>
    <x v="2"/>
    <x v="10"/>
    <x v="2"/>
    <x v="0"/>
    <x v="1"/>
    <x v="66"/>
  </r>
  <r>
    <x v="29"/>
    <x v="1"/>
    <x v="16"/>
    <x v="1"/>
    <x v="1"/>
    <x v="6"/>
    <x v="67"/>
  </r>
  <r>
    <x v="29"/>
    <x v="1"/>
    <x v="16"/>
    <x v="1"/>
    <x v="2"/>
    <x v="7"/>
    <x v="68"/>
  </r>
  <r>
    <x v="30"/>
    <x v="0"/>
    <x v="17"/>
    <x v="0"/>
    <x v="1"/>
    <x v="10"/>
    <x v="69"/>
  </r>
  <r>
    <x v="31"/>
    <x v="0"/>
    <x v="15"/>
    <x v="3"/>
    <x v="1"/>
    <x v="8"/>
    <x v="70"/>
  </r>
  <r>
    <x v="32"/>
    <x v="0"/>
    <x v="12"/>
    <x v="2"/>
    <x v="1"/>
    <x v="10"/>
    <x v="71"/>
  </r>
  <r>
    <x v="33"/>
    <x v="0"/>
    <x v="18"/>
    <x v="0"/>
    <x v="0"/>
    <x v="1"/>
    <x v="72"/>
  </r>
  <r>
    <x v="33"/>
    <x v="0"/>
    <x v="18"/>
    <x v="0"/>
    <x v="0"/>
    <x v="5"/>
    <x v="73"/>
  </r>
  <r>
    <x v="33"/>
    <x v="0"/>
    <x v="18"/>
    <x v="0"/>
    <x v="1"/>
    <x v="4"/>
    <x v="74"/>
  </r>
  <r>
    <x v="34"/>
    <x v="1"/>
    <x v="5"/>
    <x v="2"/>
    <x v="1"/>
    <x v="8"/>
    <x v="75"/>
  </r>
  <r>
    <x v="34"/>
    <x v="1"/>
    <x v="5"/>
    <x v="2"/>
    <x v="0"/>
    <x v="5"/>
    <x v="76"/>
  </r>
  <r>
    <x v="34"/>
    <x v="1"/>
    <x v="5"/>
    <x v="2"/>
    <x v="1"/>
    <x v="4"/>
    <x v="77"/>
  </r>
  <r>
    <x v="35"/>
    <x v="0"/>
    <x v="5"/>
    <x v="2"/>
    <x v="0"/>
    <x v="5"/>
    <x v="78"/>
  </r>
  <r>
    <x v="1"/>
    <x v="1"/>
    <x v="19"/>
    <x v="0"/>
    <x v="1"/>
    <x v="9"/>
    <x v="79"/>
  </r>
  <r>
    <x v="1"/>
    <x v="1"/>
    <x v="19"/>
    <x v="0"/>
    <x v="1"/>
    <x v="8"/>
    <x v="80"/>
  </r>
  <r>
    <x v="36"/>
    <x v="0"/>
    <x v="1"/>
    <x v="1"/>
    <x v="1"/>
    <x v="6"/>
    <x v="81"/>
  </r>
  <r>
    <x v="36"/>
    <x v="0"/>
    <x v="1"/>
    <x v="1"/>
    <x v="1"/>
    <x v="4"/>
    <x v="82"/>
  </r>
  <r>
    <x v="37"/>
    <x v="1"/>
    <x v="3"/>
    <x v="0"/>
    <x v="1"/>
    <x v="12"/>
    <x v="83"/>
  </r>
  <r>
    <x v="38"/>
    <x v="2"/>
    <x v="10"/>
    <x v="2"/>
    <x v="1"/>
    <x v="4"/>
    <x v="84"/>
  </r>
  <r>
    <x v="39"/>
    <x v="0"/>
    <x v="20"/>
    <x v="0"/>
    <x v="0"/>
    <x v="1"/>
    <x v="85"/>
  </r>
  <r>
    <x v="40"/>
    <x v="0"/>
    <x v="11"/>
    <x v="2"/>
    <x v="2"/>
    <x v="11"/>
    <x v="86"/>
  </r>
  <r>
    <x v="40"/>
    <x v="0"/>
    <x v="11"/>
    <x v="2"/>
    <x v="1"/>
    <x v="2"/>
    <x v="51"/>
  </r>
  <r>
    <x v="41"/>
    <x v="2"/>
    <x v="5"/>
    <x v="2"/>
    <x v="1"/>
    <x v="4"/>
    <x v="87"/>
  </r>
  <r>
    <x v="42"/>
    <x v="1"/>
    <x v="1"/>
    <x v="1"/>
    <x v="1"/>
    <x v="6"/>
    <x v="88"/>
  </r>
  <r>
    <x v="42"/>
    <x v="1"/>
    <x v="1"/>
    <x v="1"/>
    <x v="2"/>
    <x v="7"/>
    <x v="89"/>
  </r>
  <r>
    <x v="42"/>
    <x v="1"/>
    <x v="1"/>
    <x v="1"/>
    <x v="1"/>
    <x v="10"/>
    <x v="90"/>
  </r>
  <r>
    <x v="43"/>
    <x v="0"/>
    <x v="11"/>
    <x v="2"/>
    <x v="1"/>
    <x v="10"/>
    <x v="91"/>
  </r>
  <r>
    <x v="43"/>
    <x v="0"/>
    <x v="11"/>
    <x v="2"/>
    <x v="0"/>
    <x v="5"/>
    <x v="92"/>
  </r>
  <r>
    <x v="43"/>
    <x v="0"/>
    <x v="11"/>
    <x v="2"/>
    <x v="1"/>
    <x v="8"/>
    <x v="93"/>
  </r>
  <r>
    <x v="44"/>
    <x v="2"/>
    <x v="21"/>
    <x v="1"/>
    <x v="1"/>
    <x v="8"/>
    <x v="94"/>
  </r>
  <r>
    <x v="45"/>
    <x v="2"/>
    <x v="15"/>
    <x v="3"/>
    <x v="0"/>
    <x v="5"/>
    <x v="95"/>
  </r>
  <r>
    <x v="46"/>
    <x v="0"/>
    <x v="1"/>
    <x v="1"/>
    <x v="1"/>
    <x v="8"/>
    <x v="96"/>
  </r>
  <r>
    <x v="47"/>
    <x v="1"/>
    <x v="11"/>
    <x v="2"/>
    <x v="1"/>
    <x v="9"/>
    <x v="42"/>
  </r>
  <r>
    <x v="48"/>
    <x v="2"/>
    <x v="10"/>
    <x v="2"/>
    <x v="1"/>
    <x v="10"/>
    <x v="97"/>
  </r>
  <r>
    <x v="48"/>
    <x v="2"/>
    <x v="10"/>
    <x v="2"/>
    <x v="2"/>
    <x v="11"/>
    <x v="98"/>
  </r>
  <r>
    <x v="48"/>
    <x v="2"/>
    <x v="10"/>
    <x v="2"/>
    <x v="1"/>
    <x v="8"/>
    <x v="99"/>
  </r>
  <r>
    <x v="49"/>
    <x v="0"/>
    <x v="11"/>
    <x v="2"/>
    <x v="1"/>
    <x v="10"/>
    <x v="100"/>
  </r>
  <r>
    <x v="50"/>
    <x v="0"/>
    <x v="22"/>
    <x v="1"/>
    <x v="2"/>
    <x v="11"/>
    <x v="101"/>
  </r>
  <r>
    <x v="50"/>
    <x v="0"/>
    <x v="22"/>
    <x v="1"/>
    <x v="0"/>
    <x v="5"/>
    <x v="102"/>
  </r>
  <r>
    <x v="50"/>
    <x v="0"/>
    <x v="22"/>
    <x v="1"/>
    <x v="1"/>
    <x v="8"/>
    <x v="103"/>
  </r>
  <r>
    <x v="51"/>
    <x v="0"/>
    <x v="3"/>
    <x v="0"/>
    <x v="2"/>
    <x v="11"/>
    <x v="104"/>
  </r>
  <r>
    <x v="51"/>
    <x v="0"/>
    <x v="3"/>
    <x v="0"/>
    <x v="2"/>
    <x v="7"/>
    <x v="105"/>
  </r>
  <r>
    <x v="51"/>
    <x v="0"/>
    <x v="3"/>
    <x v="0"/>
    <x v="1"/>
    <x v="6"/>
    <x v="106"/>
  </r>
  <r>
    <x v="52"/>
    <x v="2"/>
    <x v="10"/>
    <x v="2"/>
    <x v="2"/>
    <x v="11"/>
    <x v="107"/>
  </r>
  <r>
    <x v="53"/>
    <x v="1"/>
    <x v="15"/>
    <x v="3"/>
    <x v="0"/>
    <x v="5"/>
    <x v="108"/>
  </r>
  <r>
    <x v="54"/>
    <x v="0"/>
    <x v="23"/>
    <x v="2"/>
    <x v="1"/>
    <x v="6"/>
    <x v="109"/>
  </r>
  <r>
    <x v="54"/>
    <x v="0"/>
    <x v="23"/>
    <x v="2"/>
    <x v="1"/>
    <x v="8"/>
    <x v="77"/>
  </r>
  <r>
    <x v="55"/>
    <x v="0"/>
    <x v="24"/>
    <x v="3"/>
    <x v="1"/>
    <x v="13"/>
    <x v="110"/>
  </r>
  <r>
    <x v="55"/>
    <x v="0"/>
    <x v="24"/>
    <x v="3"/>
    <x v="1"/>
    <x v="12"/>
    <x v="111"/>
  </r>
  <r>
    <x v="55"/>
    <x v="0"/>
    <x v="24"/>
    <x v="3"/>
    <x v="1"/>
    <x v="10"/>
    <x v="112"/>
  </r>
  <r>
    <x v="55"/>
    <x v="0"/>
    <x v="24"/>
    <x v="3"/>
    <x v="1"/>
    <x v="12"/>
    <x v="113"/>
  </r>
  <r>
    <x v="56"/>
    <x v="0"/>
    <x v="4"/>
    <x v="1"/>
    <x v="0"/>
    <x v="3"/>
    <x v="114"/>
  </r>
  <r>
    <x v="57"/>
    <x v="1"/>
    <x v="18"/>
    <x v="0"/>
    <x v="1"/>
    <x v="8"/>
    <x v="115"/>
  </r>
  <r>
    <x v="1"/>
    <x v="0"/>
    <x v="13"/>
    <x v="3"/>
    <x v="0"/>
    <x v="5"/>
    <x v="116"/>
  </r>
  <r>
    <x v="1"/>
    <x v="0"/>
    <x v="13"/>
    <x v="3"/>
    <x v="1"/>
    <x v="8"/>
    <x v="117"/>
  </r>
  <r>
    <x v="1"/>
    <x v="0"/>
    <x v="13"/>
    <x v="3"/>
    <x v="1"/>
    <x v="4"/>
    <x v="118"/>
  </r>
  <r>
    <x v="1"/>
    <x v="0"/>
    <x v="13"/>
    <x v="3"/>
    <x v="1"/>
    <x v="12"/>
    <x v="119"/>
  </r>
  <r>
    <x v="1"/>
    <x v="0"/>
    <x v="13"/>
    <x v="3"/>
    <x v="2"/>
    <x v="7"/>
    <x v="120"/>
  </r>
  <r>
    <x v="58"/>
    <x v="2"/>
    <x v="5"/>
    <x v="2"/>
    <x v="0"/>
    <x v="1"/>
    <x v="121"/>
  </r>
  <r>
    <x v="59"/>
    <x v="0"/>
    <x v="10"/>
    <x v="2"/>
    <x v="0"/>
    <x v="3"/>
    <x v="122"/>
  </r>
  <r>
    <x v="60"/>
    <x v="0"/>
    <x v="16"/>
    <x v="1"/>
    <x v="1"/>
    <x v="8"/>
    <x v="123"/>
  </r>
  <r>
    <x v="60"/>
    <x v="0"/>
    <x v="16"/>
    <x v="1"/>
    <x v="1"/>
    <x v="4"/>
    <x v="124"/>
  </r>
  <r>
    <x v="61"/>
    <x v="2"/>
    <x v="1"/>
    <x v="1"/>
    <x v="0"/>
    <x v="1"/>
    <x v="125"/>
  </r>
  <r>
    <x v="61"/>
    <x v="2"/>
    <x v="1"/>
    <x v="1"/>
    <x v="0"/>
    <x v="5"/>
    <x v="126"/>
  </r>
  <r>
    <x v="62"/>
    <x v="1"/>
    <x v="24"/>
    <x v="3"/>
    <x v="2"/>
    <x v="7"/>
    <x v="127"/>
  </r>
  <r>
    <x v="62"/>
    <x v="1"/>
    <x v="24"/>
    <x v="3"/>
    <x v="1"/>
    <x v="10"/>
    <x v="128"/>
  </r>
  <r>
    <x v="62"/>
    <x v="1"/>
    <x v="24"/>
    <x v="3"/>
    <x v="1"/>
    <x v="13"/>
    <x v="129"/>
  </r>
  <r>
    <x v="63"/>
    <x v="0"/>
    <x v="1"/>
    <x v="1"/>
    <x v="1"/>
    <x v="10"/>
    <x v="130"/>
  </r>
  <r>
    <x v="63"/>
    <x v="0"/>
    <x v="1"/>
    <x v="1"/>
    <x v="1"/>
    <x v="10"/>
    <x v="131"/>
  </r>
  <r>
    <x v="63"/>
    <x v="0"/>
    <x v="1"/>
    <x v="1"/>
    <x v="1"/>
    <x v="6"/>
    <x v="132"/>
  </r>
  <r>
    <x v="63"/>
    <x v="0"/>
    <x v="1"/>
    <x v="1"/>
    <x v="1"/>
    <x v="13"/>
    <x v="133"/>
  </r>
  <r>
    <x v="63"/>
    <x v="0"/>
    <x v="1"/>
    <x v="1"/>
    <x v="1"/>
    <x v="8"/>
    <x v="134"/>
  </r>
  <r>
    <x v="63"/>
    <x v="0"/>
    <x v="1"/>
    <x v="1"/>
    <x v="1"/>
    <x v="14"/>
    <x v="135"/>
  </r>
  <r>
    <x v="63"/>
    <x v="0"/>
    <x v="1"/>
    <x v="1"/>
    <x v="0"/>
    <x v="5"/>
    <x v="136"/>
  </r>
  <r>
    <x v="64"/>
    <x v="1"/>
    <x v="9"/>
    <x v="3"/>
    <x v="0"/>
    <x v="5"/>
    <x v="137"/>
  </r>
  <r>
    <x v="65"/>
    <x v="1"/>
    <x v="1"/>
    <x v="1"/>
    <x v="1"/>
    <x v="6"/>
    <x v="138"/>
  </r>
  <r>
    <x v="65"/>
    <x v="1"/>
    <x v="1"/>
    <x v="1"/>
    <x v="1"/>
    <x v="12"/>
    <x v="139"/>
  </r>
  <r>
    <x v="65"/>
    <x v="1"/>
    <x v="1"/>
    <x v="1"/>
    <x v="1"/>
    <x v="10"/>
    <x v="140"/>
  </r>
  <r>
    <x v="66"/>
    <x v="0"/>
    <x v="25"/>
    <x v="2"/>
    <x v="1"/>
    <x v="9"/>
    <x v="141"/>
  </r>
  <r>
    <x v="67"/>
    <x v="0"/>
    <x v="1"/>
    <x v="1"/>
    <x v="1"/>
    <x v="4"/>
    <x v="142"/>
  </r>
  <r>
    <x v="68"/>
    <x v="2"/>
    <x v="24"/>
    <x v="3"/>
    <x v="0"/>
    <x v="5"/>
    <x v="143"/>
  </r>
  <r>
    <x v="5"/>
    <x v="1"/>
    <x v="6"/>
    <x v="2"/>
    <x v="2"/>
    <x v="7"/>
    <x v="144"/>
  </r>
  <r>
    <x v="5"/>
    <x v="1"/>
    <x v="6"/>
    <x v="2"/>
    <x v="2"/>
    <x v="7"/>
    <x v="145"/>
  </r>
  <r>
    <x v="5"/>
    <x v="1"/>
    <x v="6"/>
    <x v="2"/>
    <x v="0"/>
    <x v="1"/>
    <x v="146"/>
  </r>
  <r>
    <x v="5"/>
    <x v="1"/>
    <x v="6"/>
    <x v="2"/>
    <x v="1"/>
    <x v="8"/>
    <x v="147"/>
  </r>
  <r>
    <x v="69"/>
    <x v="2"/>
    <x v="16"/>
    <x v="1"/>
    <x v="1"/>
    <x v="9"/>
    <x v="148"/>
  </r>
  <r>
    <x v="69"/>
    <x v="2"/>
    <x v="16"/>
    <x v="1"/>
    <x v="2"/>
    <x v="7"/>
    <x v="149"/>
  </r>
  <r>
    <x v="70"/>
    <x v="1"/>
    <x v="1"/>
    <x v="1"/>
    <x v="1"/>
    <x v="10"/>
    <x v="150"/>
  </r>
  <r>
    <x v="70"/>
    <x v="1"/>
    <x v="1"/>
    <x v="1"/>
    <x v="1"/>
    <x v="10"/>
    <x v="151"/>
  </r>
  <r>
    <x v="70"/>
    <x v="1"/>
    <x v="1"/>
    <x v="1"/>
    <x v="1"/>
    <x v="4"/>
    <x v="152"/>
  </r>
  <r>
    <x v="71"/>
    <x v="2"/>
    <x v="4"/>
    <x v="1"/>
    <x v="1"/>
    <x v="6"/>
    <x v="153"/>
  </r>
  <r>
    <x v="72"/>
    <x v="0"/>
    <x v="4"/>
    <x v="1"/>
    <x v="0"/>
    <x v="1"/>
    <x v="154"/>
  </r>
  <r>
    <x v="73"/>
    <x v="0"/>
    <x v="26"/>
    <x v="2"/>
    <x v="1"/>
    <x v="2"/>
    <x v="2"/>
  </r>
  <r>
    <x v="73"/>
    <x v="0"/>
    <x v="26"/>
    <x v="2"/>
    <x v="2"/>
    <x v="7"/>
    <x v="155"/>
  </r>
  <r>
    <x v="74"/>
    <x v="0"/>
    <x v="1"/>
    <x v="1"/>
    <x v="1"/>
    <x v="10"/>
    <x v="156"/>
  </r>
  <r>
    <x v="75"/>
    <x v="0"/>
    <x v="9"/>
    <x v="3"/>
    <x v="2"/>
    <x v="11"/>
    <x v="157"/>
  </r>
  <r>
    <x v="76"/>
    <x v="0"/>
    <x v="27"/>
    <x v="1"/>
    <x v="1"/>
    <x v="12"/>
    <x v="158"/>
  </r>
  <r>
    <x v="77"/>
    <x v="0"/>
    <x v="4"/>
    <x v="1"/>
    <x v="1"/>
    <x v="8"/>
    <x v="159"/>
  </r>
  <r>
    <x v="78"/>
    <x v="0"/>
    <x v="5"/>
    <x v="2"/>
    <x v="1"/>
    <x v="6"/>
    <x v="160"/>
  </r>
  <r>
    <x v="78"/>
    <x v="0"/>
    <x v="5"/>
    <x v="2"/>
    <x v="2"/>
    <x v="15"/>
    <x v="161"/>
  </r>
  <r>
    <x v="78"/>
    <x v="0"/>
    <x v="5"/>
    <x v="2"/>
    <x v="1"/>
    <x v="4"/>
    <x v="162"/>
  </r>
  <r>
    <x v="78"/>
    <x v="0"/>
    <x v="5"/>
    <x v="2"/>
    <x v="0"/>
    <x v="1"/>
    <x v="163"/>
  </r>
  <r>
    <x v="78"/>
    <x v="0"/>
    <x v="5"/>
    <x v="2"/>
    <x v="1"/>
    <x v="6"/>
    <x v="164"/>
  </r>
  <r>
    <x v="78"/>
    <x v="0"/>
    <x v="5"/>
    <x v="2"/>
    <x v="1"/>
    <x v="9"/>
    <x v="165"/>
  </r>
  <r>
    <x v="78"/>
    <x v="0"/>
    <x v="5"/>
    <x v="2"/>
    <x v="2"/>
    <x v="7"/>
    <x v="166"/>
  </r>
  <r>
    <x v="79"/>
    <x v="0"/>
    <x v="1"/>
    <x v="1"/>
    <x v="1"/>
    <x v="10"/>
    <x v="167"/>
  </r>
  <r>
    <x v="79"/>
    <x v="0"/>
    <x v="1"/>
    <x v="1"/>
    <x v="1"/>
    <x v="10"/>
    <x v="168"/>
  </r>
  <r>
    <x v="79"/>
    <x v="0"/>
    <x v="1"/>
    <x v="1"/>
    <x v="0"/>
    <x v="1"/>
    <x v="169"/>
  </r>
  <r>
    <x v="80"/>
    <x v="1"/>
    <x v="10"/>
    <x v="2"/>
    <x v="1"/>
    <x v="9"/>
    <x v="170"/>
  </r>
  <r>
    <x v="80"/>
    <x v="1"/>
    <x v="10"/>
    <x v="2"/>
    <x v="1"/>
    <x v="2"/>
    <x v="171"/>
  </r>
  <r>
    <x v="81"/>
    <x v="0"/>
    <x v="5"/>
    <x v="2"/>
    <x v="1"/>
    <x v="9"/>
    <x v="172"/>
  </r>
  <r>
    <x v="82"/>
    <x v="0"/>
    <x v="24"/>
    <x v="3"/>
    <x v="0"/>
    <x v="1"/>
    <x v="173"/>
  </r>
  <r>
    <x v="82"/>
    <x v="0"/>
    <x v="24"/>
    <x v="3"/>
    <x v="1"/>
    <x v="14"/>
    <x v="174"/>
  </r>
  <r>
    <x v="83"/>
    <x v="2"/>
    <x v="15"/>
    <x v="3"/>
    <x v="1"/>
    <x v="6"/>
    <x v="175"/>
  </r>
  <r>
    <x v="29"/>
    <x v="1"/>
    <x v="10"/>
    <x v="2"/>
    <x v="1"/>
    <x v="4"/>
    <x v="176"/>
  </r>
  <r>
    <x v="29"/>
    <x v="1"/>
    <x v="10"/>
    <x v="2"/>
    <x v="2"/>
    <x v="11"/>
    <x v="177"/>
  </r>
  <r>
    <x v="84"/>
    <x v="2"/>
    <x v="28"/>
    <x v="0"/>
    <x v="2"/>
    <x v="7"/>
    <x v="178"/>
  </r>
  <r>
    <x v="84"/>
    <x v="2"/>
    <x v="28"/>
    <x v="0"/>
    <x v="2"/>
    <x v="7"/>
    <x v="179"/>
  </r>
  <r>
    <x v="84"/>
    <x v="2"/>
    <x v="28"/>
    <x v="0"/>
    <x v="2"/>
    <x v="11"/>
    <x v="180"/>
  </r>
  <r>
    <x v="85"/>
    <x v="0"/>
    <x v="29"/>
    <x v="3"/>
    <x v="1"/>
    <x v="8"/>
    <x v="181"/>
  </r>
  <r>
    <x v="86"/>
    <x v="2"/>
    <x v="1"/>
    <x v="1"/>
    <x v="2"/>
    <x v="11"/>
    <x v="182"/>
  </r>
  <r>
    <x v="87"/>
    <x v="1"/>
    <x v="5"/>
    <x v="2"/>
    <x v="1"/>
    <x v="4"/>
    <x v="183"/>
  </r>
  <r>
    <x v="87"/>
    <x v="1"/>
    <x v="5"/>
    <x v="2"/>
    <x v="1"/>
    <x v="10"/>
    <x v="184"/>
  </r>
  <r>
    <x v="88"/>
    <x v="2"/>
    <x v="15"/>
    <x v="3"/>
    <x v="0"/>
    <x v="0"/>
    <x v="185"/>
  </r>
  <r>
    <x v="88"/>
    <x v="2"/>
    <x v="15"/>
    <x v="3"/>
    <x v="2"/>
    <x v="7"/>
    <x v="186"/>
  </r>
  <r>
    <x v="88"/>
    <x v="2"/>
    <x v="15"/>
    <x v="3"/>
    <x v="1"/>
    <x v="10"/>
    <x v="187"/>
  </r>
  <r>
    <x v="88"/>
    <x v="2"/>
    <x v="15"/>
    <x v="3"/>
    <x v="0"/>
    <x v="0"/>
    <x v="188"/>
  </r>
  <r>
    <x v="88"/>
    <x v="2"/>
    <x v="15"/>
    <x v="3"/>
    <x v="1"/>
    <x v="6"/>
    <x v="189"/>
  </r>
  <r>
    <x v="89"/>
    <x v="1"/>
    <x v="1"/>
    <x v="1"/>
    <x v="1"/>
    <x v="12"/>
    <x v="190"/>
  </r>
  <r>
    <x v="90"/>
    <x v="0"/>
    <x v="24"/>
    <x v="3"/>
    <x v="1"/>
    <x v="6"/>
    <x v="191"/>
  </r>
  <r>
    <x v="90"/>
    <x v="0"/>
    <x v="24"/>
    <x v="3"/>
    <x v="1"/>
    <x v="6"/>
    <x v="192"/>
  </r>
  <r>
    <x v="44"/>
    <x v="2"/>
    <x v="30"/>
    <x v="3"/>
    <x v="1"/>
    <x v="4"/>
    <x v="193"/>
  </r>
  <r>
    <x v="91"/>
    <x v="1"/>
    <x v="9"/>
    <x v="3"/>
    <x v="1"/>
    <x v="8"/>
    <x v="194"/>
  </r>
  <r>
    <x v="91"/>
    <x v="1"/>
    <x v="9"/>
    <x v="3"/>
    <x v="1"/>
    <x v="10"/>
    <x v="195"/>
  </r>
  <r>
    <x v="92"/>
    <x v="0"/>
    <x v="24"/>
    <x v="3"/>
    <x v="1"/>
    <x v="10"/>
    <x v="196"/>
  </r>
  <r>
    <x v="93"/>
    <x v="0"/>
    <x v="22"/>
    <x v="1"/>
    <x v="0"/>
    <x v="3"/>
    <x v="197"/>
  </r>
  <r>
    <x v="93"/>
    <x v="0"/>
    <x v="22"/>
    <x v="1"/>
    <x v="1"/>
    <x v="9"/>
    <x v="198"/>
  </r>
  <r>
    <x v="94"/>
    <x v="0"/>
    <x v="5"/>
    <x v="2"/>
    <x v="1"/>
    <x v="9"/>
    <x v="199"/>
  </r>
  <r>
    <x v="95"/>
    <x v="1"/>
    <x v="18"/>
    <x v="0"/>
    <x v="0"/>
    <x v="5"/>
    <x v="200"/>
  </r>
  <r>
    <x v="34"/>
    <x v="0"/>
    <x v="1"/>
    <x v="1"/>
    <x v="2"/>
    <x v="7"/>
    <x v="201"/>
  </r>
  <r>
    <x v="96"/>
    <x v="0"/>
    <x v="12"/>
    <x v="2"/>
    <x v="1"/>
    <x v="4"/>
    <x v="202"/>
  </r>
  <r>
    <x v="96"/>
    <x v="0"/>
    <x v="12"/>
    <x v="2"/>
    <x v="2"/>
    <x v="7"/>
    <x v="203"/>
  </r>
  <r>
    <x v="96"/>
    <x v="0"/>
    <x v="12"/>
    <x v="2"/>
    <x v="1"/>
    <x v="8"/>
    <x v="204"/>
  </r>
  <r>
    <x v="96"/>
    <x v="0"/>
    <x v="12"/>
    <x v="2"/>
    <x v="1"/>
    <x v="13"/>
    <x v="205"/>
  </r>
  <r>
    <x v="96"/>
    <x v="0"/>
    <x v="12"/>
    <x v="2"/>
    <x v="1"/>
    <x v="4"/>
    <x v="206"/>
  </r>
  <r>
    <x v="97"/>
    <x v="1"/>
    <x v="5"/>
    <x v="2"/>
    <x v="2"/>
    <x v="11"/>
    <x v="207"/>
  </r>
  <r>
    <x v="98"/>
    <x v="1"/>
    <x v="24"/>
    <x v="3"/>
    <x v="1"/>
    <x v="2"/>
    <x v="208"/>
  </r>
  <r>
    <x v="98"/>
    <x v="1"/>
    <x v="24"/>
    <x v="3"/>
    <x v="0"/>
    <x v="0"/>
    <x v="209"/>
  </r>
  <r>
    <x v="98"/>
    <x v="1"/>
    <x v="24"/>
    <x v="3"/>
    <x v="2"/>
    <x v="7"/>
    <x v="210"/>
  </r>
  <r>
    <x v="98"/>
    <x v="1"/>
    <x v="24"/>
    <x v="3"/>
    <x v="2"/>
    <x v="15"/>
    <x v="211"/>
  </r>
  <r>
    <x v="98"/>
    <x v="1"/>
    <x v="24"/>
    <x v="3"/>
    <x v="2"/>
    <x v="11"/>
    <x v="212"/>
  </r>
  <r>
    <x v="99"/>
    <x v="0"/>
    <x v="1"/>
    <x v="1"/>
    <x v="1"/>
    <x v="4"/>
    <x v="213"/>
  </r>
  <r>
    <x v="99"/>
    <x v="0"/>
    <x v="1"/>
    <x v="1"/>
    <x v="2"/>
    <x v="7"/>
    <x v="214"/>
  </r>
  <r>
    <x v="100"/>
    <x v="0"/>
    <x v="24"/>
    <x v="3"/>
    <x v="1"/>
    <x v="13"/>
    <x v="215"/>
  </r>
  <r>
    <x v="100"/>
    <x v="0"/>
    <x v="24"/>
    <x v="3"/>
    <x v="1"/>
    <x v="10"/>
    <x v="216"/>
  </r>
  <r>
    <x v="100"/>
    <x v="0"/>
    <x v="24"/>
    <x v="3"/>
    <x v="1"/>
    <x v="8"/>
    <x v="217"/>
  </r>
  <r>
    <x v="100"/>
    <x v="0"/>
    <x v="24"/>
    <x v="3"/>
    <x v="0"/>
    <x v="5"/>
    <x v="218"/>
  </r>
  <r>
    <x v="100"/>
    <x v="0"/>
    <x v="24"/>
    <x v="3"/>
    <x v="2"/>
    <x v="15"/>
    <x v="219"/>
  </r>
  <r>
    <x v="100"/>
    <x v="0"/>
    <x v="24"/>
    <x v="3"/>
    <x v="1"/>
    <x v="6"/>
    <x v="220"/>
  </r>
  <r>
    <x v="101"/>
    <x v="1"/>
    <x v="12"/>
    <x v="2"/>
    <x v="1"/>
    <x v="6"/>
    <x v="221"/>
  </r>
  <r>
    <x v="101"/>
    <x v="1"/>
    <x v="12"/>
    <x v="2"/>
    <x v="0"/>
    <x v="3"/>
    <x v="222"/>
  </r>
  <r>
    <x v="101"/>
    <x v="1"/>
    <x v="12"/>
    <x v="2"/>
    <x v="1"/>
    <x v="4"/>
    <x v="223"/>
  </r>
  <r>
    <x v="102"/>
    <x v="0"/>
    <x v="18"/>
    <x v="0"/>
    <x v="0"/>
    <x v="1"/>
    <x v="224"/>
  </r>
  <r>
    <x v="102"/>
    <x v="0"/>
    <x v="18"/>
    <x v="0"/>
    <x v="0"/>
    <x v="1"/>
    <x v="225"/>
  </r>
  <r>
    <x v="103"/>
    <x v="1"/>
    <x v="3"/>
    <x v="0"/>
    <x v="1"/>
    <x v="8"/>
    <x v="226"/>
  </r>
  <r>
    <x v="104"/>
    <x v="2"/>
    <x v="2"/>
    <x v="0"/>
    <x v="0"/>
    <x v="3"/>
    <x v="227"/>
  </r>
  <r>
    <x v="104"/>
    <x v="2"/>
    <x v="2"/>
    <x v="0"/>
    <x v="0"/>
    <x v="3"/>
    <x v="228"/>
  </r>
  <r>
    <x v="104"/>
    <x v="2"/>
    <x v="2"/>
    <x v="0"/>
    <x v="1"/>
    <x v="8"/>
    <x v="229"/>
  </r>
  <r>
    <x v="104"/>
    <x v="2"/>
    <x v="2"/>
    <x v="0"/>
    <x v="0"/>
    <x v="5"/>
    <x v="230"/>
  </r>
  <r>
    <x v="104"/>
    <x v="2"/>
    <x v="2"/>
    <x v="0"/>
    <x v="2"/>
    <x v="11"/>
    <x v="231"/>
  </r>
  <r>
    <x v="105"/>
    <x v="1"/>
    <x v="1"/>
    <x v="1"/>
    <x v="1"/>
    <x v="10"/>
    <x v="232"/>
  </r>
  <r>
    <x v="30"/>
    <x v="0"/>
    <x v="10"/>
    <x v="2"/>
    <x v="1"/>
    <x v="10"/>
    <x v="233"/>
  </r>
  <r>
    <x v="30"/>
    <x v="0"/>
    <x v="10"/>
    <x v="2"/>
    <x v="0"/>
    <x v="5"/>
    <x v="234"/>
  </r>
  <r>
    <x v="30"/>
    <x v="0"/>
    <x v="10"/>
    <x v="2"/>
    <x v="0"/>
    <x v="5"/>
    <x v="235"/>
  </r>
  <r>
    <x v="30"/>
    <x v="0"/>
    <x v="10"/>
    <x v="2"/>
    <x v="2"/>
    <x v="7"/>
    <x v="236"/>
  </r>
  <r>
    <x v="30"/>
    <x v="0"/>
    <x v="10"/>
    <x v="2"/>
    <x v="0"/>
    <x v="3"/>
    <x v="237"/>
  </r>
  <r>
    <x v="30"/>
    <x v="0"/>
    <x v="10"/>
    <x v="2"/>
    <x v="0"/>
    <x v="5"/>
    <x v="238"/>
  </r>
  <r>
    <x v="30"/>
    <x v="0"/>
    <x v="10"/>
    <x v="2"/>
    <x v="1"/>
    <x v="6"/>
    <x v="191"/>
  </r>
  <r>
    <x v="106"/>
    <x v="2"/>
    <x v="11"/>
    <x v="2"/>
    <x v="0"/>
    <x v="1"/>
    <x v="239"/>
  </r>
  <r>
    <x v="106"/>
    <x v="2"/>
    <x v="11"/>
    <x v="2"/>
    <x v="1"/>
    <x v="4"/>
    <x v="240"/>
  </r>
  <r>
    <x v="106"/>
    <x v="2"/>
    <x v="11"/>
    <x v="2"/>
    <x v="1"/>
    <x v="10"/>
    <x v="241"/>
  </r>
  <r>
    <x v="106"/>
    <x v="2"/>
    <x v="11"/>
    <x v="2"/>
    <x v="1"/>
    <x v="9"/>
    <x v="242"/>
  </r>
  <r>
    <x v="106"/>
    <x v="2"/>
    <x v="11"/>
    <x v="2"/>
    <x v="1"/>
    <x v="10"/>
    <x v="233"/>
  </r>
  <r>
    <x v="107"/>
    <x v="0"/>
    <x v="1"/>
    <x v="1"/>
    <x v="0"/>
    <x v="1"/>
    <x v="243"/>
  </r>
  <r>
    <x v="108"/>
    <x v="0"/>
    <x v="1"/>
    <x v="1"/>
    <x v="1"/>
    <x v="10"/>
    <x v="244"/>
  </r>
  <r>
    <x v="108"/>
    <x v="0"/>
    <x v="1"/>
    <x v="1"/>
    <x v="2"/>
    <x v="11"/>
    <x v="245"/>
  </r>
  <r>
    <x v="107"/>
    <x v="0"/>
    <x v="15"/>
    <x v="3"/>
    <x v="1"/>
    <x v="4"/>
    <x v="246"/>
  </r>
  <r>
    <x v="107"/>
    <x v="0"/>
    <x v="15"/>
    <x v="3"/>
    <x v="1"/>
    <x v="12"/>
    <x v="247"/>
  </r>
  <r>
    <x v="109"/>
    <x v="1"/>
    <x v="10"/>
    <x v="2"/>
    <x v="0"/>
    <x v="5"/>
    <x v="248"/>
  </r>
  <r>
    <x v="109"/>
    <x v="1"/>
    <x v="10"/>
    <x v="2"/>
    <x v="1"/>
    <x v="4"/>
    <x v="249"/>
  </r>
  <r>
    <x v="109"/>
    <x v="1"/>
    <x v="10"/>
    <x v="2"/>
    <x v="1"/>
    <x v="4"/>
    <x v="250"/>
  </r>
  <r>
    <x v="109"/>
    <x v="1"/>
    <x v="10"/>
    <x v="2"/>
    <x v="2"/>
    <x v="7"/>
    <x v="251"/>
  </r>
  <r>
    <x v="96"/>
    <x v="0"/>
    <x v="15"/>
    <x v="3"/>
    <x v="2"/>
    <x v="11"/>
    <x v="252"/>
  </r>
  <r>
    <x v="96"/>
    <x v="0"/>
    <x v="15"/>
    <x v="3"/>
    <x v="1"/>
    <x v="4"/>
    <x v="253"/>
  </r>
  <r>
    <x v="96"/>
    <x v="0"/>
    <x v="15"/>
    <x v="3"/>
    <x v="1"/>
    <x v="8"/>
    <x v="254"/>
  </r>
  <r>
    <x v="110"/>
    <x v="1"/>
    <x v="5"/>
    <x v="2"/>
    <x v="1"/>
    <x v="9"/>
    <x v="255"/>
  </r>
  <r>
    <x v="111"/>
    <x v="1"/>
    <x v="5"/>
    <x v="2"/>
    <x v="2"/>
    <x v="15"/>
    <x v="256"/>
  </r>
  <r>
    <x v="111"/>
    <x v="1"/>
    <x v="5"/>
    <x v="2"/>
    <x v="2"/>
    <x v="15"/>
    <x v="257"/>
  </r>
  <r>
    <x v="112"/>
    <x v="0"/>
    <x v="10"/>
    <x v="2"/>
    <x v="2"/>
    <x v="7"/>
    <x v="258"/>
  </r>
  <r>
    <x v="113"/>
    <x v="0"/>
    <x v="1"/>
    <x v="1"/>
    <x v="2"/>
    <x v="11"/>
    <x v="259"/>
  </r>
  <r>
    <x v="114"/>
    <x v="1"/>
    <x v="3"/>
    <x v="0"/>
    <x v="1"/>
    <x v="6"/>
    <x v="260"/>
  </r>
  <r>
    <x v="115"/>
    <x v="0"/>
    <x v="30"/>
    <x v="3"/>
    <x v="1"/>
    <x v="13"/>
    <x v="261"/>
  </r>
  <r>
    <x v="34"/>
    <x v="1"/>
    <x v="24"/>
    <x v="3"/>
    <x v="1"/>
    <x v="4"/>
    <x v="262"/>
  </r>
  <r>
    <x v="34"/>
    <x v="1"/>
    <x v="24"/>
    <x v="3"/>
    <x v="1"/>
    <x v="12"/>
    <x v="263"/>
  </r>
  <r>
    <x v="116"/>
    <x v="1"/>
    <x v="1"/>
    <x v="1"/>
    <x v="1"/>
    <x v="4"/>
    <x v="264"/>
  </r>
  <r>
    <x v="117"/>
    <x v="0"/>
    <x v="1"/>
    <x v="1"/>
    <x v="2"/>
    <x v="11"/>
    <x v="265"/>
  </r>
  <r>
    <x v="117"/>
    <x v="0"/>
    <x v="1"/>
    <x v="1"/>
    <x v="0"/>
    <x v="5"/>
    <x v="266"/>
  </r>
  <r>
    <x v="117"/>
    <x v="0"/>
    <x v="1"/>
    <x v="1"/>
    <x v="1"/>
    <x v="8"/>
    <x v="267"/>
  </r>
  <r>
    <x v="118"/>
    <x v="1"/>
    <x v="1"/>
    <x v="1"/>
    <x v="1"/>
    <x v="10"/>
    <x v="138"/>
  </r>
  <r>
    <x v="118"/>
    <x v="1"/>
    <x v="1"/>
    <x v="1"/>
    <x v="1"/>
    <x v="6"/>
    <x v="156"/>
  </r>
  <r>
    <x v="119"/>
    <x v="1"/>
    <x v="9"/>
    <x v="3"/>
    <x v="1"/>
    <x v="10"/>
    <x v="25"/>
  </r>
  <r>
    <x v="119"/>
    <x v="1"/>
    <x v="9"/>
    <x v="3"/>
    <x v="1"/>
    <x v="10"/>
    <x v="268"/>
  </r>
  <r>
    <x v="119"/>
    <x v="1"/>
    <x v="9"/>
    <x v="3"/>
    <x v="1"/>
    <x v="4"/>
    <x v="269"/>
  </r>
  <r>
    <x v="119"/>
    <x v="1"/>
    <x v="9"/>
    <x v="3"/>
    <x v="1"/>
    <x v="2"/>
    <x v="270"/>
  </r>
  <r>
    <x v="120"/>
    <x v="0"/>
    <x v="5"/>
    <x v="2"/>
    <x v="1"/>
    <x v="8"/>
    <x v="271"/>
  </r>
  <r>
    <x v="120"/>
    <x v="0"/>
    <x v="5"/>
    <x v="2"/>
    <x v="2"/>
    <x v="7"/>
    <x v="272"/>
  </r>
  <r>
    <x v="121"/>
    <x v="0"/>
    <x v="1"/>
    <x v="1"/>
    <x v="0"/>
    <x v="3"/>
    <x v="273"/>
  </r>
  <r>
    <x v="120"/>
    <x v="0"/>
    <x v="21"/>
    <x v="1"/>
    <x v="1"/>
    <x v="10"/>
    <x v="274"/>
  </r>
  <r>
    <x v="120"/>
    <x v="0"/>
    <x v="21"/>
    <x v="1"/>
    <x v="2"/>
    <x v="11"/>
    <x v="275"/>
  </r>
  <r>
    <x v="120"/>
    <x v="0"/>
    <x v="21"/>
    <x v="1"/>
    <x v="1"/>
    <x v="10"/>
    <x v="276"/>
  </r>
  <r>
    <x v="122"/>
    <x v="1"/>
    <x v="2"/>
    <x v="0"/>
    <x v="1"/>
    <x v="8"/>
    <x v="277"/>
  </r>
  <r>
    <x v="122"/>
    <x v="1"/>
    <x v="2"/>
    <x v="0"/>
    <x v="1"/>
    <x v="9"/>
    <x v="278"/>
  </r>
  <r>
    <x v="122"/>
    <x v="1"/>
    <x v="2"/>
    <x v="0"/>
    <x v="1"/>
    <x v="14"/>
    <x v="279"/>
  </r>
  <r>
    <x v="73"/>
    <x v="2"/>
    <x v="24"/>
    <x v="3"/>
    <x v="1"/>
    <x v="13"/>
    <x v="280"/>
  </r>
  <r>
    <x v="73"/>
    <x v="2"/>
    <x v="24"/>
    <x v="3"/>
    <x v="1"/>
    <x v="2"/>
    <x v="281"/>
  </r>
  <r>
    <x v="73"/>
    <x v="2"/>
    <x v="24"/>
    <x v="3"/>
    <x v="2"/>
    <x v="11"/>
    <x v="282"/>
  </r>
  <r>
    <x v="73"/>
    <x v="2"/>
    <x v="24"/>
    <x v="3"/>
    <x v="0"/>
    <x v="0"/>
    <x v="283"/>
  </r>
  <r>
    <x v="58"/>
    <x v="1"/>
    <x v="22"/>
    <x v="1"/>
    <x v="0"/>
    <x v="5"/>
    <x v="284"/>
  </r>
  <r>
    <x v="58"/>
    <x v="1"/>
    <x v="22"/>
    <x v="1"/>
    <x v="0"/>
    <x v="1"/>
    <x v="285"/>
  </r>
  <r>
    <x v="58"/>
    <x v="1"/>
    <x v="22"/>
    <x v="1"/>
    <x v="0"/>
    <x v="5"/>
    <x v="286"/>
  </r>
  <r>
    <x v="58"/>
    <x v="1"/>
    <x v="22"/>
    <x v="1"/>
    <x v="1"/>
    <x v="8"/>
    <x v="287"/>
  </r>
  <r>
    <x v="58"/>
    <x v="1"/>
    <x v="22"/>
    <x v="1"/>
    <x v="1"/>
    <x v="13"/>
    <x v="288"/>
  </r>
  <r>
    <x v="99"/>
    <x v="1"/>
    <x v="30"/>
    <x v="3"/>
    <x v="1"/>
    <x v="10"/>
    <x v="56"/>
  </r>
  <r>
    <x v="99"/>
    <x v="1"/>
    <x v="30"/>
    <x v="3"/>
    <x v="1"/>
    <x v="4"/>
    <x v="289"/>
  </r>
  <r>
    <x v="99"/>
    <x v="1"/>
    <x v="30"/>
    <x v="3"/>
    <x v="1"/>
    <x v="10"/>
    <x v="290"/>
  </r>
  <r>
    <x v="99"/>
    <x v="1"/>
    <x v="30"/>
    <x v="3"/>
    <x v="0"/>
    <x v="5"/>
    <x v="291"/>
  </r>
  <r>
    <x v="99"/>
    <x v="1"/>
    <x v="30"/>
    <x v="3"/>
    <x v="1"/>
    <x v="8"/>
    <x v="190"/>
  </r>
  <r>
    <x v="123"/>
    <x v="0"/>
    <x v="10"/>
    <x v="2"/>
    <x v="0"/>
    <x v="3"/>
    <x v="292"/>
  </r>
  <r>
    <x v="124"/>
    <x v="1"/>
    <x v="15"/>
    <x v="3"/>
    <x v="0"/>
    <x v="5"/>
    <x v="293"/>
  </r>
  <r>
    <x v="125"/>
    <x v="1"/>
    <x v="12"/>
    <x v="2"/>
    <x v="1"/>
    <x v="6"/>
    <x v="294"/>
  </r>
  <r>
    <x v="106"/>
    <x v="2"/>
    <x v="30"/>
    <x v="3"/>
    <x v="1"/>
    <x v="8"/>
    <x v="295"/>
  </r>
  <r>
    <x v="106"/>
    <x v="2"/>
    <x v="30"/>
    <x v="3"/>
    <x v="1"/>
    <x v="6"/>
    <x v="296"/>
  </r>
  <r>
    <x v="4"/>
    <x v="0"/>
    <x v="17"/>
    <x v="0"/>
    <x v="1"/>
    <x v="6"/>
    <x v="297"/>
  </r>
  <r>
    <x v="126"/>
    <x v="1"/>
    <x v="22"/>
    <x v="1"/>
    <x v="0"/>
    <x v="5"/>
    <x v="298"/>
  </r>
  <r>
    <x v="126"/>
    <x v="1"/>
    <x v="22"/>
    <x v="1"/>
    <x v="0"/>
    <x v="1"/>
    <x v="299"/>
  </r>
  <r>
    <x v="126"/>
    <x v="1"/>
    <x v="22"/>
    <x v="1"/>
    <x v="0"/>
    <x v="5"/>
    <x v="300"/>
  </r>
  <r>
    <x v="126"/>
    <x v="1"/>
    <x v="22"/>
    <x v="1"/>
    <x v="1"/>
    <x v="2"/>
    <x v="301"/>
  </r>
  <r>
    <x v="127"/>
    <x v="1"/>
    <x v="30"/>
    <x v="3"/>
    <x v="0"/>
    <x v="5"/>
    <x v="302"/>
  </r>
  <r>
    <x v="128"/>
    <x v="1"/>
    <x v="2"/>
    <x v="0"/>
    <x v="2"/>
    <x v="7"/>
    <x v="303"/>
  </r>
  <r>
    <x v="128"/>
    <x v="1"/>
    <x v="2"/>
    <x v="0"/>
    <x v="1"/>
    <x v="10"/>
    <x v="12"/>
  </r>
  <r>
    <x v="129"/>
    <x v="1"/>
    <x v="9"/>
    <x v="3"/>
    <x v="1"/>
    <x v="6"/>
    <x v="304"/>
  </r>
  <r>
    <x v="130"/>
    <x v="2"/>
    <x v="15"/>
    <x v="3"/>
    <x v="0"/>
    <x v="1"/>
    <x v="305"/>
  </r>
  <r>
    <x v="130"/>
    <x v="2"/>
    <x v="15"/>
    <x v="3"/>
    <x v="2"/>
    <x v="15"/>
    <x v="306"/>
  </r>
  <r>
    <x v="130"/>
    <x v="2"/>
    <x v="15"/>
    <x v="3"/>
    <x v="2"/>
    <x v="7"/>
    <x v="307"/>
  </r>
  <r>
    <x v="130"/>
    <x v="2"/>
    <x v="15"/>
    <x v="3"/>
    <x v="2"/>
    <x v="11"/>
    <x v="308"/>
  </r>
  <r>
    <x v="130"/>
    <x v="2"/>
    <x v="15"/>
    <x v="3"/>
    <x v="1"/>
    <x v="4"/>
    <x v="309"/>
  </r>
  <r>
    <x v="111"/>
    <x v="1"/>
    <x v="1"/>
    <x v="1"/>
    <x v="1"/>
    <x v="13"/>
    <x v="181"/>
  </r>
  <r>
    <x v="131"/>
    <x v="1"/>
    <x v="1"/>
    <x v="1"/>
    <x v="1"/>
    <x v="8"/>
    <x v="310"/>
  </r>
  <r>
    <x v="131"/>
    <x v="1"/>
    <x v="1"/>
    <x v="1"/>
    <x v="2"/>
    <x v="11"/>
    <x v="311"/>
  </r>
  <r>
    <x v="132"/>
    <x v="1"/>
    <x v="18"/>
    <x v="0"/>
    <x v="0"/>
    <x v="5"/>
    <x v="312"/>
  </r>
  <r>
    <x v="133"/>
    <x v="0"/>
    <x v="9"/>
    <x v="3"/>
    <x v="2"/>
    <x v="7"/>
    <x v="313"/>
  </r>
  <r>
    <x v="133"/>
    <x v="0"/>
    <x v="9"/>
    <x v="3"/>
    <x v="1"/>
    <x v="4"/>
    <x v="314"/>
  </r>
  <r>
    <x v="133"/>
    <x v="0"/>
    <x v="9"/>
    <x v="3"/>
    <x v="0"/>
    <x v="1"/>
    <x v="315"/>
  </r>
  <r>
    <x v="133"/>
    <x v="0"/>
    <x v="9"/>
    <x v="3"/>
    <x v="1"/>
    <x v="2"/>
    <x v="316"/>
  </r>
  <r>
    <x v="133"/>
    <x v="0"/>
    <x v="9"/>
    <x v="3"/>
    <x v="1"/>
    <x v="8"/>
    <x v="317"/>
  </r>
  <r>
    <x v="134"/>
    <x v="0"/>
    <x v="9"/>
    <x v="3"/>
    <x v="2"/>
    <x v="7"/>
    <x v="137"/>
  </r>
  <r>
    <x v="134"/>
    <x v="0"/>
    <x v="9"/>
    <x v="3"/>
    <x v="1"/>
    <x v="8"/>
    <x v="318"/>
  </r>
  <r>
    <x v="134"/>
    <x v="0"/>
    <x v="9"/>
    <x v="3"/>
    <x v="1"/>
    <x v="8"/>
    <x v="319"/>
  </r>
  <r>
    <x v="135"/>
    <x v="0"/>
    <x v="1"/>
    <x v="1"/>
    <x v="1"/>
    <x v="8"/>
    <x v="320"/>
  </r>
  <r>
    <x v="135"/>
    <x v="0"/>
    <x v="1"/>
    <x v="1"/>
    <x v="2"/>
    <x v="16"/>
    <x v="321"/>
  </r>
  <r>
    <x v="135"/>
    <x v="0"/>
    <x v="1"/>
    <x v="1"/>
    <x v="1"/>
    <x v="8"/>
    <x v="322"/>
  </r>
  <r>
    <x v="136"/>
    <x v="1"/>
    <x v="1"/>
    <x v="1"/>
    <x v="1"/>
    <x v="8"/>
    <x v="323"/>
  </r>
  <r>
    <x v="136"/>
    <x v="1"/>
    <x v="1"/>
    <x v="1"/>
    <x v="0"/>
    <x v="3"/>
    <x v="324"/>
  </r>
  <r>
    <x v="137"/>
    <x v="0"/>
    <x v="7"/>
    <x v="1"/>
    <x v="1"/>
    <x v="13"/>
    <x v="325"/>
  </r>
  <r>
    <x v="138"/>
    <x v="1"/>
    <x v="9"/>
    <x v="3"/>
    <x v="1"/>
    <x v="6"/>
    <x v="326"/>
  </r>
  <r>
    <x v="138"/>
    <x v="1"/>
    <x v="9"/>
    <x v="3"/>
    <x v="1"/>
    <x v="8"/>
    <x v="327"/>
  </r>
  <r>
    <x v="138"/>
    <x v="1"/>
    <x v="9"/>
    <x v="3"/>
    <x v="1"/>
    <x v="13"/>
    <x v="328"/>
  </r>
  <r>
    <x v="138"/>
    <x v="1"/>
    <x v="9"/>
    <x v="3"/>
    <x v="2"/>
    <x v="7"/>
    <x v="329"/>
  </r>
  <r>
    <x v="139"/>
    <x v="0"/>
    <x v="5"/>
    <x v="2"/>
    <x v="1"/>
    <x v="4"/>
    <x v="330"/>
  </r>
  <r>
    <x v="140"/>
    <x v="0"/>
    <x v="1"/>
    <x v="1"/>
    <x v="2"/>
    <x v="7"/>
    <x v="331"/>
  </r>
  <r>
    <x v="141"/>
    <x v="0"/>
    <x v="31"/>
    <x v="3"/>
    <x v="1"/>
    <x v="6"/>
    <x v="261"/>
  </r>
  <r>
    <x v="141"/>
    <x v="0"/>
    <x v="31"/>
    <x v="3"/>
    <x v="1"/>
    <x v="10"/>
    <x v="332"/>
  </r>
  <r>
    <x v="141"/>
    <x v="0"/>
    <x v="31"/>
    <x v="3"/>
    <x v="1"/>
    <x v="6"/>
    <x v="91"/>
  </r>
  <r>
    <x v="142"/>
    <x v="2"/>
    <x v="15"/>
    <x v="3"/>
    <x v="2"/>
    <x v="11"/>
    <x v="333"/>
  </r>
  <r>
    <x v="142"/>
    <x v="2"/>
    <x v="15"/>
    <x v="3"/>
    <x v="1"/>
    <x v="10"/>
    <x v="332"/>
  </r>
  <r>
    <x v="142"/>
    <x v="2"/>
    <x v="15"/>
    <x v="3"/>
    <x v="1"/>
    <x v="8"/>
    <x v="334"/>
  </r>
  <r>
    <x v="142"/>
    <x v="2"/>
    <x v="15"/>
    <x v="3"/>
    <x v="1"/>
    <x v="10"/>
    <x v="335"/>
  </r>
  <r>
    <x v="142"/>
    <x v="2"/>
    <x v="15"/>
    <x v="3"/>
    <x v="1"/>
    <x v="8"/>
    <x v="336"/>
  </r>
  <r>
    <x v="143"/>
    <x v="0"/>
    <x v="15"/>
    <x v="3"/>
    <x v="0"/>
    <x v="0"/>
    <x v="337"/>
  </r>
  <r>
    <x v="143"/>
    <x v="0"/>
    <x v="15"/>
    <x v="3"/>
    <x v="1"/>
    <x v="12"/>
    <x v="338"/>
  </r>
  <r>
    <x v="143"/>
    <x v="0"/>
    <x v="15"/>
    <x v="3"/>
    <x v="1"/>
    <x v="6"/>
    <x v="339"/>
  </r>
  <r>
    <x v="143"/>
    <x v="0"/>
    <x v="15"/>
    <x v="3"/>
    <x v="1"/>
    <x v="10"/>
    <x v="340"/>
  </r>
  <r>
    <x v="131"/>
    <x v="1"/>
    <x v="3"/>
    <x v="0"/>
    <x v="1"/>
    <x v="10"/>
    <x v="341"/>
  </r>
  <r>
    <x v="144"/>
    <x v="1"/>
    <x v="32"/>
    <x v="0"/>
    <x v="1"/>
    <x v="9"/>
    <x v="342"/>
  </r>
  <r>
    <x v="144"/>
    <x v="1"/>
    <x v="32"/>
    <x v="0"/>
    <x v="1"/>
    <x v="2"/>
    <x v="343"/>
  </r>
  <r>
    <x v="145"/>
    <x v="0"/>
    <x v="15"/>
    <x v="3"/>
    <x v="1"/>
    <x v="2"/>
    <x v="343"/>
  </r>
  <r>
    <x v="145"/>
    <x v="0"/>
    <x v="15"/>
    <x v="3"/>
    <x v="0"/>
    <x v="1"/>
    <x v="344"/>
  </r>
  <r>
    <x v="145"/>
    <x v="0"/>
    <x v="15"/>
    <x v="3"/>
    <x v="1"/>
    <x v="6"/>
    <x v="345"/>
  </r>
  <r>
    <x v="145"/>
    <x v="0"/>
    <x v="15"/>
    <x v="3"/>
    <x v="0"/>
    <x v="5"/>
    <x v="346"/>
  </r>
  <r>
    <x v="146"/>
    <x v="0"/>
    <x v="1"/>
    <x v="1"/>
    <x v="1"/>
    <x v="4"/>
    <x v="46"/>
  </r>
  <r>
    <x v="147"/>
    <x v="1"/>
    <x v="29"/>
    <x v="3"/>
    <x v="1"/>
    <x v="8"/>
    <x v="347"/>
  </r>
  <r>
    <x v="147"/>
    <x v="1"/>
    <x v="29"/>
    <x v="3"/>
    <x v="1"/>
    <x v="14"/>
    <x v="348"/>
  </r>
  <r>
    <x v="147"/>
    <x v="1"/>
    <x v="29"/>
    <x v="3"/>
    <x v="1"/>
    <x v="4"/>
    <x v="349"/>
  </r>
  <r>
    <x v="147"/>
    <x v="1"/>
    <x v="29"/>
    <x v="3"/>
    <x v="0"/>
    <x v="0"/>
    <x v="350"/>
  </r>
  <r>
    <x v="148"/>
    <x v="0"/>
    <x v="5"/>
    <x v="2"/>
    <x v="1"/>
    <x v="10"/>
    <x v="233"/>
  </r>
  <r>
    <x v="148"/>
    <x v="0"/>
    <x v="5"/>
    <x v="2"/>
    <x v="1"/>
    <x v="4"/>
    <x v="351"/>
  </r>
  <r>
    <x v="149"/>
    <x v="0"/>
    <x v="16"/>
    <x v="1"/>
    <x v="1"/>
    <x v="8"/>
    <x v="352"/>
  </r>
  <r>
    <x v="149"/>
    <x v="0"/>
    <x v="16"/>
    <x v="1"/>
    <x v="2"/>
    <x v="11"/>
    <x v="353"/>
  </r>
  <r>
    <x v="149"/>
    <x v="0"/>
    <x v="16"/>
    <x v="1"/>
    <x v="1"/>
    <x v="6"/>
    <x v="354"/>
  </r>
  <r>
    <x v="149"/>
    <x v="0"/>
    <x v="16"/>
    <x v="1"/>
    <x v="2"/>
    <x v="11"/>
    <x v="355"/>
  </r>
  <r>
    <x v="150"/>
    <x v="1"/>
    <x v="10"/>
    <x v="2"/>
    <x v="1"/>
    <x v="10"/>
    <x v="304"/>
  </r>
  <r>
    <x v="151"/>
    <x v="1"/>
    <x v="31"/>
    <x v="3"/>
    <x v="0"/>
    <x v="3"/>
    <x v="356"/>
  </r>
  <r>
    <x v="152"/>
    <x v="0"/>
    <x v="5"/>
    <x v="2"/>
    <x v="1"/>
    <x v="9"/>
    <x v="357"/>
  </r>
  <r>
    <x v="152"/>
    <x v="0"/>
    <x v="5"/>
    <x v="2"/>
    <x v="1"/>
    <x v="4"/>
    <x v="358"/>
  </r>
  <r>
    <x v="152"/>
    <x v="0"/>
    <x v="5"/>
    <x v="2"/>
    <x v="1"/>
    <x v="8"/>
    <x v="359"/>
  </r>
  <r>
    <x v="99"/>
    <x v="1"/>
    <x v="1"/>
    <x v="1"/>
    <x v="1"/>
    <x v="10"/>
    <x v="360"/>
  </r>
  <r>
    <x v="99"/>
    <x v="1"/>
    <x v="1"/>
    <x v="1"/>
    <x v="1"/>
    <x v="8"/>
    <x v="361"/>
  </r>
  <r>
    <x v="153"/>
    <x v="1"/>
    <x v="12"/>
    <x v="2"/>
    <x v="2"/>
    <x v="11"/>
    <x v="362"/>
  </r>
  <r>
    <x v="154"/>
    <x v="0"/>
    <x v="2"/>
    <x v="0"/>
    <x v="0"/>
    <x v="3"/>
    <x v="363"/>
  </r>
  <r>
    <x v="154"/>
    <x v="0"/>
    <x v="2"/>
    <x v="0"/>
    <x v="2"/>
    <x v="11"/>
    <x v="364"/>
  </r>
  <r>
    <x v="155"/>
    <x v="1"/>
    <x v="9"/>
    <x v="3"/>
    <x v="2"/>
    <x v="15"/>
    <x v="365"/>
  </r>
  <r>
    <x v="155"/>
    <x v="1"/>
    <x v="9"/>
    <x v="3"/>
    <x v="0"/>
    <x v="5"/>
    <x v="366"/>
  </r>
  <r>
    <x v="156"/>
    <x v="0"/>
    <x v="24"/>
    <x v="3"/>
    <x v="1"/>
    <x v="6"/>
    <x v="367"/>
  </r>
  <r>
    <x v="157"/>
    <x v="0"/>
    <x v="15"/>
    <x v="3"/>
    <x v="1"/>
    <x v="8"/>
    <x v="368"/>
  </r>
  <r>
    <x v="157"/>
    <x v="0"/>
    <x v="15"/>
    <x v="3"/>
    <x v="2"/>
    <x v="11"/>
    <x v="369"/>
  </r>
  <r>
    <x v="158"/>
    <x v="0"/>
    <x v="4"/>
    <x v="1"/>
    <x v="2"/>
    <x v="7"/>
    <x v="370"/>
  </r>
  <r>
    <x v="158"/>
    <x v="0"/>
    <x v="4"/>
    <x v="1"/>
    <x v="2"/>
    <x v="16"/>
    <x v="371"/>
  </r>
  <r>
    <x v="159"/>
    <x v="1"/>
    <x v="10"/>
    <x v="2"/>
    <x v="1"/>
    <x v="8"/>
    <x v="372"/>
  </r>
  <r>
    <x v="160"/>
    <x v="2"/>
    <x v="33"/>
    <x v="1"/>
    <x v="1"/>
    <x v="8"/>
    <x v="373"/>
  </r>
  <r>
    <x v="161"/>
    <x v="1"/>
    <x v="34"/>
    <x v="3"/>
    <x v="1"/>
    <x v="4"/>
    <x v="374"/>
  </r>
  <r>
    <x v="161"/>
    <x v="1"/>
    <x v="34"/>
    <x v="3"/>
    <x v="1"/>
    <x v="10"/>
    <x v="91"/>
  </r>
  <r>
    <x v="89"/>
    <x v="2"/>
    <x v="12"/>
    <x v="2"/>
    <x v="1"/>
    <x v="14"/>
    <x v="375"/>
  </r>
  <r>
    <x v="162"/>
    <x v="0"/>
    <x v="5"/>
    <x v="2"/>
    <x v="1"/>
    <x v="4"/>
    <x v="376"/>
  </r>
  <r>
    <x v="162"/>
    <x v="0"/>
    <x v="5"/>
    <x v="2"/>
    <x v="0"/>
    <x v="0"/>
    <x v="377"/>
  </r>
  <r>
    <x v="162"/>
    <x v="0"/>
    <x v="5"/>
    <x v="2"/>
    <x v="1"/>
    <x v="4"/>
    <x v="378"/>
  </r>
  <r>
    <x v="162"/>
    <x v="0"/>
    <x v="5"/>
    <x v="2"/>
    <x v="2"/>
    <x v="11"/>
    <x v="379"/>
  </r>
  <r>
    <x v="163"/>
    <x v="0"/>
    <x v="2"/>
    <x v="0"/>
    <x v="1"/>
    <x v="10"/>
    <x v="380"/>
  </r>
  <r>
    <x v="164"/>
    <x v="1"/>
    <x v="3"/>
    <x v="0"/>
    <x v="1"/>
    <x v="6"/>
    <x v="381"/>
  </r>
  <r>
    <x v="165"/>
    <x v="0"/>
    <x v="15"/>
    <x v="3"/>
    <x v="1"/>
    <x v="9"/>
    <x v="382"/>
  </r>
  <r>
    <x v="166"/>
    <x v="0"/>
    <x v="1"/>
    <x v="1"/>
    <x v="2"/>
    <x v="11"/>
    <x v="383"/>
  </r>
  <r>
    <x v="166"/>
    <x v="0"/>
    <x v="1"/>
    <x v="1"/>
    <x v="2"/>
    <x v="16"/>
    <x v="384"/>
  </r>
  <r>
    <x v="166"/>
    <x v="0"/>
    <x v="1"/>
    <x v="1"/>
    <x v="1"/>
    <x v="10"/>
    <x v="385"/>
  </r>
  <r>
    <x v="166"/>
    <x v="0"/>
    <x v="1"/>
    <x v="1"/>
    <x v="0"/>
    <x v="3"/>
    <x v="386"/>
  </r>
  <r>
    <x v="166"/>
    <x v="0"/>
    <x v="1"/>
    <x v="1"/>
    <x v="1"/>
    <x v="10"/>
    <x v="387"/>
  </r>
  <r>
    <x v="166"/>
    <x v="0"/>
    <x v="1"/>
    <x v="1"/>
    <x v="1"/>
    <x v="2"/>
    <x v="388"/>
  </r>
  <r>
    <x v="166"/>
    <x v="0"/>
    <x v="1"/>
    <x v="1"/>
    <x v="1"/>
    <x v="10"/>
    <x v="389"/>
  </r>
  <r>
    <x v="166"/>
    <x v="0"/>
    <x v="1"/>
    <x v="1"/>
    <x v="0"/>
    <x v="0"/>
    <x v="390"/>
  </r>
  <r>
    <x v="166"/>
    <x v="0"/>
    <x v="1"/>
    <x v="1"/>
    <x v="0"/>
    <x v="1"/>
    <x v="391"/>
  </r>
  <r>
    <x v="132"/>
    <x v="1"/>
    <x v="4"/>
    <x v="1"/>
    <x v="1"/>
    <x v="10"/>
    <x v="392"/>
  </r>
  <r>
    <x v="132"/>
    <x v="1"/>
    <x v="4"/>
    <x v="1"/>
    <x v="0"/>
    <x v="1"/>
    <x v="393"/>
  </r>
  <r>
    <x v="92"/>
    <x v="0"/>
    <x v="1"/>
    <x v="1"/>
    <x v="1"/>
    <x v="6"/>
    <x v="394"/>
  </r>
  <r>
    <x v="167"/>
    <x v="0"/>
    <x v="1"/>
    <x v="1"/>
    <x v="0"/>
    <x v="1"/>
    <x v="395"/>
  </r>
  <r>
    <x v="44"/>
    <x v="1"/>
    <x v="0"/>
    <x v="0"/>
    <x v="1"/>
    <x v="10"/>
    <x v="396"/>
  </r>
  <r>
    <x v="168"/>
    <x v="1"/>
    <x v="1"/>
    <x v="1"/>
    <x v="1"/>
    <x v="6"/>
    <x v="397"/>
  </r>
  <r>
    <x v="168"/>
    <x v="1"/>
    <x v="1"/>
    <x v="1"/>
    <x v="1"/>
    <x v="12"/>
    <x v="398"/>
  </r>
  <r>
    <x v="169"/>
    <x v="0"/>
    <x v="22"/>
    <x v="1"/>
    <x v="2"/>
    <x v="11"/>
    <x v="399"/>
  </r>
  <r>
    <x v="15"/>
    <x v="1"/>
    <x v="31"/>
    <x v="3"/>
    <x v="0"/>
    <x v="5"/>
    <x v="400"/>
  </r>
  <r>
    <x v="15"/>
    <x v="1"/>
    <x v="31"/>
    <x v="3"/>
    <x v="1"/>
    <x v="4"/>
    <x v="401"/>
  </r>
  <r>
    <x v="170"/>
    <x v="0"/>
    <x v="35"/>
    <x v="0"/>
    <x v="0"/>
    <x v="1"/>
    <x v="402"/>
  </r>
  <r>
    <x v="51"/>
    <x v="1"/>
    <x v="12"/>
    <x v="2"/>
    <x v="0"/>
    <x v="5"/>
    <x v="158"/>
  </r>
  <r>
    <x v="51"/>
    <x v="1"/>
    <x v="12"/>
    <x v="2"/>
    <x v="1"/>
    <x v="8"/>
    <x v="403"/>
  </r>
  <r>
    <x v="171"/>
    <x v="2"/>
    <x v="15"/>
    <x v="3"/>
    <x v="2"/>
    <x v="15"/>
    <x v="404"/>
  </r>
  <r>
    <x v="172"/>
    <x v="1"/>
    <x v="5"/>
    <x v="2"/>
    <x v="1"/>
    <x v="6"/>
    <x v="405"/>
  </r>
  <r>
    <x v="173"/>
    <x v="2"/>
    <x v="3"/>
    <x v="0"/>
    <x v="1"/>
    <x v="8"/>
    <x v="406"/>
  </r>
  <r>
    <x v="173"/>
    <x v="2"/>
    <x v="3"/>
    <x v="0"/>
    <x v="2"/>
    <x v="11"/>
    <x v="177"/>
  </r>
  <r>
    <x v="173"/>
    <x v="2"/>
    <x v="3"/>
    <x v="0"/>
    <x v="2"/>
    <x v="11"/>
    <x v="407"/>
  </r>
  <r>
    <x v="173"/>
    <x v="2"/>
    <x v="3"/>
    <x v="0"/>
    <x v="1"/>
    <x v="4"/>
    <x v="408"/>
  </r>
  <r>
    <x v="112"/>
    <x v="0"/>
    <x v="31"/>
    <x v="3"/>
    <x v="1"/>
    <x v="4"/>
    <x v="409"/>
  </r>
  <r>
    <x v="174"/>
    <x v="0"/>
    <x v="2"/>
    <x v="0"/>
    <x v="1"/>
    <x v="8"/>
    <x v="410"/>
  </r>
  <r>
    <x v="174"/>
    <x v="0"/>
    <x v="2"/>
    <x v="0"/>
    <x v="2"/>
    <x v="11"/>
    <x v="411"/>
  </r>
  <r>
    <x v="1"/>
    <x v="2"/>
    <x v="10"/>
    <x v="2"/>
    <x v="2"/>
    <x v="15"/>
    <x v="412"/>
  </r>
  <r>
    <x v="1"/>
    <x v="2"/>
    <x v="10"/>
    <x v="2"/>
    <x v="1"/>
    <x v="10"/>
    <x v="413"/>
  </r>
  <r>
    <x v="175"/>
    <x v="1"/>
    <x v="5"/>
    <x v="2"/>
    <x v="1"/>
    <x v="10"/>
    <x v="414"/>
  </r>
  <r>
    <x v="176"/>
    <x v="1"/>
    <x v="15"/>
    <x v="3"/>
    <x v="0"/>
    <x v="1"/>
    <x v="415"/>
  </r>
  <r>
    <x v="64"/>
    <x v="0"/>
    <x v="12"/>
    <x v="2"/>
    <x v="0"/>
    <x v="5"/>
    <x v="416"/>
  </r>
  <r>
    <x v="64"/>
    <x v="0"/>
    <x v="12"/>
    <x v="2"/>
    <x v="1"/>
    <x v="4"/>
    <x v="417"/>
  </r>
  <r>
    <x v="64"/>
    <x v="0"/>
    <x v="12"/>
    <x v="2"/>
    <x v="1"/>
    <x v="4"/>
    <x v="418"/>
  </r>
  <r>
    <x v="64"/>
    <x v="0"/>
    <x v="12"/>
    <x v="2"/>
    <x v="1"/>
    <x v="10"/>
    <x v="419"/>
  </r>
  <r>
    <x v="64"/>
    <x v="0"/>
    <x v="12"/>
    <x v="2"/>
    <x v="0"/>
    <x v="1"/>
    <x v="420"/>
  </r>
  <r>
    <x v="64"/>
    <x v="0"/>
    <x v="12"/>
    <x v="2"/>
    <x v="1"/>
    <x v="2"/>
    <x v="421"/>
  </r>
  <r>
    <x v="177"/>
    <x v="0"/>
    <x v="14"/>
    <x v="2"/>
    <x v="0"/>
    <x v="5"/>
    <x v="422"/>
  </r>
  <r>
    <x v="178"/>
    <x v="0"/>
    <x v="15"/>
    <x v="3"/>
    <x v="1"/>
    <x v="6"/>
    <x v="423"/>
  </r>
  <r>
    <x v="178"/>
    <x v="0"/>
    <x v="15"/>
    <x v="3"/>
    <x v="1"/>
    <x v="4"/>
    <x v="424"/>
  </r>
  <r>
    <x v="178"/>
    <x v="0"/>
    <x v="15"/>
    <x v="3"/>
    <x v="1"/>
    <x v="6"/>
    <x v="425"/>
  </r>
  <r>
    <x v="178"/>
    <x v="0"/>
    <x v="15"/>
    <x v="3"/>
    <x v="1"/>
    <x v="6"/>
    <x v="426"/>
  </r>
  <r>
    <x v="178"/>
    <x v="0"/>
    <x v="15"/>
    <x v="3"/>
    <x v="1"/>
    <x v="6"/>
    <x v="294"/>
  </r>
  <r>
    <x v="178"/>
    <x v="0"/>
    <x v="15"/>
    <x v="3"/>
    <x v="2"/>
    <x v="7"/>
    <x v="427"/>
  </r>
  <r>
    <x v="179"/>
    <x v="1"/>
    <x v="24"/>
    <x v="3"/>
    <x v="0"/>
    <x v="3"/>
    <x v="428"/>
  </r>
  <r>
    <x v="179"/>
    <x v="1"/>
    <x v="24"/>
    <x v="3"/>
    <x v="1"/>
    <x v="4"/>
    <x v="429"/>
  </r>
  <r>
    <x v="180"/>
    <x v="1"/>
    <x v="26"/>
    <x v="2"/>
    <x v="2"/>
    <x v="11"/>
    <x v="430"/>
  </r>
  <r>
    <x v="181"/>
    <x v="0"/>
    <x v="1"/>
    <x v="1"/>
    <x v="0"/>
    <x v="1"/>
    <x v="431"/>
  </r>
  <r>
    <x v="182"/>
    <x v="0"/>
    <x v="10"/>
    <x v="2"/>
    <x v="0"/>
    <x v="1"/>
    <x v="432"/>
  </r>
  <r>
    <x v="182"/>
    <x v="0"/>
    <x v="10"/>
    <x v="2"/>
    <x v="1"/>
    <x v="12"/>
    <x v="433"/>
  </r>
  <r>
    <x v="83"/>
    <x v="0"/>
    <x v="4"/>
    <x v="1"/>
    <x v="1"/>
    <x v="9"/>
    <x v="434"/>
  </r>
  <r>
    <x v="83"/>
    <x v="0"/>
    <x v="4"/>
    <x v="1"/>
    <x v="2"/>
    <x v="11"/>
    <x v="435"/>
  </r>
  <r>
    <x v="83"/>
    <x v="0"/>
    <x v="4"/>
    <x v="1"/>
    <x v="1"/>
    <x v="8"/>
    <x v="96"/>
  </r>
  <r>
    <x v="183"/>
    <x v="2"/>
    <x v="16"/>
    <x v="1"/>
    <x v="0"/>
    <x v="5"/>
    <x v="436"/>
  </r>
  <r>
    <x v="183"/>
    <x v="2"/>
    <x v="16"/>
    <x v="1"/>
    <x v="0"/>
    <x v="3"/>
    <x v="437"/>
  </r>
  <r>
    <x v="183"/>
    <x v="2"/>
    <x v="16"/>
    <x v="1"/>
    <x v="1"/>
    <x v="8"/>
    <x v="438"/>
  </r>
  <r>
    <x v="183"/>
    <x v="2"/>
    <x v="16"/>
    <x v="1"/>
    <x v="1"/>
    <x v="14"/>
    <x v="439"/>
  </r>
  <r>
    <x v="183"/>
    <x v="2"/>
    <x v="16"/>
    <x v="1"/>
    <x v="1"/>
    <x v="9"/>
    <x v="440"/>
  </r>
  <r>
    <x v="184"/>
    <x v="2"/>
    <x v="10"/>
    <x v="2"/>
    <x v="0"/>
    <x v="5"/>
    <x v="441"/>
  </r>
  <r>
    <x v="185"/>
    <x v="1"/>
    <x v="5"/>
    <x v="2"/>
    <x v="0"/>
    <x v="0"/>
    <x v="442"/>
  </r>
  <r>
    <x v="186"/>
    <x v="0"/>
    <x v="10"/>
    <x v="2"/>
    <x v="1"/>
    <x v="8"/>
    <x v="443"/>
  </r>
  <r>
    <x v="139"/>
    <x v="1"/>
    <x v="15"/>
    <x v="3"/>
    <x v="1"/>
    <x v="10"/>
    <x v="444"/>
  </r>
  <r>
    <x v="187"/>
    <x v="0"/>
    <x v="1"/>
    <x v="1"/>
    <x v="1"/>
    <x v="4"/>
    <x v="445"/>
  </r>
  <r>
    <x v="187"/>
    <x v="0"/>
    <x v="1"/>
    <x v="1"/>
    <x v="0"/>
    <x v="0"/>
    <x v="446"/>
  </r>
  <r>
    <x v="187"/>
    <x v="0"/>
    <x v="1"/>
    <x v="1"/>
    <x v="2"/>
    <x v="7"/>
    <x v="447"/>
  </r>
  <r>
    <x v="187"/>
    <x v="0"/>
    <x v="1"/>
    <x v="1"/>
    <x v="1"/>
    <x v="4"/>
    <x v="448"/>
  </r>
  <r>
    <x v="187"/>
    <x v="0"/>
    <x v="1"/>
    <x v="1"/>
    <x v="1"/>
    <x v="10"/>
    <x v="449"/>
  </r>
  <r>
    <x v="187"/>
    <x v="0"/>
    <x v="1"/>
    <x v="1"/>
    <x v="1"/>
    <x v="10"/>
    <x v="450"/>
  </r>
  <r>
    <x v="188"/>
    <x v="1"/>
    <x v="1"/>
    <x v="1"/>
    <x v="2"/>
    <x v="7"/>
    <x v="451"/>
  </r>
  <r>
    <x v="189"/>
    <x v="0"/>
    <x v="15"/>
    <x v="3"/>
    <x v="0"/>
    <x v="5"/>
    <x v="452"/>
  </r>
  <r>
    <x v="190"/>
    <x v="1"/>
    <x v="15"/>
    <x v="3"/>
    <x v="1"/>
    <x v="6"/>
    <x v="453"/>
  </r>
  <r>
    <x v="190"/>
    <x v="1"/>
    <x v="15"/>
    <x v="3"/>
    <x v="1"/>
    <x v="4"/>
    <x v="454"/>
  </r>
  <r>
    <x v="191"/>
    <x v="0"/>
    <x v="1"/>
    <x v="1"/>
    <x v="2"/>
    <x v="11"/>
    <x v="455"/>
  </r>
  <r>
    <x v="192"/>
    <x v="0"/>
    <x v="15"/>
    <x v="3"/>
    <x v="1"/>
    <x v="6"/>
    <x v="456"/>
  </r>
  <r>
    <x v="192"/>
    <x v="0"/>
    <x v="15"/>
    <x v="3"/>
    <x v="2"/>
    <x v="11"/>
    <x v="457"/>
  </r>
  <r>
    <x v="193"/>
    <x v="2"/>
    <x v="1"/>
    <x v="1"/>
    <x v="1"/>
    <x v="2"/>
    <x v="458"/>
  </r>
  <r>
    <x v="193"/>
    <x v="2"/>
    <x v="1"/>
    <x v="1"/>
    <x v="0"/>
    <x v="0"/>
    <x v="459"/>
  </r>
  <r>
    <x v="193"/>
    <x v="2"/>
    <x v="1"/>
    <x v="1"/>
    <x v="2"/>
    <x v="7"/>
    <x v="460"/>
  </r>
  <r>
    <x v="194"/>
    <x v="0"/>
    <x v="10"/>
    <x v="2"/>
    <x v="2"/>
    <x v="7"/>
    <x v="461"/>
  </r>
  <r>
    <x v="3"/>
    <x v="2"/>
    <x v="5"/>
    <x v="2"/>
    <x v="2"/>
    <x v="7"/>
    <x v="462"/>
  </r>
  <r>
    <x v="3"/>
    <x v="2"/>
    <x v="5"/>
    <x v="2"/>
    <x v="2"/>
    <x v="11"/>
    <x v="463"/>
  </r>
  <r>
    <x v="3"/>
    <x v="2"/>
    <x v="5"/>
    <x v="2"/>
    <x v="1"/>
    <x v="6"/>
    <x v="464"/>
  </r>
  <r>
    <x v="80"/>
    <x v="0"/>
    <x v="15"/>
    <x v="3"/>
    <x v="1"/>
    <x v="4"/>
    <x v="465"/>
  </r>
  <r>
    <x v="80"/>
    <x v="0"/>
    <x v="15"/>
    <x v="3"/>
    <x v="1"/>
    <x v="12"/>
    <x v="466"/>
  </r>
  <r>
    <x v="195"/>
    <x v="0"/>
    <x v="4"/>
    <x v="1"/>
    <x v="2"/>
    <x v="11"/>
    <x v="467"/>
  </r>
  <r>
    <x v="196"/>
    <x v="0"/>
    <x v="18"/>
    <x v="0"/>
    <x v="0"/>
    <x v="3"/>
    <x v="468"/>
  </r>
  <r>
    <x v="17"/>
    <x v="0"/>
    <x v="36"/>
    <x v="0"/>
    <x v="1"/>
    <x v="12"/>
    <x v="469"/>
  </r>
  <r>
    <x v="197"/>
    <x v="0"/>
    <x v="1"/>
    <x v="1"/>
    <x v="1"/>
    <x v="8"/>
    <x v="470"/>
  </r>
  <r>
    <x v="197"/>
    <x v="0"/>
    <x v="1"/>
    <x v="1"/>
    <x v="0"/>
    <x v="5"/>
    <x v="471"/>
  </r>
  <r>
    <x v="197"/>
    <x v="0"/>
    <x v="1"/>
    <x v="1"/>
    <x v="0"/>
    <x v="1"/>
    <x v="472"/>
  </r>
  <r>
    <x v="197"/>
    <x v="0"/>
    <x v="1"/>
    <x v="1"/>
    <x v="0"/>
    <x v="5"/>
    <x v="473"/>
  </r>
  <r>
    <x v="198"/>
    <x v="1"/>
    <x v="22"/>
    <x v="1"/>
    <x v="1"/>
    <x v="8"/>
    <x v="474"/>
  </r>
  <r>
    <x v="198"/>
    <x v="1"/>
    <x v="22"/>
    <x v="1"/>
    <x v="1"/>
    <x v="8"/>
    <x v="475"/>
  </r>
  <r>
    <x v="198"/>
    <x v="1"/>
    <x v="22"/>
    <x v="1"/>
    <x v="0"/>
    <x v="1"/>
    <x v="476"/>
  </r>
  <r>
    <x v="198"/>
    <x v="1"/>
    <x v="22"/>
    <x v="1"/>
    <x v="1"/>
    <x v="8"/>
    <x v="477"/>
  </r>
  <r>
    <x v="198"/>
    <x v="1"/>
    <x v="22"/>
    <x v="1"/>
    <x v="1"/>
    <x v="10"/>
    <x v="478"/>
  </r>
  <r>
    <x v="105"/>
    <x v="1"/>
    <x v="15"/>
    <x v="3"/>
    <x v="1"/>
    <x v="8"/>
    <x v="204"/>
  </r>
  <r>
    <x v="199"/>
    <x v="0"/>
    <x v="32"/>
    <x v="0"/>
    <x v="1"/>
    <x v="6"/>
    <x v="479"/>
  </r>
  <r>
    <x v="199"/>
    <x v="0"/>
    <x v="32"/>
    <x v="0"/>
    <x v="1"/>
    <x v="6"/>
    <x v="480"/>
  </r>
  <r>
    <x v="199"/>
    <x v="0"/>
    <x v="32"/>
    <x v="0"/>
    <x v="1"/>
    <x v="4"/>
    <x v="481"/>
  </r>
  <r>
    <x v="199"/>
    <x v="0"/>
    <x v="32"/>
    <x v="0"/>
    <x v="1"/>
    <x v="8"/>
    <x v="482"/>
  </r>
  <r>
    <x v="200"/>
    <x v="0"/>
    <x v="25"/>
    <x v="2"/>
    <x v="0"/>
    <x v="5"/>
    <x v="483"/>
  </r>
  <r>
    <x v="200"/>
    <x v="0"/>
    <x v="25"/>
    <x v="2"/>
    <x v="2"/>
    <x v="11"/>
    <x v="484"/>
  </r>
  <r>
    <x v="201"/>
    <x v="0"/>
    <x v="24"/>
    <x v="3"/>
    <x v="1"/>
    <x v="6"/>
    <x v="485"/>
  </r>
  <r>
    <x v="202"/>
    <x v="0"/>
    <x v="1"/>
    <x v="1"/>
    <x v="1"/>
    <x v="6"/>
    <x v="153"/>
  </r>
  <r>
    <x v="202"/>
    <x v="0"/>
    <x v="1"/>
    <x v="1"/>
    <x v="1"/>
    <x v="6"/>
    <x v="486"/>
  </r>
  <r>
    <x v="203"/>
    <x v="2"/>
    <x v="37"/>
    <x v="1"/>
    <x v="2"/>
    <x v="16"/>
    <x v="487"/>
  </r>
  <r>
    <x v="203"/>
    <x v="2"/>
    <x v="37"/>
    <x v="1"/>
    <x v="1"/>
    <x v="4"/>
    <x v="488"/>
  </r>
  <r>
    <x v="203"/>
    <x v="2"/>
    <x v="37"/>
    <x v="1"/>
    <x v="1"/>
    <x v="10"/>
    <x v="489"/>
  </r>
  <r>
    <x v="203"/>
    <x v="2"/>
    <x v="37"/>
    <x v="1"/>
    <x v="1"/>
    <x v="4"/>
    <x v="490"/>
  </r>
  <r>
    <x v="204"/>
    <x v="0"/>
    <x v="5"/>
    <x v="2"/>
    <x v="2"/>
    <x v="11"/>
    <x v="491"/>
  </r>
  <r>
    <x v="204"/>
    <x v="0"/>
    <x v="5"/>
    <x v="2"/>
    <x v="1"/>
    <x v="4"/>
    <x v="431"/>
  </r>
  <r>
    <x v="204"/>
    <x v="0"/>
    <x v="5"/>
    <x v="2"/>
    <x v="1"/>
    <x v="8"/>
    <x v="492"/>
  </r>
  <r>
    <x v="205"/>
    <x v="1"/>
    <x v="12"/>
    <x v="2"/>
    <x v="0"/>
    <x v="3"/>
    <x v="493"/>
  </r>
  <r>
    <x v="206"/>
    <x v="0"/>
    <x v="1"/>
    <x v="1"/>
    <x v="2"/>
    <x v="7"/>
    <x v="494"/>
  </r>
  <r>
    <x v="206"/>
    <x v="0"/>
    <x v="1"/>
    <x v="1"/>
    <x v="2"/>
    <x v="11"/>
    <x v="495"/>
  </r>
  <r>
    <x v="207"/>
    <x v="0"/>
    <x v="31"/>
    <x v="3"/>
    <x v="1"/>
    <x v="13"/>
    <x v="496"/>
  </r>
  <r>
    <x v="208"/>
    <x v="2"/>
    <x v="2"/>
    <x v="0"/>
    <x v="0"/>
    <x v="1"/>
    <x v="497"/>
  </r>
  <r>
    <x v="208"/>
    <x v="2"/>
    <x v="2"/>
    <x v="0"/>
    <x v="0"/>
    <x v="5"/>
    <x v="498"/>
  </r>
  <r>
    <x v="37"/>
    <x v="0"/>
    <x v="9"/>
    <x v="3"/>
    <x v="1"/>
    <x v="4"/>
    <x v="499"/>
  </r>
  <r>
    <x v="37"/>
    <x v="0"/>
    <x v="9"/>
    <x v="3"/>
    <x v="1"/>
    <x v="14"/>
    <x v="500"/>
  </r>
  <r>
    <x v="37"/>
    <x v="0"/>
    <x v="9"/>
    <x v="3"/>
    <x v="1"/>
    <x v="12"/>
    <x v="501"/>
  </r>
  <r>
    <x v="209"/>
    <x v="1"/>
    <x v="1"/>
    <x v="1"/>
    <x v="0"/>
    <x v="1"/>
    <x v="502"/>
  </r>
  <r>
    <x v="210"/>
    <x v="0"/>
    <x v="1"/>
    <x v="1"/>
    <x v="0"/>
    <x v="5"/>
    <x v="503"/>
  </r>
  <r>
    <x v="211"/>
    <x v="0"/>
    <x v="19"/>
    <x v="0"/>
    <x v="2"/>
    <x v="7"/>
    <x v="504"/>
  </r>
  <r>
    <x v="211"/>
    <x v="0"/>
    <x v="19"/>
    <x v="0"/>
    <x v="1"/>
    <x v="8"/>
    <x v="505"/>
  </r>
  <r>
    <x v="212"/>
    <x v="0"/>
    <x v="16"/>
    <x v="1"/>
    <x v="1"/>
    <x v="4"/>
    <x v="506"/>
  </r>
  <r>
    <x v="213"/>
    <x v="0"/>
    <x v="10"/>
    <x v="2"/>
    <x v="1"/>
    <x v="8"/>
    <x v="507"/>
  </r>
  <r>
    <x v="155"/>
    <x v="2"/>
    <x v="15"/>
    <x v="3"/>
    <x v="1"/>
    <x v="8"/>
    <x v="508"/>
  </r>
  <r>
    <x v="214"/>
    <x v="0"/>
    <x v="0"/>
    <x v="0"/>
    <x v="1"/>
    <x v="9"/>
    <x v="509"/>
  </r>
  <r>
    <x v="214"/>
    <x v="0"/>
    <x v="0"/>
    <x v="0"/>
    <x v="0"/>
    <x v="1"/>
    <x v="510"/>
  </r>
  <r>
    <x v="215"/>
    <x v="0"/>
    <x v="6"/>
    <x v="2"/>
    <x v="2"/>
    <x v="11"/>
    <x v="511"/>
  </r>
  <r>
    <x v="216"/>
    <x v="1"/>
    <x v="16"/>
    <x v="1"/>
    <x v="2"/>
    <x v="7"/>
    <x v="512"/>
  </r>
  <r>
    <x v="217"/>
    <x v="0"/>
    <x v="24"/>
    <x v="3"/>
    <x v="1"/>
    <x v="4"/>
    <x v="513"/>
  </r>
  <r>
    <x v="218"/>
    <x v="0"/>
    <x v="5"/>
    <x v="2"/>
    <x v="2"/>
    <x v="11"/>
    <x v="514"/>
  </r>
  <r>
    <x v="218"/>
    <x v="0"/>
    <x v="5"/>
    <x v="2"/>
    <x v="2"/>
    <x v="7"/>
    <x v="515"/>
  </r>
  <r>
    <x v="218"/>
    <x v="0"/>
    <x v="5"/>
    <x v="2"/>
    <x v="0"/>
    <x v="5"/>
    <x v="516"/>
  </r>
  <r>
    <x v="123"/>
    <x v="2"/>
    <x v="15"/>
    <x v="3"/>
    <x v="1"/>
    <x v="8"/>
    <x v="517"/>
  </r>
  <r>
    <x v="123"/>
    <x v="2"/>
    <x v="15"/>
    <x v="3"/>
    <x v="1"/>
    <x v="10"/>
    <x v="518"/>
  </r>
  <r>
    <x v="219"/>
    <x v="1"/>
    <x v="10"/>
    <x v="2"/>
    <x v="1"/>
    <x v="4"/>
    <x v="519"/>
  </r>
  <r>
    <x v="219"/>
    <x v="1"/>
    <x v="10"/>
    <x v="2"/>
    <x v="1"/>
    <x v="8"/>
    <x v="520"/>
  </r>
  <r>
    <x v="219"/>
    <x v="1"/>
    <x v="10"/>
    <x v="2"/>
    <x v="1"/>
    <x v="14"/>
    <x v="521"/>
  </r>
  <r>
    <x v="173"/>
    <x v="0"/>
    <x v="1"/>
    <x v="1"/>
    <x v="0"/>
    <x v="1"/>
    <x v="522"/>
  </r>
  <r>
    <x v="220"/>
    <x v="0"/>
    <x v="2"/>
    <x v="0"/>
    <x v="0"/>
    <x v="5"/>
    <x v="523"/>
  </r>
  <r>
    <x v="221"/>
    <x v="0"/>
    <x v="5"/>
    <x v="2"/>
    <x v="1"/>
    <x v="13"/>
    <x v="524"/>
  </r>
  <r>
    <x v="222"/>
    <x v="1"/>
    <x v="1"/>
    <x v="1"/>
    <x v="1"/>
    <x v="4"/>
    <x v="525"/>
  </r>
  <r>
    <x v="223"/>
    <x v="0"/>
    <x v="3"/>
    <x v="0"/>
    <x v="1"/>
    <x v="6"/>
    <x v="526"/>
  </r>
  <r>
    <x v="224"/>
    <x v="0"/>
    <x v="1"/>
    <x v="1"/>
    <x v="1"/>
    <x v="2"/>
    <x v="343"/>
  </r>
  <r>
    <x v="224"/>
    <x v="0"/>
    <x v="1"/>
    <x v="1"/>
    <x v="0"/>
    <x v="3"/>
    <x v="527"/>
  </r>
  <r>
    <x v="224"/>
    <x v="0"/>
    <x v="1"/>
    <x v="1"/>
    <x v="1"/>
    <x v="10"/>
    <x v="56"/>
  </r>
  <r>
    <x v="225"/>
    <x v="0"/>
    <x v="1"/>
    <x v="1"/>
    <x v="0"/>
    <x v="5"/>
    <x v="528"/>
  </r>
  <r>
    <x v="225"/>
    <x v="0"/>
    <x v="1"/>
    <x v="1"/>
    <x v="1"/>
    <x v="8"/>
    <x v="529"/>
  </r>
  <r>
    <x v="80"/>
    <x v="0"/>
    <x v="2"/>
    <x v="0"/>
    <x v="1"/>
    <x v="9"/>
    <x v="530"/>
  </r>
  <r>
    <x v="80"/>
    <x v="0"/>
    <x v="2"/>
    <x v="0"/>
    <x v="0"/>
    <x v="5"/>
    <x v="531"/>
  </r>
  <r>
    <x v="214"/>
    <x v="0"/>
    <x v="4"/>
    <x v="1"/>
    <x v="1"/>
    <x v="13"/>
    <x v="532"/>
  </r>
  <r>
    <x v="214"/>
    <x v="0"/>
    <x v="4"/>
    <x v="1"/>
    <x v="1"/>
    <x v="2"/>
    <x v="533"/>
  </r>
  <r>
    <x v="226"/>
    <x v="0"/>
    <x v="1"/>
    <x v="1"/>
    <x v="2"/>
    <x v="7"/>
    <x v="534"/>
  </r>
  <r>
    <x v="172"/>
    <x v="1"/>
    <x v="4"/>
    <x v="1"/>
    <x v="1"/>
    <x v="10"/>
    <x v="535"/>
  </r>
  <r>
    <x v="172"/>
    <x v="1"/>
    <x v="4"/>
    <x v="1"/>
    <x v="1"/>
    <x v="8"/>
    <x v="536"/>
  </r>
  <r>
    <x v="172"/>
    <x v="1"/>
    <x v="4"/>
    <x v="1"/>
    <x v="1"/>
    <x v="10"/>
    <x v="537"/>
  </r>
  <r>
    <x v="172"/>
    <x v="1"/>
    <x v="4"/>
    <x v="1"/>
    <x v="0"/>
    <x v="1"/>
    <x v="538"/>
  </r>
  <r>
    <x v="116"/>
    <x v="0"/>
    <x v="15"/>
    <x v="3"/>
    <x v="1"/>
    <x v="2"/>
    <x v="539"/>
  </r>
  <r>
    <x v="116"/>
    <x v="0"/>
    <x v="15"/>
    <x v="3"/>
    <x v="1"/>
    <x v="13"/>
    <x v="540"/>
  </r>
  <r>
    <x v="116"/>
    <x v="0"/>
    <x v="15"/>
    <x v="3"/>
    <x v="1"/>
    <x v="8"/>
    <x v="541"/>
  </r>
  <r>
    <x v="116"/>
    <x v="0"/>
    <x v="15"/>
    <x v="3"/>
    <x v="2"/>
    <x v="7"/>
    <x v="542"/>
  </r>
  <r>
    <x v="54"/>
    <x v="0"/>
    <x v="4"/>
    <x v="1"/>
    <x v="1"/>
    <x v="6"/>
    <x v="138"/>
  </r>
  <r>
    <x v="227"/>
    <x v="0"/>
    <x v="1"/>
    <x v="1"/>
    <x v="1"/>
    <x v="10"/>
    <x v="543"/>
  </r>
  <r>
    <x v="227"/>
    <x v="0"/>
    <x v="1"/>
    <x v="1"/>
    <x v="1"/>
    <x v="10"/>
    <x v="544"/>
  </r>
  <r>
    <x v="227"/>
    <x v="0"/>
    <x v="1"/>
    <x v="1"/>
    <x v="1"/>
    <x v="14"/>
    <x v="545"/>
  </r>
  <r>
    <x v="228"/>
    <x v="0"/>
    <x v="10"/>
    <x v="2"/>
    <x v="1"/>
    <x v="4"/>
    <x v="546"/>
  </r>
  <r>
    <x v="228"/>
    <x v="0"/>
    <x v="10"/>
    <x v="2"/>
    <x v="0"/>
    <x v="5"/>
    <x v="547"/>
  </r>
  <r>
    <x v="229"/>
    <x v="0"/>
    <x v="1"/>
    <x v="1"/>
    <x v="1"/>
    <x v="14"/>
    <x v="548"/>
  </r>
  <r>
    <x v="96"/>
    <x v="0"/>
    <x v="22"/>
    <x v="1"/>
    <x v="2"/>
    <x v="7"/>
    <x v="549"/>
  </r>
  <r>
    <x v="96"/>
    <x v="0"/>
    <x v="22"/>
    <x v="1"/>
    <x v="2"/>
    <x v="7"/>
    <x v="550"/>
  </r>
  <r>
    <x v="96"/>
    <x v="0"/>
    <x v="22"/>
    <x v="1"/>
    <x v="1"/>
    <x v="9"/>
    <x v="551"/>
  </r>
  <r>
    <x v="96"/>
    <x v="0"/>
    <x v="22"/>
    <x v="1"/>
    <x v="1"/>
    <x v="8"/>
    <x v="552"/>
  </r>
  <r>
    <x v="96"/>
    <x v="0"/>
    <x v="22"/>
    <x v="1"/>
    <x v="2"/>
    <x v="7"/>
    <x v="553"/>
  </r>
  <r>
    <x v="230"/>
    <x v="0"/>
    <x v="0"/>
    <x v="0"/>
    <x v="0"/>
    <x v="1"/>
    <x v="554"/>
  </r>
  <r>
    <x v="230"/>
    <x v="0"/>
    <x v="0"/>
    <x v="0"/>
    <x v="1"/>
    <x v="2"/>
    <x v="555"/>
  </r>
  <r>
    <x v="231"/>
    <x v="0"/>
    <x v="21"/>
    <x v="1"/>
    <x v="2"/>
    <x v="7"/>
    <x v="556"/>
  </r>
  <r>
    <x v="231"/>
    <x v="0"/>
    <x v="21"/>
    <x v="1"/>
    <x v="1"/>
    <x v="10"/>
    <x v="557"/>
  </r>
  <r>
    <x v="231"/>
    <x v="0"/>
    <x v="21"/>
    <x v="1"/>
    <x v="1"/>
    <x v="8"/>
    <x v="558"/>
  </r>
  <r>
    <x v="231"/>
    <x v="0"/>
    <x v="21"/>
    <x v="1"/>
    <x v="1"/>
    <x v="10"/>
    <x v="559"/>
  </r>
  <r>
    <x v="232"/>
    <x v="0"/>
    <x v="5"/>
    <x v="2"/>
    <x v="1"/>
    <x v="6"/>
    <x v="560"/>
  </r>
  <r>
    <x v="232"/>
    <x v="0"/>
    <x v="5"/>
    <x v="2"/>
    <x v="2"/>
    <x v="11"/>
    <x v="561"/>
  </r>
  <r>
    <x v="233"/>
    <x v="0"/>
    <x v="1"/>
    <x v="1"/>
    <x v="1"/>
    <x v="9"/>
    <x v="562"/>
  </r>
  <r>
    <x v="233"/>
    <x v="0"/>
    <x v="1"/>
    <x v="1"/>
    <x v="2"/>
    <x v="16"/>
    <x v="384"/>
  </r>
  <r>
    <x v="233"/>
    <x v="0"/>
    <x v="1"/>
    <x v="1"/>
    <x v="2"/>
    <x v="7"/>
    <x v="563"/>
  </r>
  <r>
    <x v="233"/>
    <x v="0"/>
    <x v="1"/>
    <x v="1"/>
    <x v="0"/>
    <x v="5"/>
    <x v="564"/>
  </r>
  <r>
    <x v="216"/>
    <x v="0"/>
    <x v="9"/>
    <x v="3"/>
    <x v="1"/>
    <x v="14"/>
    <x v="565"/>
  </r>
  <r>
    <x v="87"/>
    <x v="0"/>
    <x v="9"/>
    <x v="3"/>
    <x v="2"/>
    <x v="7"/>
    <x v="566"/>
  </r>
  <r>
    <x v="87"/>
    <x v="0"/>
    <x v="9"/>
    <x v="3"/>
    <x v="2"/>
    <x v="7"/>
    <x v="567"/>
  </r>
  <r>
    <x v="87"/>
    <x v="0"/>
    <x v="9"/>
    <x v="3"/>
    <x v="1"/>
    <x v="14"/>
    <x v="568"/>
  </r>
  <r>
    <x v="234"/>
    <x v="0"/>
    <x v="2"/>
    <x v="0"/>
    <x v="1"/>
    <x v="4"/>
    <x v="569"/>
  </r>
  <r>
    <x v="234"/>
    <x v="0"/>
    <x v="2"/>
    <x v="0"/>
    <x v="0"/>
    <x v="5"/>
    <x v="498"/>
  </r>
  <r>
    <x v="234"/>
    <x v="0"/>
    <x v="2"/>
    <x v="0"/>
    <x v="1"/>
    <x v="8"/>
    <x v="570"/>
  </r>
  <r>
    <x v="234"/>
    <x v="0"/>
    <x v="2"/>
    <x v="0"/>
    <x v="1"/>
    <x v="8"/>
    <x v="571"/>
  </r>
  <r>
    <x v="234"/>
    <x v="0"/>
    <x v="2"/>
    <x v="0"/>
    <x v="1"/>
    <x v="10"/>
    <x v="572"/>
  </r>
  <r>
    <x v="235"/>
    <x v="0"/>
    <x v="9"/>
    <x v="3"/>
    <x v="1"/>
    <x v="8"/>
    <x v="573"/>
  </r>
  <r>
    <x v="235"/>
    <x v="0"/>
    <x v="9"/>
    <x v="3"/>
    <x v="1"/>
    <x v="6"/>
    <x v="574"/>
  </r>
  <r>
    <x v="235"/>
    <x v="0"/>
    <x v="9"/>
    <x v="3"/>
    <x v="2"/>
    <x v="7"/>
    <x v="575"/>
  </r>
  <r>
    <x v="236"/>
    <x v="1"/>
    <x v="5"/>
    <x v="2"/>
    <x v="2"/>
    <x v="7"/>
    <x v="576"/>
  </r>
  <r>
    <x v="236"/>
    <x v="1"/>
    <x v="5"/>
    <x v="2"/>
    <x v="1"/>
    <x v="2"/>
    <x v="577"/>
  </r>
  <r>
    <x v="108"/>
    <x v="1"/>
    <x v="9"/>
    <x v="3"/>
    <x v="1"/>
    <x v="10"/>
    <x v="578"/>
  </r>
  <r>
    <x v="108"/>
    <x v="1"/>
    <x v="9"/>
    <x v="3"/>
    <x v="2"/>
    <x v="7"/>
    <x v="579"/>
  </r>
  <r>
    <x v="237"/>
    <x v="0"/>
    <x v="24"/>
    <x v="3"/>
    <x v="2"/>
    <x v="7"/>
    <x v="580"/>
  </r>
  <r>
    <x v="237"/>
    <x v="0"/>
    <x v="24"/>
    <x v="3"/>
    <x v="1"/>
    <x v="8"/>
    <x v="581"/>
  </r>
  <r>
    <x v="238"/>
    <x v="1"/>
    <x v="15"/>
    <x v="3"/>
    <x v="0"/>
    <x v="5"/>
    <x v="582"/>
  </r>
  <r>
    <x v="238"/>
    <x v="1"/>
    <x v="15"/>
    <x v="3"/>
    <x v="0"/>
    <x v="5"/>
    <x v="583"/>
  </r>
  <r>
    <x v="238"/>
    <x v="1"/>
    <x v="15"/>
    <x v="3"/>
    <x v="1"/>
    <x v="8"/>
    <x v="584"/>
  </r>
  <r>
    <x v="238"/>
    <x v="1"/>
    <x v="15"/>
    <x v="3"/>
    <x v="2"/>
    <x v="7"/>
    <x v="585"/>
  </r>
  <r>
    <x v="238"/>
    <x v="1"/>
    <x v="15"/>
    <x v="3"/>
    <x v="0"/>
    <x v="5"/>
    <x v="586"/>
  </r>
  <r>
    <x v="58"/>
    <x v="0"/>
    <x v="10"/>
    <x v="2"/>
    <x v="1"/>
    <x v="8"/>
    <x v="587"/>
  </r>
  <r>
    <x v="239"/>
    <x v="1"/>
    <x v="12"/>
    <x v="2"/>
    <x v="0"/>
    <x v="1"/>
    <x v="85"/>
  </r>
  <r>
    <x v="239"/>
    <x v="1"/>
    <x v="12"/>
    <x v="2"/>
    <x v="1"/>
    <x v="9"/>
    <x v="588"/>
  </r>
  <r>
    <x v="239"/>
    <x v="1"/>
    <x v="12"/>
    <x v="2"/>
    <x v="1"/>
    <x v="4"/>
    <x v="589"/>
  </r>
  <r>
    <x v="239"/>
    <x v="1"/>
    <x v="12"/>
    <x v="2"/>
    <x v="1"/>
    <x v="6"/>
    <x v="590"/>
  </r>
  <r>
    <x v="175"/>
    <x v="2"/>
    <x v="15"/>
    <x v="3"/>
    <x v="0"/>
    <x v="5"/>
    <x v="591"/>
  </r>
  <r>
    <x v="240"/>
    <x v="0"/>
    <x v="4"/>
    <x v="1"/>
    <x v="1"/>
    <x v="9"/>
    <x v="592"/>
  </r>
  <r>
    <x v="94"/>
    <x v="0"/>
    <x v="1"/>
    <x v="1"/>
    <x v="1"/>
    <x v="8"/>
    <x v="593"/>
  </r>
  <r>
    <x v="94"/>
    <x v="0"/>
    <x v="1"/>
    <x v="1"/>
    <x v="1"/>
    <x v="10"/>
    <x v="594"/>
  </r>
  <r>
    <x v="25"/>
    <x v="0"/>
    <x v="22"/>
    <x v="1"/>
    <x v="1"/>
    <x v="4"/>
    <x v="595"/>
  </r>
  <r>
    <x v="25"/>
    <x v="0"/>
    <x v="22"/>
    <x v="1"/>
    <x v="2"/>
    <x v="11"/>
    <x v="596"/>
  </r>
  <r>
    <x v="25"/>
    <x v="0"/>
    <x v="22"/>
    <x v="1"/>
    <x v="2"/>
    <x v="7"/>
    <x v="597"/>
  </r>
  <r>
    <x v="241"/>
    <x v="0"/>
    <x v="2"/>
    <x v="0"/>
    <x v="2"/>
    <x v="11"/>
    <x v="598"/>
  </r>
  <r>
    <x v="241"/>
    <x v="0"/>
    <x v="2"/>
    <x v="0"/>
    <x v="1"/>
    <x v="2"/>
    <x v="599"/>
  </r>
  <r>
    <x v="242"/>
    <x v="1"/>
    <x v="32"/>
    <x v="0"/>
    <x v="0"/>
    <x v="1"/>
    <x v="600"/>
  </r>
  <r>
    <x v="243"/>
    <x v="0"/>
    <x v="22"/>
    <x v="1"/>
    <x v="1"/>
    <x v="8"/>
    <x v="601"/>
  </r>
  <r>
    <x v="243"/>
    <x v="0"/>
    <x v="22"/>
    <x v="1"/>
    <x v="1"/>
    <x v="9"/>
    <x v="602"/>
  </r>
  <r>
    <x v="244"/>
    <x v="2"/>
    <x v="1"/>
    <x v="1"/>
    <x v="0"/>
    <x v="5"/>
    <x v="603"/>
  </r>
  <r>
    <x v="244"/>
    <x v="2"/>
    <x v="1"/>
    <x v="1"/>
    <x v="1"/>
    <x v="8"/>
    <x v="604"/>
  </r>
  <r>
    <x v="122"/>
    <x v="1"/>
    <x v="11"/>
    <x v="2"/>
    <x v="0"/>
    <x v="5"/>
    <x v="605"/>
  </r>
  <r>
    <x v="245"/>
    <x v="0"/>
    <x v="1"/>
    <x v="1"/>
    <x v="1"/>
    <x v="4"/>
    <x v="606"/>
  </r>
  <r>
    <x v="245"/>
    <x v="0"/>
    <x v="1"/>
    <x v="1"/>
    <x v="1"/>
    <x v="2"/>
    <x v="607"/>
  </r>
  <r>
    <x v="193"/>
    <x v="0"/>
    <x v="12"/>
    <x v="2"/>
    <x v="2"/>
    <x v="11"/>
    <x v="608"/>
  </r>
  <r>
    <x v="246"/>
    <x v="2"/>
    <x v="30"/>
    <x v="3"/>
    <x v="1"/>
    <x v="10"/>
    <x v="90"/>
  </r>
  <r>
    <x v="247"/>
    <x v="2"/>
    <x v="14"/>
    <x v="2"/>
    <x v="1"/>
    <x v="9"/>
    <x v="609"/>
  </r>
  <r>
    <x v="178"/>
    <x v="1"/>
    <x v="16"/>
    <x v="1"/>
    <x v="1"/>
    <x v="13"/>
    <x v="610"/>
  </r>
  <r>
    <x v="178"/>
    <x v="1"/>
    <x v="16"/>
    <x v="1"/>
    <x v="1"/>
    <x v="9"/>
    <x v="611"/>
  </r>
  <r>
    <x v="25"/>
    <x v="1"/>
    <x v="4"/>
    <x v="1"/>
    <x v="0"/>
    <x v="5"/>
    <x v="612"/>
  </r>
  <r>
    <x v="25"/>
    <x v="1"/>
    <x v="4"/>
    <x v="1"/>
    <x v="2"/>
    <x v="7"/>
    <x v="214"/>
  </r>
  <r>
    <x v="25"/>
    <x v="1"/>
    <x v="4"/>
    <x v="1"/>
    <x v="2"/>
    <x v="11"/>
    <x v="613"/>
  </r>
  <r>
    <x v="248"/>
    <x v="2"/>
    <x v="15"/>
    <x v="3"/>
    <x v="1"/>
    <x v="10"/>
    <x v="614"/>
  </r>
  <r>
    <x v="249"/>
    <x v="1"/>
    <x v="15"/>
    <x v="3"/>
    <x v="1"/>
    <x v="10"/>
    <x v="615"/>
  </r>
  <r>
    <x v="249"/>
    <x v="1"/>
    <x v="15"/>
    <x v="3"/>
    <x v="2"/>
    <x v="11"/>
    <x v="616"/>
  </r>
  <r>
    <x v="250"/>
    <x v="0"/>
    <x v="24"/>
    <x v="3"/>
    <x v="1"/>
    <x v="9"/>
    <x v="617"/>
  </r>
  <r>
    <x v="250"/>
    <x v="0"/>
    <x v="24"/>
    <x v="3"/>
    <x v="1"/>
    <x v="8"/>
    <x v="618"/>
  </r>
  <r>
    <x v="250"/>
    <x v="0"/>
    <x v="24"/>
    <x v="3"/>
    <x v="1"/>
    <x v="12"/>
    <x v="619"/>
  </r>
  <r>
    <x v="251"/>
    <x v="2"/>
    <x v="10"/>
    <x v="2"/>
    <x v="0"/>
    <x v="1"/>
    <x v="620"/>
  </r>
  <r>
    <x v="251"/>
    <x v="2"/>
    <x v="10"/>
    <x v="2"/>
    <x v="1"/>
    <x v="8"/>
    <x v="621"/>
  </r>
  <r>
    <x v="252"/>
    <x v="0"/>
    <x v="5"/>
    <x v="2"/>
    <x v="1"/>
    <x v="4"/>
    <x v="622"/>
  </r>
  <r>
    <x v="252"/>
    <x v="0"/>
    <x v="5"/>
    <x v="2"/>
    <x v="1"/>
    <x v="4"/>
    <x v="623"/>
  </r>
  <r>
    <x v="252"/>
    <x v="0"/>
    <x v="5"/>
    <x v="2"/>
    <x v="0"/>
    <x v="3"/>
    <x v="624"/>
  </r>
  <r>
    <x v="252"/>
    <x v="0"/>
    <x v="5"/>
    <x v="2"/>
    <x v="1"/>
    <x v="8"/>
    <x v="625"/>
  </r>
  <r>
    <x v="253"/>
    <x v="1"/>
    <x v="15"/>
    <x v="3"/>
    <x v="1"/>
    <x v="4"/>
    <x v="626"/>
  </r>
  <r>
    <x v="254"/>
    <x v="0"/>
    <x v="0"/>
    <x v="0"/>
    <x v="1"/>
    <x v="13"/>
    <x v="627"/>
  </r>
  <r>
    <x v="110"/>
    <x v="1"/>
    <x v="5"/>
    <x v="2"/>
    <x v="1"/>
    <x v="14"/>
    <x v="628"/>
  </r>
  <r>
    <x v="110"/>
    <x v="1"/>
    <x v="5"/>
    <x v="2"/>
    <x v="1"/>
    <x v="10"/>
    <x v="629"/>
  </r>
  <r>
    <x v="110"/>
    <x v="1"/>
    <x v="5"/>
    <x v="2"/>
    <x v="2"/>
    <x v="7"/>
    <x v="630"/>
  </r>
  <r>
    <x v="163"/>
    <x v="0"/>
    <x v="24"/>
    <x v="3"/>
    <x v="0"/>
    <x v="5"/>
    <x v="631"/>
  </r>
  <r>
    <x v="255"/>
    <x v="2"/>
    <x v="10"/>
    <x v="2"/>
    <x v="0"/>
    <x v="5"/>
    <x v="112"/>
  </r>
  <r>
    <x v="255"/>
    <x v="2"/>
    <x v="10"/>
    <x v="2"/>
    <x v="0"/>
    <x v="3"/>
    <x v="632"/>
  </r>
  <r>
    <x v="255"/>
    <x v="2"/>
    <x v="10"/>
    <x v="2"/>
    <x v="1"/>
    <x v="10"/>
    <x v="633"/>
  </r>
  <r>
    <x v="140"/>
    <x v="0"/>
    <x v="10"/>
    <x v="2"/>
    <x v="1"/>
    <x v="6"/>
    <x v="634"/>
  </r>
  <r>
    <x v="256"/>
    <x v="0"/>
    <x v="14"/>
    <x v="2"/>
    <x v="1"/>
    <x v="9"/>
    <x v="635"/>
  </r>
  <r>
    <x v="256"/>
    <x v="0"/>
    <x v="14"/>
    <x v="2"/>
    <x v="1"/>
    <x v="10"/>
    <x v="636"/>
  </r>
  <r>
    <x v="256"/>
    <x v="0"/>
    <x v="14"/>
    <x v="2"/>
    <x v="2"/>
    <x v="11"/>
    <x v="637"/>
  </r>
  <r>
    <x v="257"/>
    <x v="0"/>
    <x v="5"/>
    <x v="2"/>
    <x v="1"/>
    <x v="9"/>
    <x v="638"/>
  </r>
  <r>
    <x v="257"/>
    <x v="0"/>
    <x v="5"/>
    <x v="2"/>
    <x v="2"/>
    <x v="11"/>
    <x v="639"/>
  </r>
  <r>
    <x v="257"/>
    <x v="0"/>
    <x v="5"/>
    <x v="2"/>
    <x v="0"/>
    <x v="5"/>
    <x v="640"/>
  </r>
  <r>
    <x v="257"/>
    <x v="0"/>
    <x v="5"/>
    <x v="2"/>
    <x v="1"/>
    <x v="8"/>
    <x v="641"/>
  </r>
  <r>
    <x v="258"/>
    <x v="0"/>
    <x v="15"/>
    <x v="3"/>
    <x v="1"/>
    <x v="8"/>
    <x v="642"/>
  </r>
  <r>
    <x v="258"/>
    <x v="0"/>
    <x v="15"/>
    <x v="3"/>
    <x v="1"/>
    <x v="4"/>
    <x v="643"/>
  </r>
  <r>
    <x v="258"/>
    <x v="0"/>
    <x v="15"/>
    <x v="3"/>
    <x v="1"/>
    <x v="4"/>
    <x v="644"/>
  </r>
  <r>
    <x v="259"/>
    <x v="1"/>
    <x v="3"/>
    <x v="0"/>
    <x v="2"/>
    <x v="15"/>
    <x v="645"/>
  </r>
  <r>
    <x v="259"/>
    <x v="1"/>
    <x v="3"/>
    <x v="0"/>
    <x v="1"/>
    <x v="9"/>
    <x v="646"/>
  </r>
  <r>
    <x v="260"/>
    <x v="0"/>
    <x v="35"/>
    <x v="0"/>
    <x v="2"/>
    <x v="11"/>
    <x v="647"/>
  </r>
  <r>
    <x v="260"/>
    <x v="0"/>
    <x v="35"/>
    <x v="0"/>
    <x v="1"/>
    <x v="2"/>
    <x v="2"/>
  </r>
  <r>
    <x v="260"/>
    <x v="0"/>
    <x v="35"/>
    <x v="0"/>
    <x v="1"/>
    <x v="10"/>
    <x v="537"/>
  </r>
  <r>
    <x v="53"/>
    <x v="0"/>
    <x v="15"/>
    <x v="3"/>
    <x v="0"/>
    <x v="0"/>
    <x v="648"/>
  </r>
  <r>
    <x v="261"/>
    <x v="0"/>
    <x v="17"/>
    <x v="0"/>
    <x v="0"/>
    <x v="5"/>
    <x v="649"/>
  </r>
  <r>
    <x v="261"/>
    <x v="0"/>
    <x v="17"/>
    <x v="0"/>
    <x v="2"/>
    <x v="7"/>
    <x v="650"/>
  </r>
  <r>
    <x v="261"/>
    <x v="0"/>
    <x v="17"/>
    <x v="0"/>
    <x v="1"/>
    <x v="4"/>
    <x v="651"/>
  </r>
  <r>
    <x v="262"/>
    <x v="0"/>
    <x v="1"/>
    <x v="1"/>
    <x v="2"/>
    <x v="11"/>
    <x v="652"/>
  </r>
  <r>
    <x v="262"/>
    <x v="0"/>
    <x v="1"/>
    <x v="1"/>
    <x v="1"/>
    <x v="10"/>
    <x v="653"/>
  </r>
  <r>
    <x v="263"/>
    <x v="2"/>
    <x v="9"/>
    <x v="3"/>
    <x v="1"/>
    <x v="6"/>
    <x v="654"/>
  </r>
  <r>
    <x v="263"/>
    <x v="2"/>
    <x v="9"/>
    <x v="3"/>
    <x v="1"/>
    <x v="2"/>
    <x v="655"/>
  </r>
  <r>
    <x v="263"/>
    <x v="2"/>
    <x v="9"/>
    <x v="3"/>
    <x v="1"/>
    <x v="12"/>
    <x v="83"/>
  </r>
  <r>
    <x v="263"/>
    <x v="2"/>
    <x v="9"/>
    <x v="3"/>
    <x v="1"/>
    <x v="2"/>
    <x v="656"/>
  </r>
  <r>
    <x v="263"/>
    <x v="2"/>
    <x v="9"/>
    <x v="3"/>
    <x v="1"/>
    <x v="6"/>
    <x v="657"/>
  </r>
  <r>
    <x v="263"/>
    <x v="2"/>
    <x v="9"/>
    <x v="3"/>
    <x v="1"/>
    <x v="8"/>
    <x v="658"/>
  </r>
  <r>
    <x v="263"/>
    <x v="2"/>
    <x v="9"/>
    <x v="3"/>
    <x v="1"/>
    <x v="8"/>
    <x v="319"/>
  </r>
  <r>
    <x v="264"/>
    <x v="1"/>
    <x v="24"/>
    <x v="3"/>
    <x v="0"/>
    <x v="5"/>
    <x v="659"/>
  </r>
  <r>
    <x v="254"/>
    <x v="1"/>
    <x v="4"/>
    <x v="1"/>
    <x v="0"/>
    <x v="5"/>
    <x v="660"/>
  </r>
  <r>
    <x v="265"/>
    <x v="0"/>
    <x v="1"/>
    <x v="1"/>
    <x v="0"/>
    <x v="3"/>
    <x v="661"/>
  </r>
  <r>
    <x v="171"/>
    <x v="1"/>
    <x v="3"/>
    <x v="0"/>
    <x v="1"/>
    <x v="10"/>
    <x v="559"/>
  </r>
  <r>
    <x v="171"/>
    <x v="1"/>
    <x v="3"/>
    <x v="0"/>
    <x v="1"/>
    <x v="9"/>
    <x v="662"/>
  </r>
  <r>
    <x v="171"/>
    <x v="1"/>
    <x v="3"/>
    <x v="0"/>
    <x v="2"/>
    <x v="11"/>
    <x v="663"/>
  </r>
  <r>
    <x v="266"/>
    <x v="0"/>
    <x v="15"/>
    <x v="3"/>
    <x v="2"/>
    <x v="11"/>
    <x v="664"/>
  </r>
  <r>
    <x v="266"/>
    <x v="0"/>
    <x v="15"/>
    <x v="3"/>
    <x v="0"/>
    <x v="0"/>
    <x v="665"/>
  </r>
  <r>
    <x v="266"/>
    <x v="0"/>
    <x v="15"/>
    <x v="3"/>
    <x v="1"/>
    <x v="8"/>
    <x v="666"/>
  </r>
  <r>
    <x v="267"/>
    <x v="2"/>
    <x v="15"/>
    <x v="3"/>
    <x v="1"/>
    <x v="10"/>
    <x v="444"/>
  </r>
  <r>
    <x v="213"/>
    <x v="0"/>
    <x v="2"/>
    <x v="0"/>
    <x v="1"/>
    <x v="12"/>
    <x v="667"/>
  </r>
  <r>
    <x v="240"/>
    <x v="1"/>
    <x v="15"/>
    <x v="3"/>
    <x v="1"/>
    <x v="9"/>
    <x v="668"/>
  </r>
  <r>
    <x v="240"/>
    <x v="1"/>
    <x v="15"/>
    <x v="3"/>
    <x v="2"/>
    <x v="7"/>
    <x v="669"/>
  </r>
  <r>
    <x v="240"/>
    <x v="1"/>
    <x v="15"/>
    <x v="3"/>
    <x v="2"/>
    <x v="11"/>
    <x v="670"/>
  </r>
  <r>
    <x v="268"/>
    <x v="1"/>
    <x v="4"/>
    <x v="1"/>
    <x v="1"/>
    <x v="8"/>
    <x v="544"/>
  </r>
  <r>
    <x v="269"/>
    <x v="0"/>
    <x v="13"/>
    <x v="3"/>
    <x v="0"/>
    <x v="5"/>
    <x v="583"/>
  </r>
  <r>
    <x v="241"/>
    <x v="0"/>
    <x v="24"/>
    <x v="3"/>
    <x v="0"/>
    <x v="5"/>
    <x v="671"/>
  </r>
  <r>
    <x v="270"/>
    <x v="2"/>
    <x v="7"/>
    <x v="1"/>
    <x v="1"/>
    <x v="8"/>
    <x v="672"/>
  </r>
  <r>
    <x v="270"/>
    <x v="2"/>
    <x v="7"/>
    <x v="1"/>
    <x v="0"/>
    <x v="5"/>
    <x v="673"/>
  </r>
  <r>
    <x v="271"/>
    <x v="2"/>
    <x v="1"/>
    <x v="1"/>
    <x v="1"/>
    <x v="10"/>
    <x v="674"/>
  </r>
  <r>
    <x v="272"/>
    <x v="1"/>
    <x v="12"/>
    <x v="2"/>
    <x v="0"/>
    <x v="3"/>
    <x v="675"/>
  </r>
  <r>
    <x v="272"/>
    <x v="1"/>
    <x v="12"/>
    <x v="2"/>
    <x v="1"/>
    <x v="4"/>
    <x v="676"/>
  </r>
  <r>
    <x v="273"/>
    <x v="2"/>
    <x v="9"/>
    <x v="3"/>
    <x v="0"/>
    <x v="5"/>
    <x v="677"/>
  </r>
  <r>
    <x v="274"/>
    <x v="1"/>
    <x v="2"/>
    <x v="0"/>
    <x v="1"/>
    <x v="14"/>
    <x v="678"/>
  </r>
  <r>
    <x v="118"/>
    <x v="0"/>
    <x v="5"/>
    <x v="2"/>
    <x v="1"/>
    <x v="12"/>
    <x v="679"/>
  </r>
  <r>
    <x v="118"/>
    <x v="0"/>
    <x v="5"/>
    <x v="2"/>
    <x v="2"/>
    <x v="7"/>
    <x v="680"/>
  </r>
  <r>
    <x v="275"/>
    <x v="0"/>
    <x v="15"/>
    <x v="3"/>
    <x v="1"/>
    <x v="10"/>
    <x v="681"/>
  </r>
  <r>
    <x v="275"/>
    <x v="0"/>
    <x v="15"/>
    <x v="3"/>
    <x v="0"/>
    <x v="3"/>
    <x v="682"/>
  </r>
  <r>
    <x v="275"/>
    <x v="0"/>
    <x v="15"/>
    <x v="3"/>
    <x v="1"/>
    <x v="4"/>
    <x v="683"/>
  </r>
  <r>
    <x v="275"/>
    <x v="0"/>
    <x v="15"/>
    <x v="3"/>
    <x v="0"/>
    <x v="1"/>
    <x v="684"/>
  </r>
  <r>
    <x v="275"/>
    <x v="0"/>
    <x v="15"/>
    <x v="3"/>
    <x v="1"/>
    <x v="2"/>
    <x v="685"/>
  </r>
  <r>
    <x v="276"/>
    <x v="2"/>
    <x v="4"/>
    <x v="1"/>
    <x v="1"/>
    <x v="4"/>
    <x v="420"/>
  </r>
  <r>
    <x v="276"/>
    <x v="2"/>
    <x v="4"/>
    <x v="1"/>
    <x v="2"/>
    <x v="11"/>
    <x v="686"/>
  </r>
  <r>
    <x v="276"/>
    <x v="2"/>
    <x v="4"/>
    <x v="1"/>
    <x v="1"/>
    <x v="8"/>
    <x v="687"/>
  </r>
  <r>
    <x v="276"/>
    <x v="2"/>
    <x v="4"/>
    <x v="1"/>
    <x v="1"/>
    <x v="8"/>
    <x v="688"/>
  </r>
  <r>
    <x v="276"/>
    <x v="2"/>
    <x v="4"/>
    <x v="1"/>
    <x v="0"/>
    <x v="0"/>
    <x v="689"/>
  </r>
  <r>
    <x v="276"/>
    <x v="2"/>
    <x v="4"/>
    <x v="1"/>
    <x v="1"/>
    <x v="8"/>
    <x v="690"/>
  </r>
  <r>
    <x v="78"/>
    <x v="0"/>
    <x v="1"/>
    <x v="1"/>
    <x v="2"/>
    <x v="11"/>
    <x v="691"/>
  </r>
  <r>
    <x v="277"/>
    <x v="2"/>
    <x v="10"/>
    <x v="2"/>
    <x v="1"/>
    <x v="2"/>
    <x v="692"/>
  </r>
  <r>
    <x v="277"/>
    <x v="2"/>
    <x v="10"/>
    <x v="2"/>
    <x v="1"/>
    <x v="4"/>
    <x v="693"/>
  </r>
  <r>
    <x v="277"/>
    <x v="2"/>
    <x v="10"/>
    <x v="2"/>
    <x v="1"/>
    <x v="8"/>
    <x v="694"/>
  </r>
  <r>
    <x v="278"/>
    <x v="0"/>
    <x v="5"/>
    <x v="2"/>
    <x v="1"/>
    <x v="14"/>
    <x v="548"/>
  </r>
  <r>
    <x v="278"/>
    <x v="0"/>
    <x v="5"/>
    <x v="2"/>
    <x v="1"/>
    <x v="10"/>
    <x v="695"/>
  </r>
  <r>
    <x v="278"/>
    <x v="0"/>
    <x v="5"/>
    <x v="2"/>
    <x v="1"/>
    <x v="10"/>
    <x v="696"/>
  </r>
  <r>
    <x v="278"/>
    <x v="0"/>
    <x v="5"/>
    <x v="2"/>
    <x v="1"/>
    <x v="14"/>
    <x v="697"/>
  </r>
  <r>
    <x v="279"/>
    <x v="1"/>
    <x v="1"/>
    <x v="1"/>
    <x v="0"/>
    <x v="3"/>
    <x v="698"/>
  </r>
  <r>
    <x v="279"/>
    <x v="1"/>
    <x v="1"/>
    <x v="1"/>
    <x v="1"/>
    <x v="4"/>
    <x v="699"/>
  </r>
  <r>
    <x v="231"/>
    <x v="0"/>
    <x v="10"/>
    <x v="2"/>
    <x v="2"/>
    <x v="7"/>
    <x v="700"/>
  </r>
  <r>
    <x v="280"/>
    <x v="0"/>
    <x v="12"/>
    <x v="2"/>
    <x v="1"/>
    <x v="8"/>
    <x v="701"/>
  </r>
  <r>
    <x v="280"/>
    <x v="0"/>
    <x v="12"/>
    <x v="2"/>
    <x v="0"/>
    <x v="5"/>
    <x v="702"/>
  </r>
  <r>
    <x v="280"/>
    <x v="0"/>
    <x v="12"/>
    <x v="2"/>
    <x v="1"/>
    <x v="6"/>
    <x v="703"/>
  </r>
  <r>
    <x v="280"/>
    <x v="0"/>
    <x v="12"/>
    <x v="2"/>
    <x v="1"/>
    <x v="8"/>
    <x v="704"/>
  </r>
  <r>
    <x v="281"/>
    <x v="1"/>
    <x v="1"/>
    <x v="1"/>
    <x v="2"/>
    <x v="16"/>
    <x v="384"/>
  </r>
  <r>
    <x v="214"/>
    <x v="0"/>
    <x v="1"/>
    <x v="1"/>
    <x v="0"/>
    <x v="5"/>
    <x v="705"/>
  </r>
  <r>
    <x v="31"/>
    <x v="1"/>
    <x v="2"/>
    <x v="0"/>
    <x v="0"/>
    <x v="3"/>
    <x v="706"/>
  </r>
  <r>
    <x v="282"/>
    <x v="0"/>
    <x v="11"/>
    <x v="2"/>
    <x v="1"/>
    <x v="4"/>
    <x v="332"/>
  </r>
  <r>
    <x v="282"/>
    <x v="0"/>
    <x v="11"/>
    <x v="2"/>
    <x v="2"/>
    <x v="11"/>
    <x v="596"/>
  </r>
  <r>
    <x v="283"/>
    <x v="1"/>
    <x v="15"/>
    <x v="3"/>
    <x v="1"/>
    <x v="8"/>
    <x v="531"/>
  </r>
  <r>
    <x v="65"/>
    <x v="1"/>
    <x v="6"/>
    <x v="2"/>
    <x v="1"/>
    <x v="10"/>
    <x v="20"/>
  </r>
  <r>
    <x v="284"/>
    <x v="0"/>
    <x v="1"/>
    <x v="1"/>
    <x v="1"/>
    <x v="10"/>
    <x v="707"/>
  </r>
  <r>
    <x v="132"/>
    <x v="1"/>
    <x v="32"/>
    <x v="0"/>
    <x v="1"/>
    <x v="2"/>
    <x v="708"/>
  </r>
  <r>
    <x v="285"/>
    <x v="0"/>
    <x v="24"/>
    <x v="3"/>
    <x v="2"/>
    <x v="7"/>
    <x v="709"/>
  </r>
  <r>
    <x v="286"/>
    <x v="1"/>
    <x v="28"/>
    <x v="0"/>
    <x v="1"/>
    <x v="12"/>
    <x v="710"/>
  </r>
  <r>
    <x v="286"/>
    <x v="1"/>
    <x v="28"/>
    <x v="0"/>
    <x v="1"/>
    <x v="12"/>
    <x v="711"/>
  </r>
  <r>
    <x v="286"/>
    <x v="1"/>
    <x v="28"/>
    <x v="0"/>
    <x v="2"/>
    <x v="11"/>
    <x v="712"/>
  </r>
  <r>
    <x v="286"/>
    <x v="1"/>
    <x v="28"/>
    <x v="0"/>
    <x v="1"/>
    <x v="8"/>
    <x v="713"/>
  </r>
  <r>
    <x v="286"/>
    <x v="1"/>
    <x v="28"/>
    <x v="0"/>
    <x v="1"/>
    <x v="4"/>
    <x v="714"/>
  </r>
  <r>
    <x v="287"/>
    <x v="1"/>
    <x v="2"/>
    <x v="0"/>
    <x v="0"/>
    <x v="5"/>
    <x v="715"/>
  </r>
  <r>
    <x v="288"/>
    <x v="0"/>
    <x v="17"/>
    <x v="0"/>
    <x v="0"/>
    <x v="1"/>
    <x v="716"/>
  </r>
  <r>
    <x v="289"/>
    <x v="1"/>
    <x v="23"/>
    <x v="2"/>
    <x v="1"/>
    <x v="8"/>
    <x v="717"/>
  </r>
  <r>
    <x v="289"/>
    <x v="1"/>
    <x v="23"/>
    <x v="2"/>
    <x v="2"/>
    <x v="7"/>
    <x v="718"/>
  </r>
  <r>
    <x v="289"/>
    <x v="1"/>
    <x v="23"/>
    <x v="2"/>
    <x v="1"/>
    <x v="8"/>
    <x v="719"/>
  </r>
  <r>
    <x v="289"/>
    <x v="1"/>
    <x v="23"/>
    <x v="2"/>
    <x v="1"/>
    <x v="8"/>
    <x v="720"/>
  </r>
  <r>
    <x v="289"/>
    <x v="1"/>
    <x v="23"/>
    <x v="2"/>
    <x v="1"/>
    <x v="6"/>
    <x v="721"/>
  </r>
  <r>
    <x v="289"/>
    <x v="1"/>
    <x v="23"/>
    <x v="2"/>
    <x v="0"/>
    <x v="5"/>
    <x v="722"/>
  </r>
  <r>
    <x v="290"/>
    <x v="0"/>
    <x v="24"/>
    <x v="3"/>
    <x v="1"/>
    <x v="6"/>
    <x v="723"/>
  </r>
  <r>
    <x v="291"/>
    <x v="2"/>
    <x v="1"/>
    <x v="1"/>
    <x v="0"/>
    <x v="1"/>
    <x v="724"/>
  </r>
  <r>
    <x v="291"/>
    <x v="2"/>
    <x v="1"/>
    <x v="1"/>
    <x v="1"/>
    <x v="10"/>
    <x v="725"/>
  </r>
  <r>
    <x v="291"/>
    <x v="2"/>
    <x v="1"/>
    <x v="1"/>
    <x v="1"/>
    <x v="10"/>
    <x v="100"/>
  </r>
  <r>
    <x v="291"/>
    <x v="2"/>
    <x v="1"/>
    <x v="1"/>
    <x v="1"/>
    <x v="10"/>
    <x v="726"/>
  </r>
  <r>
    <x v="292"/>
    <x v="0"/>
    <x v="24"/>
    <x v="3"/>
    <x v="1"/>
    <x v="8"/>
    <x v="727"/>
  </r>
  <r>
    <x v="292"/>
    <x v="0"/>
    <x v="24"/>
    <x v="3"/>
    <x v="2"/>
    <x v="11"/>
    <x v="728"/>
  </r>
  <r>
    <x v="292"/>
    <x v="0"/>
    <x v="24"/>
    <x v="3"/>
    <x v="0"/>
    <x v="0"/>
    <x v="729"/>
  </r>
  <r>
    <x v="292"/>
    <x v="0"/>
    <x v="24"/>
    <x v="3"/>
    <x v="2"/>
    <x v="11"/>
    <x v="730"/>
  </r>
  <r>
    <x v="293"/>
    <x v="1"/>
    <x v="20"/>
    <x v="0"/>
    <x v="1"/>
    <x v="12"/>
    <x v="731"/>
  </r>
  <r>
    <x v="294"/>
    <x v="0"/>
    <x v="1"/>
    <x v="1"/>
    <x v="1"/>
    <x v="8"/>
    <x v="732"/>
  </r>
  <r>
    <x v="295"/>
    <x v="0"/>
    <x v="1"/>
    <x v="1"/>
    <x v="0"/>
    <x v="1"/>
    <x v="733"/>
  </r>
  <r>
    <x v="153"/>
    <x v="0"/>
    <x v="17"/>
    <x v="0"/>
    <x v="1"/>
    <x v="8"/>
    <x v="734"/>
  </r>
  <r>
    <x v="153"/>
    <x v="0"/>
    <x v="17"/>
    <x v="0"/>
    <x v="1"/>
    <x v="4"/>
    <x v="735"/>
  </r>
  <r>
    <x v="153"/>
    <x v="0"/>
    <x v="17"/>
    <x v="0"/>
    <x v="1"/>
    <x v="8"/>
    <x v="736"/>
  </r>
  <r>
    <x v="153"/>
    <x v="0"/>
    <x v="17"/>
    <x v="0"/>
    <x v="0"/>
    <x v="1"/>
    <x v="737"/>
  </r>
  <r>
    <x v="244"/>
    <x v="0"/>
    <x v="3"/>
    <x v="0"/>
    <x v="2"/>
    <x v="7"/>
    <x v="738"/>
  </r>
  <r>
    <x v="59"/>
    <x v="0"/>
    <x v="1"/>
    <x v="1"/>
    <x v="1"/>
    <x v="2"/>
    <x v="739"/>
  </r>
  <r>
    <x v="59"/>
    <x v="0"/>
    <x v="1"/>
    <x v="1"/>
    <x v="1"/>
    <x v="10"/>
    <x v="740"/>
  </r>
  <r>
    <x v="296"/>
    <x v="0"/>
    <x v="11"/>
    <x v="2"/>
    <x v="1"/>
    <x v="8"/>
    <x v="171"/>
  </r>
  <r>
    <x v="100"/>
    <x v="1"/>
    <x v="15"/>
    <x v="3"/>
    <x v="1"/>
    <x v="10"/>
    <x v="741"/>
  </r>
  <r>
    <x v="100"/>
    <x v="1"/>
    <x v="15"/>
    <x v="3"/>
    <x v="1"/>
    <x v="10"/>
    <x v="91"/>
  </r>
  <r>
    <x v="100"/>
    <x v="1"/>
    <x v="15"/>
    <x v="3"/>
    <x v="1"/>
    <x v="2"/>
    <x v="742"/>
  </r>
  <r>
    <x v="154"/>
    <x v="0"/>
    <x v="1"/>
    <x v="1"/>
    <x v="0"/>
    <x v="1"/>
    <x v="510"/>
  </r>
  <r>
    <x v="297"/>
    <x v="1"/>
    <x v="1"/>
    <x v="1"/>
    <x v="0"/>
    <x v="5"/>
    <x v="743"/>
  </r>
  <r>
    <x v="297"/>
    <x v="1"/>
    <x v="1"/>
    <x v="1"/>
    <x v="2"/>
    <x v="7"/>
    <x v="744"/>
  </r>
  <r>
    <x v="298"/>
    <x v="1"/>
    <x v="15"/>
    <x v="3"/>
    <x v="1"/>
    <x v="9"/>
    <x v="745"/>
  </r>
  <r>
    <x v="299"/>
    <x v="1"/>
    <x v="28"/>
    <x v="0"/>
    <x v="1"/>
    <x v="10"/>
    <x v="91"/>
  </r>
  <r>
    <x v="300"/>
    <x v="0"/>
    <x v="1"/>
    <x v="1"/>
    <x v="0"/>
    <x v="5"/>
    <x v="717"/>
  </r>
  <r>
    <x v="301"/>
    <x v="0"/>
    <x v="22"/>
    <x v="1"/>
    <x v="1"/>
    <x v="6"/>
    <x v="746"/>
  </r>
  <r>
    <x v="301"/>
    <x v="0"/>
    <x v="22"/>
    <x v="1"/>
    <x v="2"/>
    <x v="7"/>
    <x v="747"/>
  </r>
  <r>
    <x v="302"/>
    <x v="0"/>
    <x v="8"/>
    <x v="2"/>
    <x v="0"/>
    <x v="5"/>
    <x v="158"/>
  </r>
  <r>
    <x v="302"/>
    <x v="0"/>
    <x v="8"/>
    <x v="2"/>
    <x v="2"/>
    <x v="11"/>
    <x v="145"/>
  </r>
  <r>
    <x v="303"/>
    <x v="0"/>
    <x v="4"/>
    <x v="1"/>
    <x v="1"/>
    <x v="6"/>
    <x v="132"/>
  </r>
  <r>
    <x v="303"/>
    <x v="0"/>
    <x v="4"/>
    <x v="1"/>
    <x v="0"/>
    <x v="3"/>
    <x v="748"/>
  </r>
  <r>
    <x v="303"/>
    <x v="0"/>
    <x v="4"/>
    <x v="1"/>
    <x v="1"/>
    <x v="9"/>
    <x v="749"/>
  </r>
  <r>
    <x v="303"/>
    <x v="0"/>
    <x v="4"/>
    <x v="1"/>
    <x v="2"/>
    <x v="11"/>
    <x v="750"/>
  </r>
  <r>
    <x v="304"/>
    <x v="0"/>
    <x v="1"/>
    <x v="1"/>
    <x v="0"/>
    <x v="5"/>
    <x v="717"/>
  </r>
  <r>
    <x v="304"/>
    <x v="0"/>
    <x v="1"/>
    <x v="1"/>
    <x v="2"/>
    <x v="11"/>
    <x v="751"/>
  </r>
  <r>
    <x v="305"/>
    <x v="1"/>
    <x v="6"/>
    <x v="2"/>
    <x v="1"/>
    <x v="10"/>
    <x v="187"/>
  </r>
  <r>
    <x v="306"/>
    <x v="0"/>
    <x v="9"/>
    <x v="3"/>
    <x v="1"/>
    <x v="10"/>
    <x v="752"/>
  </r>
  <r>
    <x v="307"/>
    <x v="0"/>
    <x v="9"/>
    <x v="3"/>
    <x v="1"/>
    <x v="10"/>
    <x v="753"/>
  </r>
  <r>
    <x v="307"/>
    <x v="0"/>
    <x v="9"/>
    <x v="3"/>
    <x v="1"/>
    <x v="8"/>
    <x v="754"/>
  </r>
  <r>
    <x v="307"/>
    <x v="0"/>
    <x v="9"/>
    <x v="3"/>
    <x v="0"/>
    <x v="1"/>
    <x v="755"/>
  </r>
  <r>
    <x v="307"/>
    <x v="0"/>
    <x v="9"/>
    <x v="3"/>
    <x v="1"/>
    <x v="8"/>
    <x v="756"/>
  </r>
  <r>
    <x v="307"/>
    <x v="0"/>
    <x v="9"/>
    <x v="3"/>
    <x v="1"/>
    <x v="10"/>
    <x v="757"/>
  </r>
  <r>
    <x v="308"/>
    <x v="0"/>
    <x v="30"/>
    <x v="3"/>
    <x v="2"/>
    <x v="11"/>
    <x v="758"/>
  </r>
  <r>
    <x v="308"/>
    <x v="0"/>
    <x v="30"/>
    <x v="3"/>
    <x v="1"/>
    <x v="2"/>
    <x v="759"/>
  </r>
  <r>
    <x v="309"/>
    <x v="0"/>
    <x v="1"/>
    <x v="1"/>
    <x v="2"/>
    <x v="11"/>
    <x v="760"/>
  </r>
  <r>
    <x v="309"/>
    <x v="0"/>
    <x v="1"/>
    <x v="1"/>
    <x v="2"/>
    <x v="11"/>
    <x v="761"/>
  </r>
  <r>
    <x v="170"/>
    <x v="0"/>
    <x v="11"/>
    <x v="2"/>
    <x v="1"/>
    <x v="13"/>
    <x v="762"/>
  </r>
  <r>
    <x v="170"/>
    <x v="0"/>
    <x v="11"/>
    <x v="2"/>
    <x v="1"/>
    <x v="14"/>
    <x v="763"/>
  </r>
  <r>
    <x v="170"/>
    <x v="0"/>
    <x v="11"/>
    <x v="2"/>
    <x v="1"/>
    <x v="12"/>
    <x v="764"/>
  </r>
  <r>
    <x v="114"/>
    <x v="0"/>
    <x v="0"/>
    <x v="0"/>
    <x v="0"/>
    <x v="1"/>
    <x v="85"/>
  </r>
  <r>
    <x v="114"/>
    <x v="0"/>
    <x v="0"/>
    <x v="0"/>
    <x v="1"/>
    <x v="9"/>
    <x v="765"/>
  </r>
  <r>
    <x v="114"/>
    <x v="0"/>
    <x v="0"/>
    <x v="0"/>
    <x v="2"/>
    <x v="7"/>
    <x v="766"/>
  </r>
  <r>
    <x v="114"/>
    <x v="0"/>
    <x v="0"/>
    <x v="0"/>
    <x v="2"/>
    <x v="7"/>
    <x v="767"/>
  </r>
  <r>
    <x v="310"/>
    <x v="1"/>
    <x v="2"/>
    <x v="0"/>
    <x v="1"/>
    <x v="6"/>
    <x v="768"/>
  </r>
  <r>
    <x v="310"/>
    <x v="1"/>
    <x v="2"/>
    <x v="0"/>
    <x v="1"/>
    <x v="9"/>
    <x v="769"/>
  </r>
  <r>
    <x v="310"/>
    <x v="1"/>
    <x v="2"/>
    <x v="0"/>
    <x v="2"/>
    <x v="15"/>
    <x v="770"/>
  </r>
  <r>
    <x v="78"/>
    <x v="0"/>
    <x v="5"/>
    <x v="2"/>
    <x v="1"/>
    <x v="8"/>
    <x v="771"/>
  </r>
  <r>
    <x v="259"/>
    <x v="2"/>
    <x v="18"/>
    <x v="0"/>
    <x v="1"/>
    <x v="10"/>
    <x v="772"/>
  </r>
  <r>
    <x v="311"/>
    <x v="1"/>
    <x v="5"/>
    <x v="2"/>
    <x v="2"/>
    <x v="7"/>
    <x v="773"/>
  </r>
  <r>
    <x v="312"/>
    <x v="1"/>
    <x v="15"/>
    <x v="3"/>
    <x v="1"/>
    <x v="6"/>
    <x v="774"/>
  </r>
  <r>
    <x v="312"/>
    <x v="1"/>
    <x v="15"/>
    <x v="3"/>
    <x v="1"/>
    <x v="6"/>
    <x v="132"/>
  </r>
  <r>
    <x v="312"/>
    <x v="1"/>
    <x v="15"/>
    <x v="3"/>
    <x v="0"/>
    <x v="0"/>
    <x v="775"/>
  </r>
  <r>
    <x v="77"/>
    <x v="1"/>
    <x v="1"/>
    <x v="1"/>
    <x v="1"/>
    <x v="8"/>
    <x v="776"/>
  </r>
  <r>
    <x v="77"/>
    <x v="1"/>
    <x v="1"/>
    <x v="1"/>
    <x v="1"/>
    <x v="8"/>
    <x v="777"/>
  </r>
  <r>
    <x v="77"/>
    <x v="1"/>
    <x v="1"/>
    <x v="1"/>
    <x v="1"/>
    <x v="14"/>
    <x v="710"/>
  </r>
  <r>
    <x v="77"/>
    <x v="1"/>
    <x v="1"/>
    <x v="1"/>
    <x v="1"/>
    <x v="2"/>
    <x v="2"/>
  </r>
  <r>
    <x v="313"/>
    <x v="0"/>
    <x v="0"/>
    <x v="0"/>
    <x v="2"/>
    <x v="7"/>
    <x v="778"/>
  </r>
  <r>
    <x v="313"/>
    <x v="0"/>
    <x v="0"/>
    <x v="0"/>
    <x v="0"/>
    <x v="1"/>
    <x v="779"/>
  </r>
  <r>
    <x v="314"/>
    <x v="0"/>
    <x v="24"/>
    <x v="3"/>
    <x v="0"/>
    <x v="5"/>
    <x v="780"/>
  </r>
  <r>
    <x v="315"/>
    <x v="1"/>
    <x v="30"/>
    <x v="3"/>
    <x v="2"/>
    <x v="11"/>
    <x v="781"/>
  </r>
  <r>
    <x v="23"/>
    <x v="1"/>
    <x v="1"/>
    <x v="1"/>
    <x v="1"/>
    <x v="6"/>
    <x v="782"/>
  </r>
  <r>
    <x v="23"/>
    <x v="1"/>
    <x v="1"/>
    <x v="1"/>
    <x v="1"/>
    <x v="10"/>
    <x v="783"/>
  </r>
  <r>
    <x v="316"/>
    <x v="0"/>
    <x v="35"/>
    <x v="0"/>
    <x v="1"/>
    <x v="6"/>
    <x v="784"/>
  </r>
  <r>
    <x v="317"/>
    <x v="0"/>
    <x v="15"/>
    <x v="3"/>
    <x v="0"/>
    <x v="5"/>
    <x v="785"/>
  </r>
  <r>
    <x v="317"/>
    <x v="0"/>
    <x v="15"/>
    <x v="3"/>
    <x v="1"/>
    <x v="4"/>
    <x v="420"/>
  </r>
  <r>
    <x v="93"/>
    <x v="0"/>
    <x v="15"/>
    <x v="3"/>
    <x v="1"/>
    <x v="10"/>
    <x v="786"/>
  </r>
  <r>
    <x v="93"/>
    <x v="0"/>
    <x v="15"/>
    <x v="3"/>
    <x v="1"/>
    <x v="14"/>
    <x v="787"/>
  </r>
  <r>
    <x v="93"/>
    <x v="0"/>
    <x v="15"/>
    <x v="3"/>
    <x v="1"/>
    <x v="4"/>
    <x v="788"/>
  </r>
  <r>
    <x v="318"/>
    <x v="2"/>
    <x v="30"/>
    <x v="3"/>
    <x v="1"/>
    <x v="10"/>
    <x v="244"/>
  </r>
  <r>
    <x v="318"/>
    <x v="2"/>
    <x v="30"/>
    <x v="3"/>
    <x v="1"/>
    <x v="13"/>
    <x v="181"/>
  </r>
  <r>
    <x v="3"/>
    <x v="0"/>
    <x v="1"/>
    <x v="1"/>
    <x v="1"/>
    <x v="14"/>
    <x v="348"/>
  </r>
  <r>
    <x v="3"/>
    <x v="0"/>
    <x v="1"/>
    <x v="1"/>
    <x v="1"/>
    <x v="6"/>
    <x v="789"/>
  </r>
  <r>
    <x v="319"/>
    <x v="1"/>
    <x v="2"/>
    <x v="0"/>
    <x v="2"/>
    <x v="11"/>
    <x v="790"/>
  </r>
  <r>
    <x v="319"/>
    <x v="1"/>
    <x v="2"/>
    <x v="0"/>
    <x v="1"/>
    <x v="6"/>
    <x v="791"/>
  </r>
  <r>
    <x v="319"/>
    <x v="1"/>
    <x v="2"/>
    <x v="0"/>
    <x v="2"/>
    <x v="7"/>
    <x v="792"/>
  </r>
  <r>
    <x v="320"/>
    <x v="1"/>
    <x v="17"/>
    <x v="0"/>
    <x v="1"/>
    <x v="2"/>
    <x v="793"/>
  </r>
  <r>
    <x v="320"/>
    <x v="1"/>
    <x v="17"/>
    <x v="0"/>
    <x v="0"/>
    <x v="5"/>
    <x v="794"/>
  </r>
  <r>
    <x v="321"/>
    <x v="1"/>
    <x v="9"/>
    <x v="3"/>
    <x v="1"/>
    <x v="2"/>
    <x v="795"/>
  </r>
  <r>
    <x v="322"/>
    <x v="1"/>
    <x v="9"/>
    <x v="3"/>
    <x v="1"/>
    <x v="8"/>
    <x v="796"/>
  </r>
  <r>
    <x v="323"/>
    <x v="2"/>
    <x v="9"/>
    <x v="3"/>
    <x v="1"/>
    <x v="8"/>
    <x v="797"/>
  </r>
  <r>
    <x v="323"/>
    <x v="2"/>
    <x v="9"/>
    <x v="3"/>
    <x v="2"/>
    <x v="7"/>
    <x v="798"/>
  </r>
  <r>
    <x v="324"/>
    <x v="0"/>
    <x v="38"/>
    <x v="3"/>
    <x v="1"/>
    <x v="10"/>
    <x v="799"/>
  </r>
  <r>
    <x v="325"/>
    <x v="0"/>
    <x v="15"/>
    <x v="3"/>
    <x v="1"/>
    <x v="10"/>
    <x v="710"/>
  </r>
  <r>
    <x v="325"/>
    <x v="0"/>
    <x v="15"/>
    <x v="3"/>
    <x v="1"/>
    <x v="8"/>
    <x v="800"/>
  </r>
  <r>
    <x v="326"/>
    <x v="0"/>
    <x v="3"/>
    <x v="0"/>
    <x v="1"/>
    <x v="10"/>
    <x v="801"/>
  </r>
  <r>
    <x v="327"/>
    <x v="2"/>
    <x v="38"/>
    <x v="3"/>
    <x v="0"/>
    <x v="5"/>
    <x v="802"/>
  </r>
  <r>
    <x v="327"/>
    <x v="2"/>
    <x v="38"/>
    <x v="3"/>
    <x v="2"/>
    <x v="11"/>
    <x v="803"/>
  </r>
  <r>
    <x v="327"/>
    <x v="2"/>
    <x v="38"/>
    <x v="3"/>
    <x v="2"/>
    <x v="11"/>
    <x v="804"/>
  </r>
  <r>
    <x v="328"/>
    <x v="2"/>
    <x v="9"/>
    <x v="3"/>
    <x v="1"/>
    <x v="8"/>
    <x v="805"/>
  </r>
  <r>
    <x v="329"/>
    <x v="2"/>
    <x v="15"/>
    <x v="3"/>
    <x v="1"/>
    <x v="8"/>
    <x v="806"/>
  </r>
  <r>
    <x v="329"/>
    <x v="2"/>
    <x v="15"/>
    <x v="3"/>
    <x v="0"/>
    <x v="1"/>
    <x v="807"/>
  </r>
  <r>
    <x v="330"/>
    <x v="0"/>
    <x v="17"/>
    <x v="0"/>
    <x v="1"/>
    <x v="4"/>
    <x v="117"/>
  </r>
  <r>
    <x v="331"/>
    <x v="0"/>
    <x v="1"/>
    <x v="1"/>
    <x v="1"/>
    <x v="6"/>
    <x v="808"/>
  </r>
  <r>
    <x v="332"/>
    <x v="2"/>
    <x v="12"/>
    <x v="2"/>
    <x v="0"/>
    <x v="5"/>
    <x v="809"/>
  </r>
  <r>
    <x v="333"/>
    <x v="0"/>
    <x v="15"/>
    <x v="3"/>
    <x v="0"/>
    <x v="5"/>
    <x v="45"/>
  </r>
  <r>
    <x v="334"/>
    <x v="1"/>
    <x v="1"/>
    <x v="1"/>
    <x v="1"/>
    <x v="8"/>
    <x v="810"/>
  </r>
  <r>
    <x v="335"/>
    <x v="0"/>
    <x v="1"/>
    <x v="1"/>
    <x v="1"/>
    <x v="4"/>
    <x v="811"/>
  </r>
  <r>
    <x v="336"/>
    <x v="2"/>
    <x v="39"/>
    <x v="3"/>
    <x v="1"/>
    <x v="8"/>
    <x v="812"/>
  </r>
  <r>
    <x v="337"/>
    <x v="1"/>
    <x v="1"/>
    <x v="1"/>
    <x v="1"/>
    <x v="10"/>
    <x v="813"/>
  </r>
  <r>
    <x v="308"/>
    <x v="0"/>
    <x v="15"/>
    <x v="3"/>
    <x v="2"/>
    <x v="11"/>
    <x v="179"/>
  </r>
  <r>
    <x v="308"/>
    <x v="0"/>
    <x v="15"/>
    <x v="3"/>
    <x v="1"/>
    <x v="8"/>
    <x v="96"/>
  </r>
  <r>
    <x v="335"/>
    <x v="2"/>
    <x v="12"/>
    <x v="2"/>
    <x v="1"/>
    <x v="10"/>
    <x v="814"/>
  </r>
  <r>
    <x v="335"/>
    <x v="2"/>
    <x v="12"/>
    <x v="2"/>
    <x v="1"/>
    <x v="6"/>
    <x v="204"/>
  </r>
  <r>
    <x v="335"/>
    <x v="2"/>
    <x v="12"/>
    <x v="2"/>
    <x v="2"/>
    <x v="7"/>
    <x v="815"/>
  </r>
  <r>
    <x v="338"/>
    <x v="1"/>
    <x v="1"/>
    <x v="1"/>
    <x v="1"/>
    <x v="4"/>
    <x v="816"/>
  </r>
  <r>
    <x v="338"/>
    <x v="1"/>
    <x v="1"/>
    <x v="1"/>
    <x v="1"/>
    <x v="8"/>
    <x v="817"/>
  </r>
  <r>
    <x v="339"/>
    <x v="0"/>
    <x v="5"/>
    <x v="2"/>
    <x v="1"/>
    <x v="12"/>
    <x v="818"/>
  </r>
  <r>
    <x v="340"/>
    <x v="0"/>
    <x v="12"/>
    <x v="2"/>
    <x v="1"/>
    <x v="2"/>
    <x v="819"/>
  </r>
  <r>
    <x v="341"/>
    <x v="1"/>
    <x v="15"/>
    <x v="3"/>
    <x v="1"/>
    <x v="10"/>
    <x v="820"/>
  </r>
  <r>
    <x v="342"/>
    <x v="1"/>
    <x v="24"/>
    <x v="3"/>
    <x v="1"/>
    <x v="8"/>
    <x v="821"/>
  </r>
  <r>
    <x v="343"/>
    <x v="0"/>
    <x v="5"/>
    <x v="2"/>
    <x v="1"/>
    <x v="2"/>
    <x v="822"/>
  </r>
  <r>
    <x v="343"/>
    <x v="0"/>
    <x v="5"/>
    <x v="2"/>
    <x v="1"/>
    <x v="8"/>
    <x v="823"/>
  </r>
  <r>
    <x v="175"/>
    <x v="0"/>
    <x v="10"/>
    <x v="2"/>
    <x v="2"/>
    <x v="7"/>
    <x v="824"/>
  </r>
  <r>
    <x v="143"/>
    <x v="0"/>
    <x v="1"/>
    <x v="1"/>
    <x v="1"/>
    <x v="10"/>
    <x v="130"/>
  </r>
  <r>
    <x v="143"/>
    <x v="0"/>
    <x v="1"/>
    <x v="1"/>
    <x v="1"/>
    <x v="4"/>
    <x v="643"/>
  </r>
  <r>
    <x v="143"/>
    <x v="0"/>
    <x v="1"/>
    <x v="1"/>
    <x v="1"/>
    <x v="10"/>
    <x v="91"/>
  </r>
  <r>
    <x v="247"/>
    <x v="0"/>
    <x v="15"/>
    <x v="3"/>
    <x v="0"/>
    <x v="0"/>
    <x v="825"/>
  </r>
  <r>
    <x v="247"/>
    <x v="0"/>
    <x v="15"/>
    <x v="3"/>
    <x v="2"/>
    <x v="7"/>
    <x v="826"/>
  </r>
  <r>
    <x v="247"/>
    <x v="0"/>
    <x v="15"/>
    <x v="3"/>
    <x v="1"/>
    <x v="8"/>
    <x v="827"/>
  </r>
  <r>
    <x v="264"/>
    <x v="2"/>
    <x v="12"/>
    <x v="2"/>
    <x v="2"/>
    <x v="7"/>
    <x v="828"/>
  </r>
  <r>
    <x v="264"/>
    <x v="2"/>
    <x v="12"/>
    <x v="2"/>
    <x v="2"/>
    <x v="11"/>
    <x v="829"/>
  </r>
  <r>
    <x v="264"/>
    <x v="2"/>
    <x v="12"/>
    <x v="2"/>
    <x v="1"/>
    <x v="4"/>
    <x v="830"/>
  </r>
  <r>
    <x v="70"/>
    <x v="2"/>
    <x v="29"/>
    <x v="3"/>
    <x v="0"/>
    <x v="5"/>
    <x v="496"/>
  </r>
  <r>
    <x v="344"/>
    <x v="1"/>
    <x v="6"/>
    <x v="2"/>
    <x v="0"/>
    <x v="5"/>
    <x v="831"/>
  </r>
  <r>
    <x v="344"/>
    <x v="1"/>
    <x v="6"/>
    <x v="2"/>
    <x v="2"/>
    <x v="11"/>
    <x v="832"/>
  </r>
  <r>
    <x v="345"/>
    <x v="1"/>
    <x v="5"/>
    <x v="2"/>
    <x v="0"/>
    <x v="3"/>
    <x v="833"/>
  </r>
  <r>
    <x v="345"/>
    <x v="1"/>
    <x v="5"/>
    <x v="2"/>
    <x v="0"/>
    <x v="1"/>
    <x v="834"/>
  </r>
  <r>
    <x v="345"/>
    <x v="1"/>
    <x v="5"/>
    <x v="2"/>
    <x v="1"/>
    <x v="8"/>
    <x v="835"/>
  </r>
  <r>
    <x v="346"/>
    <x v="1"/>
    <x v="5"/>
    <x v="2"/>
    <x v="1"/>
    <x v="12"/>
    <x v="836"/>
  </r>
  <r>
    <x v="346"/>
    <x v="1"/>
    <x v="5"/>
    <x v="2"/>
    <x v="1"/>
    <x v="4"/>
    <x v="837"/>
  </r>
  <r>
    <x v="29"/>
    <x v="0"/>
    <x v="17"/>
    <x v="0"/>
    <x v="1"/>
    <x v="4"/>
    <x v="332"/>
  </r>
  <r>
    <x v="347"/>
    <x v="0"/>
    <x v="15"/>
    <x v="3"/>
    <x v="2"/>
    <x v="11"/>
    <x v="838"/>
  </r>
  <r>
    <x v="347"/>
    <x v="0"/>
    <x v="15"/>
    <x v="3"/>
    <x v="2"/>
    <x v="7"/>
    <x v="839"/>
  </r>
  <r>
    <x v="347"/>
    <x v="0"/>
    <x v="15"/>
    <x v="3"/>
    <x v="1"/>
    <x v="9"/>
    <x v="840"/>
  </r>
  <r>
    <x v="306"/>
    <x v="1"/>
    <x v="15"/>
    <x v="3"/>
    <x v="1"/>
    <x v="8"/>
    <x v="841"/>
  </r>
  <r>
    <x v="103"/>
    <x v="0"/>
    <x v="9"/>
    <x v="3"/>
    <x v="1"/>
    <x v="10"/>
    <x v="12"/>
  </r>
  <r>
    <x v="103"/>
    <x v="0"/>
    <x v="9"/>
    <x v="3"/>
    <x v="2"/>
    <x v="11"/>
    <x v="842"/>
  </r>
  <r>
    <x v="348"/>
    <x v="2"/>
    <x v="17"/>
    <x v="0"/>
    <x v="1"/>
    <x v="6"/>
    <x v="843"/>
  </r>
  <r>
    <x v="348"/>
    <x v="2"/>
    <x v="17"/>
    <x v="0"/>
    <x v="1"/>
    <x v="9"/>
    <x v="844"/>
  </r>
  <r>
    <x v="349"/>
    <x v="0"/>
    <x v="24"/>
    <x v="3"/>
    <x v="1"/>
    <x v="6"/>
    <x v="845"/>
  </r>
  <r>
    <x v="349"/>
    <x v="0"/>
    <x v="24"/>
    <x v="3"/>
    <x v="1"/>
    <x v="6"/>
    <x v="846"/>
  </r>
  <r>
    <x v="349"/>
    <x v="0"/>
    <x v="24"/>
    <x v="3"/>
    <x v="1"/>
    <x v="10"/>
    <x v="847"/>
  </r>
  <r>
    <x v="264"/>
    <x v="0"/>
    <x v="9"/>
    <x v="3"/>
    <x v="1"/>
    <x v="10"/>
    <x v="848"/>
  </r>
  <r>
    <x v="23"/>
    <x v="2"/>
    <x v="9"/>
    <x v="3"/>
    <x v="1"/>
    <x v="10"/>
    <x v="849"/>
  </r>
  <r>
    <x v="23"/>
    <x v="2"/>
    <x v="9"/>
    <x v="3"/>
    <x v="1"/>
    <x v="8"/>
    <x v="850"/>
  </r>
  <r>
    <x v="23"/>
    <x v="2"/>
    <x v="9"/>
    <x v="3"/>
    <x v="1"/>
    <x v="10"/>
    <x v="12"/>
  </r>
  <r>
    <x v="23"/>
    <x v="2"/>
    <x v="9"/>
    <x v="3"/>
    <x v="1"/>
    <x v="9"/>
    <x v="851"/>
  </r>
  <r>
    <x v="60"/>
    <x v="1"/>
    <x v="27"/>
    <x v="1"/>
    <x v="2"/>
    <x v="11"/>
    <x v="852"/>
  </r>
  <r>
    <x v="350"/>
    <x v="1"/>
    <x v="1"/>
    <x v="1"/>
    <x v="1"/>
    <x v="10"/>
    <x v="91"/>
  </r>
  <r>
    <x v="350"/>
    <x v="1"/>
    <x v="1"/>
    <x v="1"/>
    <x v="1"/>
    <x v="9"/>
    <x v="853"/>
  </r>
  <r>
    <x v="351"/>
    <x v="1"/>
    <x v="1"/>
    <x v="1"/>
    <x v="1"/>
    <x v="10"/>
    <x v="854"/>
  </r>
  <r>
    <x v="180"/>
    <x v="1"/>
    <x v="1"/>
    <x v="1"/>
    <x v="1"/>
    <x v="8"/>
    <x v="855"/>
  </r>
  <r>
    <x v="180"/>
    <x v="1"/>
    <x v="1"/>
    <x v="1"/>
    <x v="0"/>
    <x v="3"/>
    <x v="856"/>
  </r>
  <r>
    <x v="352"/>
    <x v="0"/>
    <x v="4"/>
    <x v="1"/>
    <x v="1"/>
    <x v="10"/>
    <x v="56"/>
  </r>
  <r>
    <x v="352"/>
    <x v="0"/>
    <x v="4"/>
    <x v="1"/>
    <x v="1"/>
    <x v="4"/>
    <x v="857"/>
  </r>
  <r>
    <x v="352"/>
    <x v="0"/>
    <x v="4"/>
    <x v="1"/>
    <x v="1"/>
    <x v="8"/>
    <x v="858"/>
  </r>
  <r>
    <x v="353"/>
    <x v="0"/>
    <x v="16"/>
    <x v="1"/>
    <x v="0"/>
    <x v="3"/>
    <x v="859"/>
  </r>
  <r>
    <x v="354"/>
    <x v="2"/>
    <x v="9"/>
    <x v="3"/>
    <x v="0"/>
    <x v="5"/>
    <x v="860"/>
  </r>
  <r>
    <x v="354"/>
    <x v="2"/>
    <x v="9"/>
    <x v="3"/>
    <x v="0"/>
    <x v="5"/>
    <x v="861"/>
  </r>
  <r>
    <x v="354"/>
    <x v="2"/>
    <x v="9"/>
    <x v="3"/>
    <x v="0"/>
    <x v="3"/>
    <x v="862"/>
  </r>
  <r>
    <x v="354"/>
    <x v="2"/>
    <x v="9"/>
    <x v="3"/>
    <x v="1"/>
    <x v="10"/>
    <x v="12"/>
  </r>
  <r>
    <x v="354"/>
    <x v="2"/>
    <x v="9"/>
    <x v="3"/>
    <x v="1"/>
    <x v="10"/>
    <x v="863"/>
  </r>
  <r>
    <x v="355"/>
    <x v="0"/>
    <x v="9"/>
    <x v="3"/>
    <x v="0"/>
    <x v="5"/>
    <x v="864"/>
  </r>
  <r>
    <x v="116"/>
    <x v="0"/>
    <x v="5"/>
    <x v="2"/>
    <x v="1"/>
    <x v="6"/>
    <x v="220"/>
  </r>
  <r>
    <x v="116"/>
    <x v="0"/>
    <x v="5"/>
    <x v="2"/>
    <x v="0"/>
    <x v="0"/>
    <x v="865"/>
  </r>
  <r>
    <x v="329"/>
    <x v="0"/>
    <x v="35"/>
    <x v="0"/>
    <x v="1"/>
    <x v="4"/>
    <x v="866"/>
  </r>
  <r>
    <x v="356"/>
    <x v="0"/>
    <x v="16"/>
    <x v="1"/>
    <x v="2"/>
    <x v="7"/>
    <x v="867"/>
  </r>
  <r>
    <x v="356"/>
    <x v="0"/>
    <x v="16"/>
    <x v="1"/>
    <x v="1"/>
    <x v="8"/>
    <x v="320"/>
  </r>
  <r>
    <x v="356"/>
    <x v="0"/>
    <x v="16"/>
    <x v="1"/>
    <x v="1"/>
    <x v="10"/>
    <x v="12"/>
  </r>
  <r>
    <x v="357"/>
    <x v="0"/>
    <x v="1"/>
    <x v="1"/>
    <x v="0"/>
    <x v="5"/>
    <x v="868"/>
  </r>
  <r>
    <x v="237"/>
    <x v="1"/>
    <x v="1"/>
    <x v="1"/>
    <x v="0"/>
    <x v="1"/>
    <x v="243"/>
  </r>
  <r>
    <x v="154"/>
    <x v="2"/>
    <x v="36"/>
    <x v="0"/>
    <x v="1"/>
    <x v="8"/>
    <x v="869"/>
  </r>
  <r>
    <x v="142"/>
    <x v="1"/>
    <x v="1"/>
    <x v="1"/>
    <x v="1"/>
    <x v="12"/>
    <x v="870"/>
  </r>
  <r>
    <x v="358"/>
    <x v="0"/>
    <x v="2"/>
    <x v="0"/>
    <x v="1"/>
    <x v="2"/>
    <x v="871"/>
  </r>
  <r>
    <x v="359"/>
    <x v="2"/>
    <x v="15"/>
    <x v="3"/>
    <x v="1"/>
    <x v="2"/>
    <x v="759"/>
  </r>
  <r>
    <x v="359"/>
    <x v="2"/>
    <x v="15"/>
    <x v="3"/>
    <x v="1"/>
    <x v="6"/>
    <x v="872"/>
  </r>
  <r>
    <x v="359"/>
    <x v="2"/>
    <x v="15"/>
    <x v="3"/>
    <x v="1"/>
    <x v="10"/>
    <x v="91"/>
  </r>
  <r>
    <x v="359"/>
    <x v="2"/>
    <x v="15"/>
    <x v="3"/>
    <x v="1"/>
    <x v="10"/>
    <x v="873"/>
  </r>
  <r>
    <x v="359"/>
    <x v="2"/>
    <x v="15"/>
    <x v="3"/>
    <x v="1"/>
    <x v="2"/>
    <x v="874"/>
  </r>
  <r>
    <x v="359"/>
    <x v="2"/>
    <x v="15"/>
    <x v="3"/>
    <x v="1"/>
    <x v="4"/>
    <x v="875"/>
  </r>
  <r>
    <x v="360"/>
    <x v="0"/>
    <x v="9"/>
    <x v="3"/>
    <x v="0"/>
    <x v="5"/>
    <x v="876"/>
  </r>
  <r>
    <x v="360"/>
    <x v="0"/>
    <x v="9"/>
    <x v="3"/>
    <x v="2"/>
    <x v="7"/>
    <x v="29"/>
  </r>
  <r>
    <x v="360"/>
    <x v="0"/>
    <x v="9"/>
    <x v="3"/>
    <x v="1"/>
    <x v="8"/>
    <x v="658"/>
  </r>
  <r>
    <x v="360"/>
    <x v="0"/>
    <x v="9"/>
    <x v="3"/>
    <x v="1"/>
    <x v="2"/>
    <x v="877"/>
  </r>
  <r>
    <x v="361"/>
    <x v="2"/>
    <x v="15"/>
    <x v="3"/>
    <x v="2"/>
    <x v="7"/>
    <x v="878"/>
  </r>
  <r>
    <x v="361"/>
    <x v="2"/>
    <x v="15"/>
    <x v="3"/>
    <x v="1"/>
    <x v="8"/>
    <x v="373"/>
  </r>
  <r>
    <x v="362"/>
    <x v="0"/>
    <x v="21"/>
    <x v="1"/>
    <x v="1"/>
    <x v="8"/>
    <x v="879"/>
  </r>
  <r>
    <x v="363"/>
    <x v="1"/>
    <x v="12"/>
    <x v="2"/>
    <x v="2"/>
    <x v="15"/>
    <x v="256"/>
  </r>
  <r>
    <x v="198"/>
    <x v="0"/>
    <x v="3"/>
    <x v="0"/>
    <x v="1"/>
    <x v="8"/>
    <x v="573"/>
  </r>
  <r>
    <x v="364"/>
    <x v="1"/>
    <x v="14"/>
    <x v="2"/>
    <x v="1"/>
    <x v="10"/>
    <x v="880"/>
  </r>
  <r>
    <x v="339"/>
    <x v="0"/>
    <x v="15"/>
    <x v="3"/>
    <x v="0"/>
    <x v="1"/>
    <x v="881"/>
  </r>
  <r>
    <x v="7"/>
    <x v="0"/>
    <x v="22"/>
    <x v="1"/>
    <x v="1"/>
    <x v="6"/>
    <x v="882"/>
  </r>
  <r>
    <x v="7"/>
    <x v="0"/>
    <x v="22"/>
    <x v="1"/>
    <x v="2"/>
    <x v="7"/>
    <x v="883"/>
  </r>
  <r>
    <x v="7"/>
    <x v="0"/>
    <x v="22"/>
    <x v="1"/>
    <x v="0"/>
    <x v="1"/>
    <x v="884"/>
  </r>
  <r>
    <x v="365"/>
    <x v="2"/>
    <x v="5"/>
    <x v="2"/>
    <x v="1"/>
    <x v="2"/>
    <x v="885"/>
  </r>
  <r>
    <x v="365"/>
    <x v="2"/>
    <x v="5"/>
    <x v="2"/>
    <x v="1"/>
    <x v="12"/>
    <x v="886"/>
  </r>
  <r>
    <x v="365"/>
    <x v="2"/>
    <x v="5"/>
    <x v="2"/>
    <x v="2"/>
    <x v="15"/>
    <x v="887"/>
  </r>
  <r>
    <x v="366"/>
    <x v="0"/>
    <x v="5"/>
    <x v="2"/>
    <x v="1"/>
    <x v="8"/>
    <x v="888"/>
  </r>
  <r>
    <x v="367"/>
    <x v="1"/>
    <x v="15"/>
    <x v="3"/>
    <x v="0"/>
    <x v="5"/>
    <x v="889"/>
  </r>
  <r>
    <x v="367"/>
    <x v="1"/>
    <x v="15"/>
    <x v="3"/>
    <x v="1"/>
    <x v="6"/>
    <x v="890"/>
  </r>
  <r>
    <x v="368"/>
    <x v="2"/>
    <x v="2"/>
    <x v="0"/>
    <x v="0"/>
    <x v="1"/>
    <x v="891"/>
  </r>
  <r>
    <x v="369"/>
    <x v="0"/>
    <x v="15"/>
    <x v="3"/>
    <x v="1"/>
    <x v="8"/>
    <x v="892"/>
  </r>
  <r>
    <x v="370"/>
    <x v="0"/>
    <x v="1"/>
    <x v="1"/>
    <x v="1"/>
    <x v="13"/>
    <x v="893"/>
  </r>
  <r>
    <x v="370"/>
    <x v="0"/>
    <x v="1"/>
    <x v="1"/>
    <x v="1"/>
    <x v="10"/>
    <x v="894"/>
  </r>
  <r>
    <x v="371"/>
    <x v="1"/>
    <x v="17"/>
    <x v="0"/>
    <x v="1"/>
    <x v="8"/>
    <x v="895"/>
  </r>
  <r>
    <x v="371"/>
    <x v="1"/>
    <x v="17"/>
    <x v="0"/>
    <x v="2"/>
    <x v="7"/>
    <x v="896"/>
  </r>
  <r>
    <x v="372"/>
    <x v="0"/>
    <x v="0"/>
    <x v="0"/>
    <x v="1"/>
    <x v="12"/>
    <x v="897"/>
  </r>
  <r>
    <x v="372"/>
    <x v="0"/>
    <x v="0"/>
    <x v="0"/>
    <x v="1"/>
    <x v="4"/>
    <x v="898"/>
  </r>
  <r>
    <x v="372"/>
    <x v="0"/>
    <x v="0"/>
    <x v="0"/>
    <x v="0"/>
    <x v="5"/>
    <x v="899"/>
  </r>
  <r>
    <x v="372"/>
    <x v="0"/>
    <x v="0"/>
    <x v="0"/>
    <x v="0"/>
    <x v="5"/>
    <x v="900"/>
  </r>
  <r>
    <x v="373"/>
    <x v="2"/>
    <x v="4"/>
    <x v="1"/>
    <x v="1"/>
    <x v="6"/>
    <x v="901"/>
  </r>
  <r>
    <x v="374"/>
    <x v="0"/>
    <x v="15"/>
    <x v="3"/>
    <x v="2"/>
    <x v="11"/>
    <x v="902"/>
  </r>
  <r>
    <x v="374"/>
    <x v="0"/>
    <x v="15"/>
    <x v="3"/>
    <x v="0"/>
    <x v="3"/>
    <x v="903"/>
  </r>
  <r>
    <x v="374"/>
    <x v="0"/>
    <x v="15"/>
    <x v="3"/>
    <x v="1"/>
    <x v="10"/>
    <x v="537"/>
  </r>
  <r>
    <x v="375"/>
    <x v="0"/>
    <x v="1"/>
    <x v="1"/>
    <x v="1"/>
    <x v="4"/>
    <x v="904"/>
  </r>
  <r>
    <x v="50"/>
    <x v="0"/>
    <x v="3"/>
    <x v="0"/>
    <x v="1"/>
    <x v="10"/>
    <x v="905"/>
  </r>
  <r>
    <x v="376"/>
    <x v="0"/>
    <x v="16"/>
    <x v="1"/>
    <x v="1"/>
    <x v="12"/>
    <x v="906"/>
  </r>
  <r>
    <x v="376"/>
    <x v="0"/>
    <x v="16"/>
    <x v="1"/>
    <x v="1"/>
    <x v="8"/>
    <x v="907"/>
  </r>
  <r>
    <x v="377"/>
    <x v="0"/>
    <x v="23"/>
    <x v="2"/>
    <x v="1"/>
    <x v="10"/>
    <x v="908"/>
  </r>
  <r>
    <x v="378"/>
    <x v="0"/>
    <x v="10"/>
    <x v="2"/>
    <x v="2"/>
    <x v="7"/>
    <x v="909"/>
  </r>
  <r>
    <x v="156"/>
    <x v="0"/>
    <x v="1"/>
    <x v="1"/>
    <x v="0"/>
    <x v="5"/>
    <x v="910"/>
  </r>
  <r>
    <x v="46"/>
    <x v="0"/>
    <x v="4"/>
    <x v="1"/>
    <x v="0"/>
    <x v="5"/>
    <x v="911"/>
  </r>
  <r>
    <x v="46"/>
    <x v="0"/>
    <x v="4"/>
    <x v="1"/>
    <x v="1"/>
    <x v="4"/>
    <x v="912"/>
  </r>
  <r>
    <x v="379"/>
    <x v="0"/>
    <x v="4"/>
    <x v="1"/>
    <x v="0"/>
    <x v="3"/>
    <x v="913"/>
  </r>
  <r>
    <x v="379"/>
    <x v="0"/>
    <x v="4"/>
    <x v="1"/>
    <x v="2"/>
    <x v="11"/>
    <x v="914"/>
  </r>
  <r>
    <x v="14"/>
    <x v="2"/>
    <x v="1"/>
    <x v="1"/>
    <x v="1"/>
    <x v="10"/>
    <x v="56"/>
  </r>
  <r>
    <x v="380"/>
    <x v="1"/>
    <x v="15"/>
    <x v="3"/>
    <x v="0"/>
    <x v="5"/>
    <x v="540"/>
  </r>
  <r>
    <x v="380"/>
    <x v="1"/>
    <x v="15"/>
    <x v="3"/>
    <x v="0"/>
    <x v="5"/>
    <x v="816"/>
  </r>
  <r>
    <x v="380"/>
    <x v="1"/>
    <x v="15"/>
    <x v="3"/>
    <x v="2"/>
    <x v="7"/>
    <x v="915"/>
  </r>
  <r>
    <x v="380"/>
    <x v="1"/>
    <x v="15"/>
    <x v="3"/>
    <x v="1"/>
    <x v="4"/>
    <x v="916"/>
  </r>
  <r>
    <x v="381"/>
    <x v="0"/>
    <x v="40"/>
    <x v="3"/>
    <x v="1"/>
    <x v="6"/>
    <x v="917"/>
  </r>
  <r>
    <x v="381"/>
    <x v="0"/>
    <x v="40"/>
    <x v="3"/>
    <x v="0"/>
    <x v="1"/>
    <x v="918"/>
  </r>
  <r>
    <x v="381"/>
    <x v="0"/>
    <x v="40"/>
    <x v="3"/>
    <x v="2"/>
    <x v="15"/>
    <x v="919"/>
  </r>
  <r>
    <x v="382"/>
    <x v="0"/>
    <x v="9"/>
    <x v="3"/>
    <x v="1"/>
    <x v="12"/>
    <x v="920"/>
  </r>
  <r>
    <x v="94"/>
    <x v="2"/>
    <x v="1"/>
    <x v="1"/>
    <x v="1"/>
    <x v="8"/>
    <x v="921"/>
  </r>
  <r>
    <x v="383"/>
    <x v="2"/>
    <x v="24"/>
    <x v="3"/>
    <x v="1"/>
    <x v="10"/>
    <x v="12"/>
  </r>
  <r>
    <x v="383"/>
    <x v="2"/>
    <x v="24"/>
    <x v="3"/>
    <x v="1"/>
    <x v="10"/>
    <x v="922"/>
  </r>
  <r>
    <x v="383"/>
    <x v="2"/>
    <x v="24"/>
    <x v="3"/>
    <x v="2"/>
    <x v="7"/>
    <x v="923"/>
  </r>
  <r>
    <x v="384"/>
    <x v="1"/>
    <x v="30"/>
    <x v="3"/>
    <x v="1"/>
    <x v="10"/>
    <x v="924"/>
  </r>
  <r>
    <x v="384"/>
    <x v="1"/>
    <x v="30"/>
    <x v="3"/>
    <x v="2"/>
    <x v="7"/>
    <x v="925"/>
  </r>
  <r>
    <x v="384"/>
    <x v="1"/>
    <x v="30"/>
    <x v="3"/>
    <x v="0"/>
    <x v="1"/>
    <x v="926"/>
  </r>
  <r>
    <x v="384"/>
    <x v="1"/>
    <x v="30"/>
    <x v="3"/>
    <x v="0"/>
    <x v="5"/>
    <x v="927"/>
  </r>
  <r>
    <x v="384"/>
    <x v="1"/>
    <x v="30"/>
    <x v="3"/>
    <x v="1"/>
    <x v="2"/>
    <x v="928"/>
  </r>
  <r>
    <x v="73"/>
    <x v="0"/>
    <x v="24"/>
    <x v="3"/>
    <x v="1"/>
    <x v="10"/>
    <x v="929"/>
  </r>
  <r>
    <x v="73"/>
    <x v="0"/>
    <x v="24"/>
    <x v="3"/>
    <x v="1"/>
    <x v="8"/>
    <x v="930"/>
  </r>
  <r>
    <x v="73"/>
    <x v="0"/>
    <x v="24"/>
    <x v="3"/>
    <x v="1"/>
    <x v="8"/>
    <x v="931"/>
  </r>
  <r>
    <x v="183"/>
    <x v="2"/>
    <x v="25"/>
    <x v="2"/>
    <x v="0"/>
    <x v="5"/>
    <x v="932"/>
  </r>
  <r>
    <x v="385"/>
    <x v="0"/>
    <x v="1"/>
    <x v="1"/>
    <x v="1"/>
    <x v="8"/>
    <x v="933"/>
  </r>
  <r>
    <x v="225"/>
    <x v="0"/>
    <x v="3"/>
    <x v="0"/>
    <x v="1"/>
    <x v="6"/>
    <x v="934"/>
  </r>
  <r>
    <x v="225"/>
    <x v="0"/>
    <x v="3"/>
    <x v="0"/>
    <x v="1"/>
    <x v="6"/>
    <x v="935"/>
  </r>
  <r>
    <x v="231"/>
    <x v="2"/>
    <x v="25"/>
    <x v="2"/>
    <x v="0"/>
    <x v="3"/>
    <x v="936"/>
  </r>
  <r>
    <x v="47"/>
    <x v="0"/>
    <x v="15"/>
    <x v="3"/>
    <x v="2"/>
    <x v="11"/>
    <x v="937"/>
  </r>
  <r>
    <x v="47"/>
    <x v="0"/>
    <x v="15"/>
    <x v="3"/>
    <x v="0"/>
    <x v="0"/>
    <x v="938"/>
  </r>
  <r>
    <x v="362"/>
    <x v="1"/>
    <x v="10"/>
    <x v="2"/>
    <x v="1"/>
    <x v="6"/>
    <x v="939"/>
  </r>
  <r>
    <x v="362"/>
    <x v="1"/>
    <x v="10"/>
    <x v="2"/>
    <x v="1"/>
    <x v="9"/>
    <x v="940"/>
  </r>
  <r>
    <x v="386"/>
    <x v="2"/>
    <x v="10"/>
    <x v="2"/>
    <x v="0"/>
    <x v="1"/>
    <x v="941"/>
  </r>
  <r>
    <x v="387"/>
    <x v="0"/>
    <x v="2"/>
    <x v="0"/>
    <x v="2"/>
    <x v="7"/>
    <x v="738"/>
  </r>
  <r>
    <x v="387"/>
    <x v="0"/>
    <x v="2"/>
    <x v="0"/>
    <x v="0"/>
    <x v="5"/>
    <x v="102"/>
  </r>
  <r>
    <x v="279"/>
    <x v="0"/>
    <x v="1"/>
    <x v="1"/>
    <x v="2"/>
    <x v="7"/>
    <x v="942"/>
  </r>
  <r>
    <x v="279"/>
    <x v="0"/>
    <x v="1"/>
    <x v="1"/>
    <x v="2"/>
    <x v="11"/>
    <x v="311"/>
  </r>
  <r>
    <x v="230"/>
    <x v="1"/>
    <x v="9"/>
    <x v="3"/>
    <x v="0"/>
    <x v="5"/>
    <x v="943"/>
  </r>
  <r>
    <x v="230"/>
    <x v="1"/>
    <x v="9"/>
    <x v="3"/>
    <x v="1"/>
    <x v="10"/>
    <x v="944"/>
  </r>
  <r>
    <x v="230"/>
    <x v="1"/>
    <x v="9"/>
    <x v="3"/>
    <x v="0"/>
    <x v="5"/>
    <x v="945"/>
  </r>
  <r>
    <x v="388"/>
    <x v="2"/>
    <x v="15"/>
    <x v="3"/>
    <x v="1"/>
    <x v="6"/>
    <x v="946"/>
  </r>
  <r>
    <x v="388"/>
    <x v="2"/>
    <x v="15"/>
    <x v="3"/>
    <x v="0"/>
    <x v="5"/>
    <x v="947"/>
  </r>
  <r>
    <x v="388"/>
    <x v="2"/>
    <x v="15"/>
    <x v="3"/>
    <x v="1"/>
    <x v="8"/>
    <x v="948"/>
  </r>
  <r>
    <x v="388"/>
    <x v="2"/>
    <x v="15"/>
    <x v="3"/>
    <x v="1"/>
    <x v="8"/>
    <x v="949"/>
  </r>
  <r>
    <x v="389"/>
    <x v="1"/>
    <x v="1"/>
    <x v="1"/>
    <x v="1"/>
    <x v="8"/>
    <x v="950"/>
  </r>
  <r>
    <x v="389"/>
    <x v="1"/>
    <x v="1"/>
    <x v="1"/>
    <x v="1"/>
    <x v="8"/>
    <x v="951"/>
  </r>
  <r>
    <x v="390"/>
    <x v="2"/>
    <x v="9"/>
    <x v="3"/>
    <x v="1"/>
    <x v="13"/>
    <x v="952"/>
  </r>
  <r>
    <x v="391"/>
    <x v="0"/>
    <x v="5"/>
    <x v="2"/>
    <x v="0"/>
    <x v="1"/>
    <x v="953"/>
  </r>
  <r>
    <x v="392"/>
    <x v="1"/>
    <x v="24"/>
    <x v="3"/>
    <x v="1"/>
    <x v="9"/>
    <x v="954"/>
  </r>
  <r>
    <x v="392"/>
    <x v="1"/>
    <x v="24"/>
    <x v="3"/>
    <x v="1"/>
    <x v="13"/>
    <x v="955"/>
  </r>
  <r>
    <x v="392"/>
    <x v="1"/>
    <x v="24"/>
    <x v="3"/>
    <x v="1"/>
    <x v="6"/>
    <x v="956"/>
  </r>
  <r>
    <x v="392"/>
    <x v="1"/>
    <x v="24"/>
    <x v="3"/>
    <x v="2"/>
    <x v="7"/>
    <x v="957"/>
  </r>
  <r>
    <x v="392"/>
    <x v="1"/>
    <x v="24"/>
    <x v="3"/>
    <x v="1"/>
    <x v="13"/>
    <x v="958"/>
  </r>
  <r>
    <x v="392"/>
    <x v="1"/>
    <x v="24"/>
    <x v="3"/>
    <x v="1"/>
    <x v="8"/>
    <x v="959"/>
  </r>
  <r>
    <x v="393"/>
    <x v="0"/>
    <x v="1"/>
    <x v="1"/>
    <x v="0"/>
    <x v="1"/>
    <x v="960"/>
  </r>
  <r>
    <x v="394"/>
    <x v="0"/>
    <x v="5"/>
    <x v="2"/>
    <x v="1"/>
    <x v="14"/>
    <x v="961"/>
  </r>
  <r>
    <x v="395"/>
    <x v="2"/>
    <x v="9"/>
    <x v="3"/>
    <x v="1"/>
    <x v="8"/>
    <x v="962"/>
  </r>
  <r>
    <x v="312"/>
    <x v="2"/>
    <x v="1"/>
    <x v="1"/>
    <x v="1"/>
    <x v="6"/>
    <x v="21"/>
  </r>
  <r>
    <x v="236"/>
    <x v="2"/>
    <x v="22"/>
    <x v="1"/>
    <x v="1"/>
    <x v="10"/>
    <x v="34"/>
  </r>
  <r>
    <x v="237"/>
    <x v="0"/>
    <x v="15"/>
    <x v="3"/>
    <x v="1"/>
    <x v="8"/>
    <x v="874"/>
  </r>
  <r>
    <x v="396"/>
    <x v="0"/>
    <x v="16"/>
    <x v="1"/>
    <x v="1"/>
    <x v="8"/>
    <x v="963"/>
  </r>
  <r>
    <x v="396"/>
    <x v="0"/>
    <x v="16"/>
    <x v="1"/>
    <x v="1"/>
    <x v="8"/>
    <x v="964"/>
  </r>
  <r>
    <x v="396"/>
    <x v="0"/>
    <x v="16"/>
    <x v="1"/>
    <x v="2"/>
    <x v="11"/>
    <x v="236"/>
  </r>
  <r>
    <x v="321"/>
    <x v="2"/>
    <x v="14"/>
    <x v="2"/>
    <x v="1"/>
    <x v="6"/>
    <x v="965"/>
  </r>
  <r>
    <x v="397"/>
    <x v="0"/>
    <x v="4"/>
    <x v="1"/>
    <x v="1"/>
    <x v="9"/>
    <x v="664"/>
  </r>
  <r>
    <x v="397"/>
    <x v="0"/>
    <x v="4"/>
    <x v="1"/>
    <x v="1"/>
    <x v="4"/>
    <x v="966"/>
  </r>
  <r>
    <x v="397"/>
    <x v="0"/>
    <x v="4"/>
    <x v="1"/>
    <x v="1"/>
    <x v="8"/>
    <x v="967"/>
  </r>
  <r>
    <x v="239"/>
    <x v="1"/>
    <x v="12"/>
    <x v="2"/>
    <x v="1"/>
    <x v="10"/>
    <x v="544"/>
  </r>
  <r>
    <x v="239"/>
    <x v="1"/>
    <x v="12"/>
    <x v="2"/>
    <x v="0"/>
    <x v="1"/>
    <x v="968"/>
  </r>
  <r>
    <x v="398"/>
    <x v="0"/>
    <x v="15"/>
    <x v="3"/>
    <x v="0"/>
    <x v="3"/>
    <x v="969"/>
  </r>
  <r>
    <x v="398"/>
    <x v="0"/>
    <x v="15"/>
    <x v="3"/>
    <x v="1"/>
    <x v="10"/>
    <x v="970"/>
  </r>
  <r>
    <x v="398"/>
    <x v="0"/>
    <x v="15"/>
    <x v="3"/>
    <x v="1"/>
    <x v="4"/>
    <x v="971"/>
  </r>
  <r>
    <x v="398"/>
    <x v="0"/>
    <x v="15"/>
    <x v="3"/>
    <x v="2"/>
    <x v="15"/>
    <x v="972"/>
  </r>
  <r>
    <x v="399"/>
    <x v="0"/>
    <x v="23"/>
    <x v="2"/>
    <x v="1"/>
    <x v="10"/>
    <x v="90"/>
  </r>
  <r>
    <x v="243"/>
    <x v="1"/>
    <x v="1"/>
    <x v="1"/>
    <x v="2"/>
    <x v="7"/>
    <x v="973"/>
  </r>
  <r>
    <x v="243"/>
    <x v="1"/>
    <x v="1"/>
    <x v="1"/>
    <x v="1"/>
    <x v="2"/>
    <x v="974"/>
  </r>
  <r>
    <x v="400"/>
    <x v="1"/>
    <x v="3"/>
    <x v="0"/>
    <x v="0"/>
    <x v="5"/>
    <x v="236"/>
  </r>
  <r>
    <x v="400"/>
    <x v="1"/>
    <x v="3"/>
    <x v="0"/>
    <x v="2"/>
    <x v="7"/>
    <x v="975"/>
  </r>
  <r>
    <x v="401"/>
    <x v="0"/>
    <x v="1"/>
    <x v="1"/>
    <x v="1"/>
    <x v="6"/>
    <x v="976"/>
  </r>
  <r>
    <x v="401"/>
    <x v="0"/>
    <x v="1"/>
    <x v="1"/>
    <x v="2"/>
    <x v="7"/>
    <x v="977"/>
  </r>
  <r>
    <x v="17"/>
    <x v="2"/>
    <x v="39"/>
    <x v="3"/>
    <x v="1"/>
    <x v="10"/>
    <x v="978"/>
  </r>
  <r>
    <x v="17"/>
    <x v="2"/>
    <x v="39"/>
    <x v="3"/>
    <x v="1"/>
    <x v="9"/>
    <x v="979"/>
  </r>
  <r>
    <x v="276"/>
    <x v="2"/>
    <x v="3"/>
    <x v="0"/>
    <x v="1"/>
    <x v="4"/>
    <x v="980"/>
  </r>
  <r>
    <x v="276"/>
    <x v="2"/>
    <x v="3"/>
    <x v="0"/>
    <x v="1"/>
    <x v="8"/>
    <x v="981"/>
  </r>
  <r>
    <x v="402"/>
    <x v="1"/>
    <x v="1"/>
    <x v="1"/>
    <x v="0"/>
    <x v="3"/>
    <x v="982"/>
  </r>
  <r>
    <x v="403"/>
    <x v="2"/>
    <x v="1"/>
    <x v="1"/>
    <x v="1"/>
    <x v="6"/>
    <x v="983"/>
  </r>
  <r>
    <x v="403"/>
    <x v="2"/>
    <x v="1"/>
    <x v="1"/>
    <x v="0"/>
    <x v="5"/>
    <x v="984"/>
  </r>
  <r>
    <x v="403"/>
    <x v="2"/>
    <x v="1"/>
    <x v="1"/>
    <x v="2"/>
    <x v="11"/>
    <x v="985"/>
  </r>
  <r>
    <x v="403"/>
    <x v="2"/>
    <x v="1"/>
    <x v="1"/>
    <x v="1"/>
    <x v="6"/>
    <x v="874"/>
  </r>
  <r>
    <x v="81"/>
    <x v="0"/>
    <x v="5"/>
    <x v="2"/>
    <x v="1"/>
    <x v="8"/>
    <x v="986"/>
  </r>
  <r>
    <x v="81"/>
    <x v="0"/>
    <x v="5"/>
    <x v="2"/>
    <x v="1"/>
    <x v="8"/>
    <x v="987"/>
  </r>
  <r>
    <x v="147"/>
    <x v="0"/>
    <x v="1"/>
    <x v="1"/>
    <x v="1"/>
    <x v="10"/>
    <x v="988"/>
  </r>
  <r>
    <x v="258"/>
    <x v="0"/>
    <x v="5"/>
    <x v="2"/>
    <x v="1"/>
    <x v="4"/>
    <x v="989"/>
  </r>
  <r>
    <x v="258"/>
    <x v="0"/>
    <x v="5"/>
    <x v="2"/>
    <x v="0"/>
    <x v="5"/>
    <x v="990"/>
  </r>
  <r>
    <x v="258"/>
    <x v="0"/>
    <x v="5"/>
    <x v="2"/>
    <x v="1"/>
    <x v="8"/>
    <x v="991"/>
  </r>
  <r>
    <x v="258"/>
    <x v="0"/>
    <x v="5"/>
    <x v="2"/>
    <x v="1"/>
    <x v="13"/>
    <x v="992"/>
  </r>
  <r>
    <x v="258"/>
    <x v="0"/>
    <x v="5"/>
    <x v="2"/>
    <x v="1"/>
    <x v="12"/>
    <x v="993"/>
  </r>
  <r>
    <x v="258"/>
    <x v="0"/>
    <x v="5"/>
    <x v="2"/>
    <x v="2"/>
    <x v="7"/>
    <x v="994"/>
  </r>
  <r>
    <x v="258"/>
    <x v="0"/>
    <x v="5"/>
    <x v="2"/>
    <x v="1"/>
    <x v="10"/>
    <x v="559"/>
  </r>
  <r>
    <x v="258"/>
    <x v="0"/>
    <x v="5"/>
    <x v="2"/>
    <x v="1"/>
    <x v="8"/>
    <x v="995"/>
  </r>
  <r>
    <x v="404"/>
    <x v="0"/>
    <x v="1"/>
    <x v="1"/>
    <x v="1"/>
    <x v="8"/>
    <x v="996"/>
  </r>
  <r>
    <x v="404"/>
    <x v="0"/>
    <x v="1"/>
    <x v="1"/>
    <x v="0"/>
    <x v="0"/>
    <x v="997"/>
  </r>
  <r>
    <x v="404"/>
    <x v="0"/>
    <x v="1"/>
    <x v="1"/>
    <x v="2"/>
    <x v="11"/>
    <x v="998"/>
  </r>
  <r>
    <x v="405"/>
    <x v="1"/>
    <x v="1"/>
    <x v="1"/>
    <x v="1"/>
    <x v="2"/>
    <x v="685"/>
  </r>
  <r>
    <x v="406"/>
    <x v="0"/>
    <x v="32"/>
    <x v="0"/>
    <x v="1"/>
    <x v="10"/>
    <x v="999"/>
  </r>
  <r>
    <x v="406"/>
    <x v="0"/>
    <x v="32"/>
    <x v="0"/>
    <x v="2"/>
    <x v="11"/>
    <x v="1000"/>
  </r>
  <r>
    <x v="406"/>
    <x v="0"/>
    <x v="32"/>
    <x v="0"/>
    <x v="1"/>
    <x v="10"/>
    <x v="1001"/>
  </r>
  <r>
    <x v="406"/>
    <x v="0"/>
    <x v="32"/>
    <x v="0"/>
    <x v="1"/>
    <x v="12"/>
    <x v="764"/>
  </r>
  <r>
    <x v="407"/>
    <x v="0"/>
    <x v="36"/>
    <x v="0"/>
    <x v="2"/>
    <x v="7"/>
    <x v="1002"/>
  </r>
  <r>
    <x v="407"/>
    <x v="0"/>
    <x v="36"/>
    <x v="0"/>
    <x v="1"/>
    <x v="6"/>
    <x v="1003"/>
  </r>
  <r>
    <x v="407"/>
    <x v="0"/>
    <x v="36"/>
    <x v="0"/>
    <x v="0"/>
    <x v="5"/>
    <x v="1004"/>
  </r>
  <r>
    <x v="407"/>
    <x v="0"/>
    <x v="36"/>
    <x v="0"/>
    <x v="1"/>
    <x v="6"/>
    <x v="153"/>
  </r>
  <r>
    <x v="407"/>
    <x v="0"/>
    <x v="36"/>
    <x v="0"/>
    <x v="1"/>
    <x v="12"/>
    <x v="1005"/>
  </r>
  <r>
    <x v="407"/>
    <x v="0"/>
    <x v="36"/>
    <x v="0"/>
    <x v="0"/>
    <x v="1"/>
    <x v="1006"/>
  </r>
  <r>
    <x v="56"/>
    <x v="2"/>
    <x v="14"/>
    <x v="2"/>
    <x v="1"/>
    <x v="6"/>
    <x v="1007"/>
  </r>
  <r>
    <x v="56"/>
    <x v="2"/>
    <x v="14"/>
    <x v="2"/>
    <x v="1"/>
    <x v="12"/>
    <x v="1008"/>
  </r>
  <r>
    <x v="408"/>
    <x v="0"/>
    <x v="17"/>
    <x v="0"/>
    <x v="0"/>
    <x v="3"/>
    <x v="1009"/>
  </r>
  <r>
    <x v="408"/>
    <x v="0"/>
    <x v="17"/>
    <x v="0"/>
    <x v="1"/>
    <x v="10"/>
    <x v="1010"/>
  </r>
  <r>
    <x v="408"/>
    <x v="0"/>
    <x v="17"/>
    <x v="0"/>
    <x v="1"/>
    <x v="12"/>
    <x v="1011"/>
  </r>
  <r>
    <x v="409"/>
    <x v="1"/>
    <x v="1"/>
    <x v="1"/>
    <x v="1"/>
    <x v="10"/>
    <x v="537"/>
  </r>
  <r>
    <x v="410"/>
    <x v="2"/>
    <x v="9"/>
    <x v="3"/>
    <x v="1"/>
    <x v="4"/>
    <x v="1012"/>
  </r>
  <r>
    <x v="410"/>
    <x v="2"/>
    <x v="9"/>
    <x v="3"/>
    <x v="1"/>
    <x v="2"/>
    <x v="261"/>
  </r>
  <r>
    <x v="25"/>
    <x v="0"/>
    <x v="2"/>
    <x v="0"/>
    <x v="1"/>
    <x v="4"/>
    <x v="1013"/>
  </r>
  <r>
    <x v="396"/>
    <x v="1"/>
    <x v="14"/>
    <x v="2"/>
    <x v="1"/>
    <x v="12"/>
    <x v="1014"/>
  </r>
  <r>
    <x v="396"/>
    <x v="1"/>
    <x v="14"/>
    <x v="2"/>
    <x v="1"/>
    <x v="9"/>
    <x v="1015"/>
  </r>
  <r>
    <x v="396"/>
    <x v="1"/>
    <x v="14"/>
    <x v="2"/>
    <x v="1"/>
    <x v="10"/>
    <x v="1016"/>
  </r>
  <r>
    <x v="396"/>
    <x v="1"/>
    <x v="14"/>
    <x v="2"/>
    <x v="1"/>
    <x v="6"/>
    <x v="1017"/>
  </r>
  <r>
    <x v="396"/>
    <x v="1"/>
    <x v="14"/>
    <x v="2"/>
    <x v="1"/>
    <x v="8"/>
    <x v="1018"/>
  </r>
  <r>
    <x v="411"/>
    <x v="0"/>
    <x v="1"/>
    <x v="1"/>
    <x v="0"/>
    <x v="5"/>
    <x v="868"/>
  </r>
  <r>
    <x v="411"/>
    <x v="0"/>
    <x v="1"/>
    <x v="1"/>
    <x v="1"/>
    <x v="13"/>
    <x v="521"/>
  </r>
  <r>
    <x v="411"/>
    <x v="0"/>
    <x v="1"/>
    <x v="1"/>
    <x v="1"/>
    <x v="10"/>
    <x v="90"/>
  </r>
  <r>
    <x v="411"/>
    <x v="0"/>
    <x v="1"/>
    <x v="1"/>
    <x v="2"/>
    <x v="15"/>
    <x v="1019"/>
  </r>
  <r>
    <x v="411"/>
    <x v="0"/>
    <x v="1"/>
    <x v="1"/>
    <x v="1"/>
    <x v="4"/>
    <x v="1020"/>
  </r>
  <r>
    <x v="388"/>
    <x v="0"/>
    <x v="12"/>
    <x v="2"/>
    <x v="1"/>
    <x v="9"/>
    <x v="1021"/>
  </r>
  <r>
    <x v="388"/>
    <x v="0"/>
    <x v="12"/>
    <x v="2"/>
    <x v="1"/>
    <x v="13"/>
    <x v="568"/>
  </r>
  <r>
    <x v="388"/>
    <x v="0"/>
    <x v="12"/>
    <x v="2"/>
    <x v="1"/>
    <x v="8"/>
    <x v="1022"/>
  </r>
  <r>
    <x v="388"/>
    <x v="0"/>
    <x v="12"/>
    <x v="2"/>
    <x v="2"/>
    <x v="7"/>
    <x v="1023"/>
  </r>
  <r>
    <x v="388"/>
    <x v="0"/>
    <x v="12"/>
    <x v="2"/>
    <x v="2"/>
    <x v="16"/>
    <x v="1024"/>
  </r>
  <r>
    <x v="412"/>
    <x v="1"/>
    <x v="24"/>
    <x v="3"/>
    <x v="0"/>
    <x v="5"/>
    <x v="1025"/>
  </r>
  <r>
    <x v="413"/>
    <x v="1"/>
    <x v="33"/>
    <x v="1"/>
    <x v="1"/>
    <x v="6"/>
    <x v="1026"/>
  </r>
  <r>
    <x v="413"/>
    <x v="1"/>
    <x v="33"/>
    <x v="1"/>
    <x v="1"/>
    <x v="8"/>
    <x v="1027"/>
  </r>
  <r>
    <x v="414"/>
    <x v="2"/>
    <x v="17"/>
    <x v="0"/>
    <x v="1"/>
    <x v="4"/>
    <x v="1028"/>
  </r>
  <r>
    <x v="414"/>
    <x v="2"/>
    <x v="17"/>
    <x v="0"/>
    <x v="0"/>
    <x v="3"/>
    <x v="1029"/>
  </r>
  <r>
    <x v="414"/>
    <x v="2"/>
    <x v="17"/>
    <x v="0"/>
    <x v="1"/>
    <x v="8"/>
    <x v="1030"/>
  </r>
  <r>
    <x v="414"/>
    <x v="2"/>
    <x v="17"/>
    <x v="0"/>
    <x v="0"/>
    <x v="3"/>
    <x v="1031"/>
  </r>
  <r>
    <x v="415"/>
    <x v="1"/>
    <x v="1"/>
    <x v="1"/>
    <x v="0"/>
    <x v="1"/>
    <x v="1032"/>
  </r>
  <r>
    <x v="222"/>
    <x v="0"/>
    <x v="11"/>
    <x v="2"/>
    <x v="1"/>
    <x v="9"/>
    <x v="1033"/>
  </r>
  <r>
    <x v="222"/>
    <x v="0"/>
    <x v="11"/>
    <x v="2"/>
    <x v="1"/>
    <x v="8"/>
    <x v="1034"/>
  </r>
  <r>
    <x v="416"/>
    <x v="0"/>
    <x v="1"/>
    <x v="1"/>
    <x v="1"/>
    <x v="6"/>
    <x v="1035"/>
  </r>
  <r>
    <x v="223"/>
    <x v="2"/>
    <x v="15"/>
    <x v="3"/>
    <x v="2"/>
    <x v="7"/>
    <x v="1036"/>
  </r>
  <r>
    <x v="223"/>
    <x v="2"/>
    <x v="15"/>
    <x v="3"/>
    <x v="1"/>
    <x v="8"/>
    <x v="1037"/>
  </r>
  <r>
    <x v="223"/>
    <x v="2"/>
    <x v="15"/>
    <x v="3"/>
    <x v="1"/>
    <x v="8"/>
    <x v="1038"/>
  </r>
  <r>
    <x v="417"/>
    <x v="0"/>
    <x v="12"/>
    <x v="2"/>
    <x v="1"/>
    <x v="8"/>
    <x v="1039"/>
  </r>
  <r>
    <x v="121"/>
    <x v="0"/>
    <x v="4"/>
    <x v="1"/>
    <x v="2"/>
    <x v="11"/>
    <x v="1040"/>
  </r>
  <r>
    <x v="166"/>
    <x v="0"/>
    <x v="15"/>
    <x v="3"/>
    <x v="0"/>
    <x v="5"/>
    <x v="1041"/>
  </r>
  <r>
    <x v="166"/>
    <x v="0"/>
    <x v="15"/>
    <x v="3"/>
    <x v="1"/>
    <x v="4"/>
    <x v="1042"/>
  </r>
  <r>
    <x v="166"/>
    <x v="0"/>
    <x v="15"/>
    <x v="3"/>
    <x v="1"/>
    <x v="10"/>
    <x v="537"/>
  </r>
  <r>
    <x v="166"/>
    <x v="0"/>
    <x v="15"/>
    <x v="3"/>
    <x v="1"/>
    <x v="4"/>
    <x v="1043"/>
  </r>
  <r>
    <x v="418"/>
    <x v="0"/>
    <x v="12"/>
    <x v="2"/>
    <x v="1"/>
    <x v="10"/>
    <x v="1044"/>
  </r>
  <r>
    <x v="419"/>
    <x v="0"/>
    <x v="1"/>
    <x v="1"/>
    <x v="1"/>
    <x v="8"/>
    <x v="1045"/>
  </r>
  <r>
    <x v="420"/>
    <x v="0"/>
    <x v="10"/>
    <x v="2"/>
    <x v="1"/>
    <x v="8"/>
    <x v="1046"/>
  </r>
  <r>
    <x v="421"/>
    <x v="1"/>
    <x v="15"/>
    <x v="3"/>
    <x v="1"/>
    <x v="8"/>
    <x v="1047"/>
  </r>
  <r>
    <x v="48"/>
    <x v="2"/>
    <x v="38"/>
    <x v="3"/>
    <x v="1"/>
    <x v="14"/>
    <x v="1048"/>
  </r>
  <r>
    <x v="422"/>
    <x v="2"/>
    <x v="1"/>
    <x v="1"/>
    <x v="1"/>
    <x v="2"/>
    <x v="1049"/>
  </r>
  <r>
    <x v="49"/>
    <x v="0"/>
    <x v="39"/>
    <x v="3"/>
    <x v="0"/>
    <x v="1"/>
    <x v="1050"/>
  </r>
  <r>
    <x v="49"/>
    <x v="0"/>
    <x v="39"/>
    <x v="3"/>
    <x v="2"/>
    <x v="7"/>
    <x v="686"/>
  </r>
  <r>
    <x v="423"/>
    <x v="2"/>
    <x v="5"/>
    <x v="2"/>
    <x v="2"/>
    <x v="11"/>
    <x v="1051"/>
  </r>
  <r>
    <x v="261"/>
    <x v="0"/>
    <x v="30"/>
    <x v="3"/>
    <x v="2"/>
    <x v="7"/>
    <x v="1052"/>
  </r>
  <r>
    <x v="261"/>
    <x v="0"/>
    <x v="30"/>
    <x v="3"/>
    <x v="1"/>
    <x v="6"/>
    <x v="1053"/>
  </r>
  <r>
    <x v="424"/>
    <x v="0"/>
    <x v="3"/>
    <x v="0"/>
    <x v="1"/>
    <x v="12"/>
    <x v="196"/>
  </r>
  <r>
    <x v="424"/>
    <x v="0"/>
    <x v="3"/>
    <x v="0"/>
    <x v="2"/>
    <x v="7"/>
    <x v="1054"/>
  </r>
  <r>
    <x v="156"/>
    <x v="1"/>
    <x v="4"/>
    <x v="1"/>
    <x v="1"/>
    <x v="8"/>
    <x v="1055"/>
  </r>
  <r>
    <x v="156"/>
    <x v="1"/>
    <x v="4"/>
    <x v="1"/>
    <x v="1"/>
    <x v="4"/>
    <x v="1056"/>
  </r>
  <r>
    <x v="156"/>
    <x v="1"/>
    <x v="4"/>
    <x v="1"/>
    <x v="1"/>
    <x v="10"/>
    <x v="233"/>
  </r>
  <r>
    <x v="156"/>
    <x v="1"/>
    <x v="4"/>
    <x v="1"/>
    <x v="1"/>
    <x v="4"/>
    <x v="1057"/>
  </r>
  <r>
    <x v="425"/>
    <x v="2"/>
    <x v="1"/>
    <x v="1"/>
    <x v="1"/>
    <x v="9"/>
    <x v="1058"/>
  </r>
  <r>
    <x v="425"/>
    <x v="2"/>
    <x v="1"/>
    <x v="1"/>
    <x v="2"/>
    <x v="7"/>
    <x v="1059"/>
  </r>
  <r>
    <x v="425"/>
    <x v="2"/>
    <x v="1"/>
    <x v="1"/>
    <x v="0"/>
    <x v="1"/>
    <x v="1060"/>
  </r>
  <r>
    <x v="425"/>
    <x v="2"/>
    <x v="1"/>
    <x v="1"/>
    <x v="1"/>
    <x v="10"/>
    <x v="1061"/>
  </r>
  <r>
    <x v="425"/>
    <x v="2"/>
    <x v="1"/>
    <x v="1"/>
    <x v="1"/>
    <x v="10"/>
    <x v="1062"/>
  </r>
  <r>
    <x v="426"/>
    <x v="1"/>
    <x v="2"/>
    <x v="0"/>
    <x v="1"/>
    <x v="10"/>
    <x v="12"/>
  </r>
  <r>
    <x v="426"/>
    <x v="1"/>
    <x v="2"/>
    <x v="0"/>
    <x v="0"/>
    <x v="5"/>
    <x v="577"/>
  </r>
  <r>
    <x v="426"/>
    <x v="1"/>
    <x v="2"/>
    <x v="0"/>
    <x v="1"/>
    <x v="4"/>
    <x v="1063"/>
  </r>
  <r>
    <x v="426"/>
    <x v="1"/>
    <x v="2"/>
    <x v="0"/>
    <x v="0"/>
    <x v="5"/>
    <x v="1064"/>
  </r>
  <r>
    <x v="143"/>
    <x v="0"/>
    <x v="5"/>
    <x v="2"/>
    <x v="2"/>
    <x v="11"/>
    <x v="1065"/>
  </r>
  <r>
    <x v="143"/>
    <x v="0"/>
    <x v="5"/>
    <x v="2"/>
    <x v="0"/>
    <x v="1"/>
    <x v="909"/>
  </r>
  <r>
    <x v="143"/>
    <x v="0"/>
    <x v="5"/>
    <x v="2"/>
    <x v="1"/>
    <x v="8"/>
    <x v="1066"/>
  </r>
  <r>
    <x v="427"/>
    <x v="1"/>
    <x v="22"/>
    <x v="1"/>
    <x v="0"/>
    <x v="1"/>
    <x v="724"/>
  </r>
  <r>
    <x v="427"/>
    <x v="1"/>
    <x v="22"/>
    <x v="1"/>
    <x v="1"/>
    <x v="8"/>
    <x v="1067"/>
  </r>
  <r>
    <x v="427"/>
    <x v="1"/>
    <x v="22"/>
    <x v="1"/>
    <x v="0"/>
    <x v="1"/>
    <x v="1068"/>
  </r>
  <r>
    <x v="427"/>
    <x v="1"/>
    <x v="22"/>
    <x v="1"/>
    <x v="1"/>
    <x v="4"/>
    <x v="1069"/>
  </r>
  <r>
    <x v="427"/>
    <x v="1"/>
    <x v="22"/>
    <x v="1"/>
    <x v="1"/>
    <x v="4"/>
    <x v="1070"/>
  </r>
  <r>
    <x v="378"/>
    <x v="0"/>
    <x v="3"/>
    <x v="0"/>
    <x v="2"/>
    <x v="7"/>
    <x v="1071"/>
  </r>
  <r>
    <x v="216"/>
    <x v="1"/>
    <x v="15"/>
    <x v="3"/>
    <x v="1"/>
    <x v="4"/>
    <x v="1072"/>
  </r>
  <r>
    <x v="216"/>
    <x v="1"/>
    <x v="15"/>
    <x v="3"/>
    <x v="1"/>
    <x v="8"/>
    <x v="1073"/>
  </r>
  <r>
    <x v="216"/>
    <x v="1"/>
    <x v="15"/>
    <x v="3"/>
    <x v="1"/>
    <x v="13"/>
    <x v="1074"/>
  </r>
  <r>
    <x v="216"/>
    <x v="1"/>
    <x v="15"/>
    <x v="3"/>
    <x v="1"/>
    <x v="6"/>
    <x v="1075"/>
  </r>
  <r>
    <x v="216"/>
    <x v="1"/>
    <x v="15"/>
    <x v="3"/>
    <x v="1"/>
    <x v="8"/>
    <x v="1076"/>
  </r>
  <r>
    <x v="216"/>
    <x v="1"/>
    <x v="15"/>
    <x v="3"/>
    <x v="0"/>
    <x v="0"/>
    <x v="1077"/>
  </r>
  <r>
    <x v="428"/>
    <x v="1"/>
    <x v="9"/>
    <x v="3"/>
    <x v="0"/>
    <x v="1"/>
    <x v="1078"/>
  </r>
  <r>
    <x v="428"/>
    <x v="1"/>
    <x v="9"/>
    <x v="3"/>
    <x v="1"/>
    <x v="8"/>
    <x v="1079"/>
  </r>
  <r>
    <x v="428"/>
    <x v="1"/>
    <x v="9"/>
    <x v="3"/>
    <x v="1"/>
    <x v="8"/>
    <x v="1080"/>
  </r>
  <r>
    <x v="428"/>
    <x v="1"/>
    <x v="9"/>
    <x v="3"/>
    <x v="1"/>
    <x v="6"/>
    <x v="1081"/>
  </r>
  <r>
    <x v="428"/>
    <x v="1"/>
    <x v="9"/>
    <x v="3"/>
    <x v="2"/>
    <x v="11"/>
    <x v="1082"/>
  </r>
  <r>
    <x v="428"/>
    <x v="1"/>
    <x v="9"/>
    <x v="3"/>
    <x v="0"/>
    <x v="5"/>
    <x v="1083"/>
  </r>
  <r>
    <x v="428"/>
    <x v="1"/>
    <x v="9"/>
    <x v="3"/>
    <x v="2"/>
    <x v="11"/>
    <x v="1051"/>
  </r>
  <r>
    <x v="428"/>
    <x v="1"/>
    <x v="9"/>
    <x v="3"/>
    <x v="2"/>
    <x v="7"/>
    <x v="1084"/>
  </r>
  <r>
    <x v="136"/>
    <x v="2"/>
    <x v="1"/>
    <x v="1"/>
    <x v="1"/>
    <x v="4"/>
    <x v="1085"/>
  </r>
  <r>
    <x v="136"/>
    <x v="2"/>
    <x v="1"/>
    <x v="1"/>
    <x v="2"/>
    <x v="7"/>
    <x v="1086"/>
  </r>
  <r>
    <x v="429"/>
    <x v="0"/>
    <x v="15"/>
    <x v="3"/>
    <x v="0"/>
    <x v="5"/>
    <x v="1087"/>
  </r>
  <r>
    <x v="429"/>
    <x v="0"/>
    <x v="15"/>
    <x v="3"/>
    <x v="2"/>
    <x v="11"/>
    <x v="1088"/>
  </r>
  <r>
    <x v="429"/>
    <x v="0"/>
    <x v="15"/>
    <x v="3"/>
    <x v="1"/>
    <x v="8"/>
    <x v="1089"/>
  </r>
  <r>
    <x v="429"/>
    <x v="0"/>
    <x v="15"/>
    <x v="3"/>
    <x v="1"/>
    <x v="10"/>
    <x v="1090"/>
  </r>
  <r>
    <x v="429"/>
    <x v="0"/>
    <x v="15"/>
    <x v="3"/>
    <x v="1"/>
    <x v="4"/>
    <x v="1091"/>
  </r>
  <r>
    <x v="429"/>
    <x v="0"/>
    <x v="15"/>
    <x v="3"/>
    <x v="1"/>
    <x v="4"/>
    <x v="1092"/>
  </r>
  <r>
    <x v="44"/>
    <x v="0"/>
    <x v="1"/>
    <x v="1"/>
    <x v="1"/>
    <x v="12"/>
    <x v="764"/>
  </r>
  <r>
    <x v="44"/>
    <x v="0"/>
    <x v="1"/>
    <x v="1"/>
    <x v="0"/>
    <x v="5"/>
    <x v="984"/>
  </r>
  <r>
    <x v="44"/>
    <x v="0"/>
    <x v="1"/>
    <x v="1"/>
    <x v="1"/>
    <x v="6"/>
    <x v="1093"/>
  </r>
  <r>
    <x v="89"/>
    <x v="0"/>
    <x v="15"/>
    <x v="3"/>
    <x v="1"/>
    <x v="6"/>
    <x v="1094"/>
  </r>
  <r>
    <x v="89"/>
    <x v="0"/>
    <x v="15"/>
    <x v="3"/>
    <x v="1"/>
    <x v="12"/>
    <x v="1095"/>
  </r>
  <r>
    <x v="198"/>
    <x v="1"/>
    <x v="24"/>
    <x v="3"/>
    <x v="2"/>
    <x v="16"/>
    <x v="1096"/>
  </r>
  <r>
    <x v="99"/>
    <x v="0"/>
    <x v="2"/>
    <x v="0"/>
    <x v="0"/>
    <x v="5"/>
    <x v="1097"/>
  </r>
  <r>
    <x v="99"/>
    <x v="0"/>
    <x v="2"/>
    <x v="0"/>
    <x v="1"/>
    <x v="8"/>
    <x v="1098"/>
  </r>
  <r>
    <x v="99"/>
    <x v="0"/>
    <x v="2"/>
    <x v="0"/>
    <x v="0"/>
    <x v="5"/>
    <x v="1099"/>
  </r>
  <r>
    <x v="99"/>
    <x v="0"/>
    <x v="2"/>
    <x v="0"/>
    <x v="0"/>
    <x v="5"/>
    <x v="1100"/>
  </r>
  <r>
    <x v="430"/>
    <x v="0"/>
    <x v="4"/>
    <x v="1"/>
    <x v="0"/>
    <x v="5"/>
    <x v="1101"/>
  </r>
  <r>
    <x v="430"/>
    <x v="0"/>
    <x v="4"/>
    <x v="1"/>
    <x v="1"/>
    <x v="6"/>
    <x v="1102"/>
  </r>
  <r>
    <x v="430"/>
    <x v="0"/>
    <x v="4"/>
    <x v="1"/>
    <x v="1"/>
    <x v="13"/>
    <x v="1003"/>
  </r>
  <r>
    <x v="48"/>
    <x v="2"/>
    <x v="15"/>
    <x v="3"/>
    <x v="2"/>
    <x v="7"/>
    <x v="1103"/>
  </r>
  <r>
    <x v="431"/>
    <x v="0"/>
    <x v="15"/>
    <x v="3"/>
    <x v="1"/>
    <x v="8"/>
    <x v="1104"/>
  </r>
  <r>
    <x v="431"/>
    <x v="0"/>
    <x v="15"/>
    <x v="3"/>
    <x v="1"/>
    <x v="13"/>
    <x v="521"/>
  </r>
  <r>
    <x v="304"/>
    <x v="0"/>
    <x v="35"/>
    <x v="0"/>
    <x v="1"/>
    <x v="12"/>
    <x v="1105"/>
  </r>
  <r>
    <x v="432"/>
    <x v="0"/>
    <x v="1"/>
    <x v="1"/>
    <x v="0"/>
    <x v="3"/>
    <x v="1106"/>
  </r>
  <r>
    <x v="432"/>
    <x v="0"/>
    <x v="1"/>
    <x v="1"/>
    <x v="0"/>
    <x v="3"/>
    <x v="1107"/>
  </r>
  <r>
    <x v="432"/>
    <x v="0"/>
    <x v="1"/>
    <x v="1"/>
    <x v="0"/>
    <x v="0"/>
    <x v="1108"/>
  </r>
  <r>
    <x v="404"/>
    <x v="0"/>
    <x v="15"/>
    <x v="3"/>
    <x v="1"/>
    <x v="6"/>
    <x v="1109"/>
  </r>
  <r>
    <x v="404"/>
    <x v="0"/>
    <x v="15"/>
    <x v="3"/>
    <x v="0"/>
    <x v="1"/>
    <x v="1110"/>
  </r>
  <r>
    <x v="404"/>
    <x v="0"/>
    <x v="15"/>
    <x v="3"/>
    <x v="1"/>
    <x v="9"/>
    <x v="1111"/>
  </r>
  <r>
    <x v="404"/>
    <x v="0"/>
    <x v="15"/>
    <x v="3"/>
    <x v="1"/>
    <x v="6"/>
    <x v="1112"/>
  </r>
  <r>
    <x v="433"/>
    <x v="0"/>
    <x v="6"/>
    <x v="2"/>
    <x v="2"/>
    <x v="7"/>
    <x v="1113"/>
  </r>
  <r>
    <x v="434"/>
    <x v="2"/>
    <x v="9"/>
    <x v="3"/>
    <x v="1"/>
    <x v="6"/>
    <x v="791"/>
  </r>
  <r>
    <x v="434"/>
    <x v="2"/>
    <x v="9"/>
    <x v="3"/>
    <x v="2"/>
    <x v="7"/>
    <x v="382"/>
  </r>
  <r>
    <x v="434"/>
    <x v="2"/>
    <x v="9"/>
    <x v="3"/>
    <x v="0"/>
    <x v="5"/>
    <x v="1114"/>
  </r>
  <r>
    <x v="434"/>
    <x v="2"/>
    <x v="9"/>
    <x v="3"/>
    <x v="0"/>
    <x v="5"/>
    <x v="1115"/>
  </r>
  <r>
    <x v="435"/>
    <x v="2"/>
    <x v="3"/>
    <x v="0"/>
    <x v="1"/>
    <x v="8"/>
    <x v="1116"/>
  </r>
  <r>
    <x v="435"/>
    <x v="2"/>
    <x v="3"/>
    <x v="0"/>
    <x v="1"/>
    <x v="4"/>
    <x v="1117"/>
  </r>
  <r>
    <x v="435"/>
    <x v="2"/>
    <x v="3"/>
    <x v="0"/>
    <x v="2"/>
    <x v="11"/>
    <x v="1118"/>
  </r>
  <r>
    <x v="436"/>
    <x v="0"/>
    <x v="2"/>
    <x v="0"/>
    <x v="2"/>
    <x v="7"/>
    <x v="1119"/>
  </r>
  <r>
    <x v="99"/>
    <x v="1"/>
    <x v="3"/>
    <x v="0"/>
    <x v="1"/>
    <x v="8"/>
    <x v="1120"/>
  </r>
  <r>
    <x v="437"/>
    <x v="0"/>
    <x v="15"/>
    <x v="3"/>
    <x v="1"/>
    <x v="8"/>
    <x v="1121"/>
  </r>
  <r>
    <x v="393"/>
    <x v="0"/>
    <x v="14"/>
    <x v="2"/>
    <x v="2"/>
    <x v="7"/>
    <x v="1122"/>
  </r>
  <r>
    <x v="393"/>
    <x v="0"/>
    <x v="14"/>
    <x v="2"/>
    <x v="0"/>
    <x v="5"/>
    <x v="1123"/>
  </r>
  <r>
    <x v="264"/>
    <x v="0"/>
    <x v="1"/>
    <x v="1"/>
    <x v="1"/>
    <x v="6"/>
    <x v="1124"/>
  </r>
  <r>
    <x v="163"/>
    <x v="1"/>
    <x v="1"/>
    <x v="1"/>
    <x v="1"/>
    <x v="4"/>
    <x v="1125"/>
  </r>
  <r>
    <x v="163"/>
    <x v="1"/>
    <x v="1"/>
    <x v="1"/>
    <x v="0"/>
    <x v="1"/>
    <x v="1126"/>
  </r>
  <r>
    <x v="397"/>
    <x v="1"/>
    <x v="22"/>
    <x v="1"/>
    <x v="0"/>
    <x v="5"/>
    <x v="1127"/>
  </r>
  <r>
    <x v="400"/>
    <x v="0"/>
    <x v="19"/>
    <x v="0"/>
    <x v="1"/>
    <x v="10"/>
    <x v="1128"/>
  </r>
  <r>
    <x v="438"/>
    <x v="1"/>
    <x v="10"/>
    <x v="2"/>
    <x v="1"/>
    <x v="4"/>
    <x v="1129"/>
  </r>
  <r>
    <x v="438"/>
    <x v="1"/>
    <x v="10"/>
    <x v="2"/>
    <x v="1"/>
    <x v="9"/>
    <x v="1130"/>
  </r>
  <r>
    <x v="438"/>
    <x v="1"/>
    <x v="10"/>
    <x v="2"/>
    <x v="1"/>
    <x v="8"/>
    <x v="1131"/>
  </r>
  <r>
    <x v="439"/>
    <x v="0"/>
    <x v="5"/>
    <x v="2"/>
    <x v="1"/>
    <x v="10"/>
    <x v="559"/>
  </r>
  <r>
    <x v="439"/>
    <x v="0"/>
    <x v="5"/>
    <x v="2"/>
    <x v="0"/>
    <x v="1"/>
    <x v="1132"/>
  </r>
  <r>
    <x v="439"/>
    <x v="0"/>
    <x v="5"/>
    <x v="2"/>
    <x v="1"/>
    <x v="10"/>
    <x v="642"/>
  </r>
  <r>
    <x v="439"/>
    <x v="0"/>
    <x v="5"/>
    <x v="2"/>
    <x v="2"/>
    <x v="11"/>
    <x v="1133"/>
  </r>
  <r>
    <x v="440"/>
    <x v="0"/>
    <x v="5"/>
    <x v="2"/>
    <x v="1"/>
    <x v="6"/>
    <x v="1134"/>
  </r>
  <r>
    <x v="78"/>
    <x v="1"/>
    <x v="32"/>
    <x v="0"/>
    <x v="2"/>
    <x v="11"/>
    <x v="1135"/>
  </r>
  <r>
    <x v="78"/>
    <x v="1"/>
    <x v="32"/>
    <x v="0"/>
    <x v="2"/>
    <x v="11"/>
    <x v="1136"/>
  </r>
  <r>
    <x v="64"/>
    <x v="0"/>
    <x v="23"/>
    <x v="2"/>
    <x v="2"/>
    <x v="7"/>
    <x v="1137"/>
  </r>
  <r>
    <x v="359"/>
    <x v="0"/>
    <x v="2"/>
    <x v="0"/>
    <x v="1"/>
    <x v="2"/>
    <x v="1138"/>
  </r>
  <r>
    <x v="359"/>
    <x v="0"/>
    <x v="2"/>
    <x v="0"/>
    <x v="1"/>
    <x v="8"/>
    <x v="1139"/>
  </r>
  <r>
    <x v="359"/>
    <x v="0"/>
    <x v="2"/>
    <x v="0"/>
    <x v="1"/>
    <x v="10"/>
    <x v="1140"/>
  </r>
  <r>
    <x v="401"/>
    <x v="0"/>
    <x v="5"/>
    <x v="2"/>
    <x v="1"/>
    <x v="8"/>
    <x v="1141"/>
  </r>
  <r>
    <x v="190"/>
    <x v="0"/>
    <x v="34"/>
    <x v="3"/>
    <x v="1"/>
    <x v="4"/>
    <x v="81"/>
  </r>
  <r>
    <x v="433"/>
    <x v="2"/>
    <x v="15"/>
    <x v="3"/>
    <x v="1"/>
    <x v="6"/>
    <x v="1142"/>
  </r>
  <r>
    <x v="441"/>
    <x v="1"/>
    <x v="15"/>
    <x v="3"/>
    <x v="0"/>
    <x v="5"/>
    <x v="1143"/>
  </r>
  <r>
    <x v="441"/>
    <x v="1"/>
    <x v="15"/>
    <x v="3"/>
    <x v="1"/>
    <x v="8"/>
    <x v="848"/>
  </r>
  <r>
    <x v="441"/>
    <x v="1"/>
    <x v="15"/>
    <x v="3"/>
    <x v="1"/>
    <x v="6"/>
    <x v="1144"/>
  </r>
  <r>
    <x v="338"/>
    <x v="2"/>
    <x v="1"/>
    <x v="1"/>
    <x v="1"/>
    <x v="8"/>
    <x v="1145"/>
  </r>
  <r>
    <x v="338"/>
    <x v="2"/>
    <x v="1"/>
    <x v="1"/>
    <x v="1"/>
    <x v="10"/>
    <x v="56"/>
  </r>
  <r>
    <x v="375"/>
    <x v="0"/>
    <x v="1"/>
    <x v="1"/>
    <x v="1"/>
    <x v="14"/>
    <x v="1146"/>
  </r>
  <r>
    <x v="375"/>
    <x v="0"/>
    <x v="1"/>
    <x v="1"/>
    <x v="1"/>
    <x v="10"/>
    <x v="1147"/>
  </r>
  <r>
    <x v="375"/>
    <x v="0"/>
    <x v="1"/>
    <x v="1"/>
    <x v="1"/>
    <x v="2"/>
    <x v="1148"/>
  </r>
  <r>
    <x v="442"/>
    <x v="0"/>
    <x v="22"/>
    <x v="1"/>
    <x v="1"/>
    <x v="9"/>
    <x v="1149"/>
  </r>
  <r>
    <x v="247"/>
    <x v="1"/>
    <x v="1"/>
    <x v="1"/>
    <x v="1"/>
    <x v="8"/>
    <x v="1150"/>
  </r>
  <r>
    <x v="247"/>
    <x v="1"/>
    <x v="1"/>
    <x v="1"/>
    <x v="1"/>
    <x v="8"/>
    <x v="1151"/>
  </r>
  <r>
    <x v="16"/>
    <x v="1"/>
    <x v="11"/>
    <x v="2"/>
    <x v="2"/>
    <x v="7"/>
    <x v="1152"/>
  </r>
  <r>
    <x v="242"/>
    <x v="0"/>
    <x v="1"/>
    <x v="1"/>
    <x v="1"/>
    <x v="4"/>
    <x v="1153"/>
  </r>
  <r>
    <x v="443"/>
    <x v="0"/>
    <x v="17"/>
    <x v="0"/>
    <x v="0"/>
    <x v="5"/>
    <x v="1154"/>
  </r>
  <r>
    <x v="443"/>
    <x v="0"/>
    <x v="17"/>
    <x v="0"/>
    <x v="0"/>
    <x v="5"/>
    <x v="1155"/>
  </r>
  <r>
    <x v="444"/>
    <x v="2"/>
    <x v="17"/>
    <x v="0"/>
    <x v="0"/>
    <x v="0"/>
    <x v="1156"/>
  </r>
  <r>
    <x v="445"/>
    <x v="0"/>
    <x v="32"/>
    <x v="0"/>
    <x v="0"/>
    <x v="5"/>
    <x v="1157"/>
  </r>
  <r>
    <x v="445"/>
    <x v="0"/>
    <x v="32"/>
    <x v="0"/>
    <x v="2"/>
    <x v="7"/>
    <x v="1158"/>
  </r>
  <r>
    <x v="216"/>
    <x v="0"/>
    <x v="5"/>
    <x v="2"/>
    <x v="2"/>
    <x v="7"/>
    <x v="1159"/>
  </r>
  <r>
    <x v="23"/>
    <x v="0"/>
    <x v="1"/>
    <x v="1"/>
    <x v="1"/>
    <x v="10"/>
    <x v="1160"/>
  </r>
  <r>
    <x v="23"/>
    <x v="0"/>
    <x v="1"/>
    <x v="1"/>
    <x v="1"/>
    <x v="8"/>
    <x v="1161"/>
  </r>
  <r>
    <x v="23"/>
    <x v="0"/>
    <x v="1"/>
    <x v="1"/>
    <x v="1"/>
    <x v="9"/>
    <x v="1162"/>
  </r>
  <r>
    <x v="23"/>
    <x v="0"/>
    <x v="1"/>
    <x v="1"/>
    <x v="1"/>
    <x v="4"/>
    <x v="424"/>
  </r>
  <r>
    <x v="23"/>
    <x v="0"/>
    <x v="1"/>
    <x v="1"/>
    <x v="0"/>
    <x v="1"/>
    <x v="224"/>
  </r>
  <r>
    <x v="10"/>
    <x v="0"/>
    <x v="31"/>
    <x v="3"/>
    <x v="1"/>
    <x v="2"/>
    <x v="1163"/>
  </r>
  <r>
    <x v="10"/>
    <x v="0"/>
    <x v="31"/>
    <x v="3"/>
    <x v="1"/>
    <x v="2"/>
    <x v="1164"/>
  </r>
  <r>
    <x v="446"/>
    <x v="0"/>
    <x v="24"/>
    <x v="3"/>
    <x v="0"/>
    <x v="1"/>
    <x v="1165"/>
  </r>
  <r>
    <x v="122"/>
    <x v="1"/>
    <x v="1"/>
    <x v="1"/>
    <x v="1"/>
    <x v="10"/>
    <x v="783"/>
  </r>
  <r>
    <x v="122"/>
    <x v="1"/>
    <x v="1"/>
    <x v="1"/>
    <x v="0"/>
    <x v="5"/>
    <x v="1166"/>
  </r>
  <r>
    <x v="122"/>
    <x v="1"/>
    <x v="1"/>
    <x v="1"/>
    <x v="1"/>
    <x v="14"/>
    <x v="1167"/>
  </r>
  <r>
    <x v="389"/>
    <x v="0"/>
    <x v="9"/>
    <x v="3"/>
    <x v="2"/>
    <x v="11"/>
    <x v="1168"/>
  </r>
  <r>
    <x v="268"/>
    <x v="1"/>
    <x v="2"/>
    <x v="0"/>
    <x v="2"/>
    <x v="7"/>
    <x v="1169"/>
  </r>
  <r>
    <x v="268"/>
    <x v="1"/>
    <x v="2"/>
    <x v="0"/>
    <x v="1"/>
    <x v="8"/>
    <x v="1170"/>
  </r>
  <r>
    <x v="447"/>
    <x v="0"/>
    <x v="24"/>
    <x v="3"/>
    <x v="1"/>
    <x v="8"/>
    <x v="1171"/>
  </r>
  <r>
    <x v="447"/>
    <x v="0"/>
    <x v="24"/>
    <x v="3"/>
    <x v="1"/>
    <x v="4"/>
    <x v="1172"/>
  </r>
  <r>
    <x v="448"/>
    <x v="0"/>
    <x v="0"/>
    <x v="0"/>
    <x v="1"/>
    <x v="9"/>
    <x v="1173"/>
  </r>
  <r>
    <x v="449"/>
    <x v="0"/>
    <x v="3"/>
    <x v="0"/>
    <x v="1"/>
    <x v="10"/>
    <x v="1174"/>
  </r>
  <r>
    <x v="450"/>
    <x v="1"/>
    <x v="31"/>
    <x v="3"/>
    <x v="1"/>
    <x v="4"/>
    <x v="193"/>
  </r>
  <r>
    <x v="279"/>
    <x v="0"/>
    <x v="10"/>
    <x v="2"/>
    <x v="1"/>
    <x v="8"/>
    <x v="45"/>
  </r>
  <r>
    <x v="451"/>
    <x v="2"/>
    <x v="9"/>
    <x v="3"/>
    <x v="0"/>
    <x v="5"/>
    <x v="1175"/>
  </r>
  <r>
    <x v="452"/>
    <x v="1"/>
    <x v="29"/>
    <x v="3"/>
    <x v="1"/>
    <x v="10"/>
    <x v="1176"/>
  </r>
  <r>
    <x v="453"/>
    <x v="2"/>
    <x v="1"/>
    <x v="1"/>
    <x v="1"/>
    <x v="6"/>
    <x v="1177"/>
  </r>
  <r>
    <x v="454"/>
    <x v="0"/>
    <x v="1"/>
    <x v="1"/>
    <x v="0"/>
    <x v="5"/>
    <x v="1178"/>
  </r>
  <r>
    <x v="455"/>
    <x v="2"/>
    <x v="24"/>
    <x v="3"/>
    <x v="2"/>
    <x v="7"/>
    <x v="1179"/>
  </r>
  <r>
    <x v="455"/>
    <x v="2"/>
    <x v="24"/>
    <x v="3"/>
    <x v="1"/>
    <x v="4"/>
    <x v="1180"/>
  </r>
  <r>
    <x v="456"/>
    <x v="0"/>
    <x v="5"/>
    <x v="2"/>
    <x v="1"/>
    <x v="8"/>
    <x v="879"/>
  </r>
  <r>
    <x v="456"/>
    <x v="0"/>
    <x v="5"/>
    <x v="2"/>
    <x v="1"/>
    <x v="9"/>
    <x v="1181"/>
  </r>
  <r>
    <x v="457"/>
    <x v="2"/>
    <x v="1"/>
    <x v="1"/>
    <x v="1"/>
    <x v="8"/>
    <x v="1182"/>
  </r>
  <r>
    <x v="458"/>
    <x v="0"/>
    <x v="29"/>
    <x v="3"/>
    <x v="1"/>
    <x v="4"/>
    <x v="1183"/>
  </r>
  <r>
    <x v="459"/>
    <x v="0"/>
    <x v="1"/>
    <x v="1"/>
    <x v="0"/>
    <x v="5"/>
    <x v="1184"/>
  </r>
  <r>
    <x v="185"/>
    <x v="0"/>
    <x v="15"/>
    <x v="3"/>
    <x v="0"/>
    <x v="5"/>
    <x v="1185"/>
  </r>
  <r>
    <x v="185"/>
    <x v="0"/>
    <x v="15"/>
    <x v="3"/>
    <x v="2"/>
    <x v="7"/>
    <x v="1186"/>
  </r>
  <r>
    <x v="185"/>
    <x v="0"/>
    <x v="15"/>
    <x v="3"/>
    <x v="1"/>
    <x v="10"/>
    <x v="1187"/>
  </r>
  <r>
    <x v="460"/>
    <x v="1"/>
    <x v="3"/>
    <x v="0"/>
    <x v="2"/>
    <x v="15"/>
    <x v="1188"/>
  </r>
  <r>
    <x v="460"/>
    <x v="1"/>
    <x v="3"/>
    <x v="0"/>
    <x v="1"/>
    <x v="8"/>
    <x v="1189"/>
  </r>
  <r>
    <x v="460"/>
    <x v="1"/>
    <x v="3"/>
    <x v="0"/>
    <x v="1"/>
    <x v="8"/>
    <x v="1190"/>
  </r>
  <r>
    <x v="71"/>
    <x v="0"/>
    <x v="15"/>
    <x v="3"/>
    <x v="1"/>
    <x v="6"/>
    <x v="1191"/>
  </r>
  <r>
    <x v="71"/>
    <x v="0"/>
    <x v="15"/>
    <x v="3"/>
    <x v="1"/>
    <x v="2"/>
    <x v="1192"/>
  </r>
  <r>
    <x v="461"/>
    <x v="0"/>
    <x v="11"/>
    <x v="2"/>
    <x v="1"/>
    <x v="9"/>
    <x v="1193"/>
  </r>
  <r>
    <x v="461"/>
    <x v="0"/>
    <x v="11"/>
    <x v="2"/>
    <x v="1"/>
    <x v="10"/>
    <x v="1194"/>
  </r>
  <r>
    <x v="461"/>
    <x v="0"/>
    <x v="11"/>
    <x v="2"/>
    <x v="1"/>
    <x v="6"/>
    <x v="1195"/>
  </r>
  <r>
    <x v="461"/>
    <x v="0"/>
    <x v="11"/>
    <x v="2"/>
    <x v="1"/>
    <x v="8"/>
    <x v="1196"/>
  </r>
  <r>
    <x v="461"/>
    <x v="0"/>
    <x v="11"/>
    <x v="2"/>
    <x v="1"/>
    <x v="8"/>
    <x v="1197"/>
  </r>
  <r>
    <x v="462"/>
    <x v="0"/>
    <x v="10"/>
    <x v="2"/>
    <x v="0"/>
    <x v="1"/>
    <x v="1198"/>
  </r>
  <r>
    <x v="463"/>
    <x v="1"/>
    <x v="17"/>
    <x v="0"/>
    <x v="1"/>
    <x v="4"/>
    <x v="809"/>
  </r>
  <r>
    <x v="464"/>
    <x v="1"/>
    <x v="1"/>
    <x v="1"/>
    <x v="2"/>
    <x v="7"/>
    <x v="1199"/>
  </r>
  <r>
    <x v="464"/>
    <x v="1"/>
    <x v="1"/>
    <x v="1"/>
    <x v="1"/>
    <x v="10"/>
    <x v="1200"/>
  </r>
  <r>
    <x v="464"/>
    <x v="1"/>
    <x v="1"/>
    <x v="1"/>
    <x v="0"/>
    <x v="3"/>
    <x v="1201"/>
  </r>
  <r>
    <x v="260"/>
    <x v="0"/>
    <x v="5"/>
    <x v="2"/>
    <x v="1"/>
    <x v="4"/>
    <x v="1202"/>
  </r>
  <r>
    <x v="260"/>
    <x v="0"/>
    <x v="5"/>
    <x v="2"/>
    <x v="1"/>
    <x v="4"/>
    <x v="1203"/>
  </r>
  <r>
    <x v="465"/>
    <x v="0"/>
    <x v="0"/>
    <x v="0"/>
    <x v="1"/>
    <x v="10"/>
    <x v="1204"/>
  </r>
  <r>
    <x v="466"/>
    <x v="0"/>
    <x v="5"/>
    <x v="2"/>
    <x v="0"/>
    <x v="5"/>
    <x v="1205"/>
  </r>
  <r>
    <x v="467"/>
    <x v="0"/>
    <x v="1"/>
    <x v="1"/>
    <x v="0"/>
    <x v="1"/>
    <x v="1206"/>
  </r>
  <r>
    <x v="15"/>
    <x v="1"/>
    <x v="9"/>
    <x v="3"/>
    <x v="1"/>
    <x v="6"/>
    <x v="1207"/>
  </r>
  <r>
    <x v="15"/>
    <x v="1"/>
    <x v="9"/>
    <x v="3"/>
    <x v="1"/>
    <x v="10"/>
    <x v="208"/>
  </r>
  <r>
    <x v="15"/>
    <x v="1"/>
    <x v="9"/>
    <x v="3"/>
    <x v="2"/>
    <x v="7"/>
    <x v="1208"/>
  </r>
  <r>
    <x v="468"/>
    <x v="1"/>
    <x v="16"/>
    <x v="1"/>
    <x v="1"/>
    <x v="8"/>
    <x v="1209"/>
  </r>
  <r>
    <x v="468"/>
    <x v="1"/>
    <x v="16"/>
    <x v="1"/>
    <x v="2"/>
    <x v="15"/>
    <x v="1210"/>
  </r>
  <r>
    <x v="468"/>
    <x v="1"/>
    <x v="16"/>
    <x v="1"/>
    <x v="2"/>
    <x v="11"/>
    <x v="1211"/>
  </r>
  <r>
    <x v="468"/>
    <x v="1"/>
    <x v="16"/>
    <x v="1"/>
    <x v="2"/>
    <x v="7"/>
    <x v="1212"/>
  </r>
  <r>
    <x v="468"/>
    <x v="1"/>
    <x v="16"/>
    <x v="1"/>
    <x v="0"/>
    <x v="1"/>
    <x v="185"/>
  </r>
  <r>
    <x v="141"/>
    <x v="2"/>
    <x v="1"/>
    <x v="1"/>
    <x v="0"/>
    <x v="5"/>
    <x v="1213"/>
  </r>
  <r>
    <x v="100"/>
    <x v="0"/>
    <x v="22"/>
    <x v="1"/>
    <x v="0"/>
    <x v="0"/>
    <x v="1214"/>
  </r>
  <r>
    <x v="100"/>
    <x v="0"/>
    <x v="22"/>
    <x v="1"/>
    <x v="1"/>
    <x v="6"/>
    <x v="1215"/>
  </r>
  <r>
    <x v="469"/>
    <x v="2"/>
    <x v="39"/>
    <x v="3"/>
    <x v="2"/>
    <x v="11"/>
    <x v="1216"/>
  </r>
  <r>
    <x v="470"/>
    <x v="0"/>
    <x v="1"/>
    <x v="1"/>
    <x v="1"/>
    <x v="2"/>
    <x v="458"/>
  </r>
  <r>
    <x v="470"/>
    <x v="0"/>
    <x v="1"/>
    <x v="1"/>
    <x v="1"/>
    <x v="8"/>
    <x v="1217"/>
  </r>
  <r>
    <x v="471"/>
    <x v="0"/>
    <x v="7"/>
    <x v="1"/>
    <x v="0"/>
    <x v="3"/>
    <x v="1218"/>
  </r>
  <r>
    <x v="472"/>
    <x v="0"/>
    <x v="7"/>
    <x v="1"/>
    <x v="1"/>
    <x v="9"/>
    <x v="1219"/>
  </r>
  <r>
    <x v="472"/>
    <x v="0"/>
    <x v="7"/>
    <x v="1"/>
    <x v="1"/>
    <x v="10"/>
    <x v="982"/>
  </r>
  <r>
    <x v="472"/>
    <x v="0"/>
    <x v="7"/>
    <x v="1"/>
    <x v="1"/>
    <x v="6"/>
    <x v="1220"/>
  </r>
  <r>
    <x v="472"/>
    <x v="0"/>
    <x v="7"/>
    <x v="1"/>
    <x v="2"/>
    <x v="7"/>
    <x v="1221"/>
  </r>
  <r>
    <x v="472"/>
    <x v="0"/>
    <x v="7"/>
    <x v="1"/>
    <x v="1"/>
    <x v="4"/>
    <x v="1222"/>
  </r>
  <r>
    <x v="472"/>
    <x v="0"/>
    <x v="7"/>
    <x v="1"/>
    <x v="1"/>
    <x v="8"/>
    <x v="1223"/>
  </r>
  <r>
    <x v="323"/>
    <x v="2"/>
    <x v="10"/>
    <x v="2"/>
    <x v="0"/>
    <x v="5"/>
    <x v="1224"/>
  </r>
  <r>
    <x v="473"/>
    <x v="2"/>
    <x v="32"/>
    <x v="0"/>
    <x v="1"/>
    <x v="4"/>
    <x v="1225"/>
  </r>
  <r>
    <x v="473"/>
    <x v="2"/>
    <x v="32"/>
    <x v="0"/>
    <x v="1"/>
    <x v="10"/>
    <x v="1226"/>
  </r>
  <r>
    <x v="473"/>
    <x v="2"/>
    <x v="32"/>
    <x v="0"/>
    <x v="1"/>
    <x v="13"/>
    <x v="1227"/>
  </r>
  <r>
    <x v="473"/>
    <x v="2"/>
    <x v="32"/>
    <x v="0"/>
    <x v="0"/>
    <x v="5"/>
    <x v="605"/>
  </r>
  <r>
    <x v="473"/>
    <x v="2"/>
    <x v="32"/>
    <x v="0"/>
    <x v="0"/>
    <x v="0"/>
    <x v="1228"/>
  </r>
  <r>
    <x v="473"/>
    <x v="2"/>
    <x v="32"/>
    <x v="0"/>
    <x v="1"/>
    <x v="12"/>
    <x v="1229"/>
  </r>
  <r>
    <x v="473"/>
    <x v="2"/>
    <x v="32"/>
    <x v="0"/>
    <x v="2"/>
    <x v="7"/>
    <x v="1230"/>
  </r>
  <r>
    <x v="473"/>
    <x v="2"/>
    <x v="32"/>
    <x v="0"/>
    <x v="2"/>
    <x v="7"/>
    <x v="1231"/>
  </r>
  <r>
    <x v="473"/>
    <x v="2"/>
    <x v="32"/>
    <x v="0"/>
    <x v="1"/>
    <x v="10"/>
    <x v="1232"/>
  </r>
  <r>
    <x v="473"/>
    <x v="2"/>
    <x v="32"/>
    <x v="0"/>
    <x v="1"/>
    <x v="4"/>
    <x v="1233"/>
  </r>
  <r>
    <x v="473"/>
    <x v="2"/>
    <x v="32"/>
    <x v="0"/>
    <x v="1"/>
    <x v="10"/>
    <x v="1234"/>
  </r>
  <r>
    <x v="445"/>
    <x v="1"/>
    <x v="3"/>
    <x v="0"/>
    <x v="1"/>
    <x v="6"/>
    <x v="1235"/>
  </r>
  <r>
    <x v="449"/>
    <x v="1"/>
    <x v="10"/>
    <x v="2"/>
    <x v="0"/>
    <x v="3"/>
    <x v="1236"/>
  </r>
  <r>
    <x v="449"/>
    <x v="1"/>
    <x v="10"/>
    <x v="2"/>
    <x v="0"/>
    <x v="3"/>
    <x v="1237"/>
  </r>
  <r>
    <x v="390"/>
    <x v="0"/>
    <x v="15"/>
    <x v="3"/>
    <x v="1"/>
    <x v="8"/>
    <x v="1238"/>
  </r>
  <r>
    <x v="390"/>
    <x v="0"/>
    <x v="15"/>
    <x v="3"/>
    <x v="1"/>
    <x v="10"/>
    <x v="1049"/>
  </r>
  <r>
    <x v="390"/>
    <x v="0"/>
    <x v="15"/>
    <x v="3"/>
    <x v="2"/>
    <x v="11"/>
    <x v="1239"/>
  </r>
  <r>
    <x v="390"/>
    <x v="0"/>
    <x v="15"/>
    <x v="3"/>
    <x v="1"/>
    <x v="10"/>
    <x v="90"/>
  </r>
  <r>
    <x v="474"/>
    <x v="2"/>
    <x v="17"/>
    <x v="0"/>
    <x v="2"/>
    <x v="7"/>
    <x v="48"/>
  </r>
  <r>
    <x v="474"/>
    <x v="2"/>
    <x v="17"/>
    <x v="0"/>
    <x v="1"/>
    <x v="12"/>
    <x v="1240"/>
  </r>
  <r>
    <x v="475"/>
    <x v="2"/>
    <x v="24"/>
    <x v="3"/>
    <x v="0"/>
    <x v="3"/>
    <x v="1241"/>
  </r>
  <r>
    <x v="475"/>
    <x v="2"/>
    <x v="24"/>
    <x v="3"/>
    <x v="1"/>
    <x v="10"/>
    <x v="1242"/>
  </r>
  <r>
    <x v="322"/>
    <x v="2"/>
    <x v="9"/>
    <x v="3"/>
    <x v="1"/>
    <x v="14"/>
    <x v="1243"/>
  </r>
  <r>
    <x v="322"/>
    <x v="2"/>
    <x v="9"/>
    <x v="3"/>
    <x v="0"/>
    <x v="3"/>
    <x v="1244"/>
  </r>
  <r>
    <x v="322"/>
    <x v="2"/>
    <x v="9"/>
    <x v="3"/>
    <x v="2"/>
    <x v="11"/>
    <x v="1245"/>
  </r>
  <r>
    <x v="476"/>
    <x v="0"/>
    <x v="15"/>
    <x v="3"/>
    <x v="1"/>
    <x v="6"/>
    <x v="1246"/>
  </r>
  <r>
    <x v="476"/>
    <x v="0"/>
    <x v="15"/>
    <x v="3"/>
    <x v="0"/>
    <x v="5"/>
    <x v="369"/>
  </r>
  <r>
    <x v="477"/>
    <x v="0"/>
    <x v="16"/>
    <x v="1"/>
    <x v="0"/>
    <x v="3"/>
    <x v="859"/>
  </r>
  <r>
    <x v="259"/>
    <x v="2"/>
    <x v="5"/>
    <x v="2"/>
    <x v="1"/>
    <x v="2"/>
    <x v="208"/>
  </r>
  <r>
    <x v="478"/>
    <x v="1"/>
    <x v="15"/>
    <x v="3"/>
    <x v="0"/>
    <x v="1"/>
    <x v="1247"/>
  </r>
  <r>
    <x v="478"/>
    <x v="1"/>
    <x v="15"/>
    <x v="3"/>
    <x v="0"/>
    <x v="5"/>
    <x v="1248"/>
  </r>
  <r>
    <x v="479"/>
    <x v="0"/>
    <x v="15"/>
    <x v="3"/>
    <x v="1"/>
    <x v="8"/>
    <x v="1249"/>
  </r>
  <r>
    <x v="480"/>
    <x v="2"/>
    <x v="1"/>
    <x v="1"/>
    <x v="2"/>
    <x v="11"/>
    <x v="758"/>
  </r>
  <r>
    <x v="480"/>
    <x v="2"/>
    <x v="1"/>
    <x v="1"/>
    <x v="0"/>
    <x v="5"/>
    <x v="1250"/>
  </r>
  <r>
    <x v="481"/>
    <x v="1"/>
    <x v="5"/>
    <x v="2"/>
    <x v="2"/>
    <x v="7"/>
    <x v="1251"/>
  </r>
  <r>
    <x v="481"/>
    <x v="1"/>
    <x v="5"/>
    <x v="2"/>
    <x v="2"/>
    <x v="11"/>
    <x v="1252"/>
  </r>
  <r>
    <x v="481"/>
    <x v="1"/>
    <x v="5"/>
    <x v="2"/>
    <x v="0"/>
    <x v="5"/>
    <x v="1253"/>
  </r>
  <r>
    <x v="120"/>
    <x v="1"/>
    <x v="16"/>
    <x v="1"/>
    <x v="1"/>
    <x v="10"/>
    <x v="1254"/>
  </r>
  <r>
    <x v="120"/>
    <x v="1"/>
    <x v="16"/>
    <x v="1"/>
    <x v="1"/>
    <x v="8"/>
    <x v="1255"/>
  </r>
  <r>
    <x v="120"/>
    <x v="1"/>
    <x v="16"/>
    <x v="1"/>
    <x v="1"/>
    <x v="9"/>
    <x v="1256"/>
  </r>
  <r>
    <x v="120"/>
    <x v="1"/>
    <x v="16"/>
    <x v="1"/>
    <x v="1"/>
    <x v="8"/>
    <x v="1257"/>
  </r>
  <r>
    <x v="120"/>
    <x v="1"/>
    <x v="16"/>
    <x v="1"/>
    <x v="1"/>
    <x v="4"/>
    <x v="1258"/>
  </r>
  <r>
    <x v="120"/>
    <x v="1"/>
    <x v="16"/>
    <x v="1"/>
    <x v="2"/>
    <x v="7"/>
    <x v="1259"/>
  </r>
  <r>
    <x v="120"/>
    <x v="1"/>
    <x v="16"/>
    <x v="1"/>
    <x v="1"/>
    <x v="4"/>
    <x v="1260"/>
  </r>
  <r>
    <x v="89"/>
    <x v="1"/>
    <x v="1"/>
    <x v="1"/>
    <x v="1"/>
    <x v="8"/>
    <x v="1261"/>
  </r>
  <r>
    <x v="89"/>
    <x v="1"/>
    <x v="1"/>
    <x v="1"/>
    <x v="1"/>
    <x v="12"/>
    <x v="1262"/>
  </r>
  <r>
    <x v="89"/>
    <x v="1"/>
    <x v="1"/>
    <x v="1"/>
    <x v="1"/>
    <x v="8"/>
    <x v="1263"/>
  </r>
  <r>
    <x v="89"/>
    <x v="1"/>
    <x v="1"/>
    <x v="1"/>
    <x v="1"/>
    <x v="2"/>
    <x v="1264"/>
  </r>
  <r>
    <x v="200"/>
    <x v="0"/>
    <x v="24"/>
    <x v="3"/>
    <x v="2"/>
    <x v="7"/>
    <x v="1265"/>
  </r>
  <r>
    <x v="174"/>
    <x v="0"/>
    <x v="19"/>
    <x v="0"/>
    <x v="1"/>
    <x v="8"/>
    <x v="1266"/>
  </r>
  <r>
    <x v="174"/>
    <x v="0"/>
    <x v="19"/>
    <x v="0"/>
    <x v="1"/>
    <x v="14"/>
    <x v="1267"/>
  </r>
  <r>
    <x v="174"/>
    <x v="0"/>
    <x v="19"/>
    <x v="0"/>
    <x v="0"/>
    <x v="1"/>
    <x v="1268"/>
  </r>
  <r>
    <x v="482"/>
    <x v="0"/>
    <x v="4"/>
    <x v="1"/>
    <x v="1"/>
    <x v="10"/>
    <x v="1269"/>
  </r>
  <r>
    <x v="308"/>
    <x v="0"/>
    <x v="24"/>
    <x v="3"/>
    <x v="1"/>
    <x v="10"/>
    <x v="276"/>
  </r>
  <r>
    <x v="308"/>
    <x v="0"/>
    <x v="24"/>
    <x v="3"/>
    <x v="1"/>
    <x v="6"/>
    <x v="791"/>
  </r>
  <r>
    <x v="52"/>
    <x v="0"/>
    <x v="5"/>
    <x v="2"/>
    <x v="2"/>
    <x v="11"/>
    <x v="425"/>
  </r>
  <r>
    <x v="52"/>
    <x v="0"/>
    <x v="5"/>
    <x v="2"/>
    <x v="0"/>
    <x v="1"/>
    <x v="1270"/>
  </r>
  <r>
    <x v="483"/>
    <x v="0"/>
    <x v="34"/>
    <x v="3"/>
    <x v="1"/>
    <x v="8"/>
    <x v="1271"/>
  </r>
  <r>
    <x v="483"/>
    <x v="0"/>
    <x v="34"/>
    <x v="3"/>
    <x v="1"/>
    <x v="10"/>
    <x v="786"/>
  </r>
  <r>
    <x v="484"/>
    <x v="0"/>
    <x v="1"/>
    <x v="1"/>
    <x v="1"/>
    <x v="8"/>
    <x v="1272"/>
  </r>
  <r>
    <x v="485"/>
    <x v="1"/>
    <x v="0"/>
    <x v="0"/>
    <x v="1"/>
    <x v="10"/>
    <x v="1273"/>
  </r>
  <r>
    <x v="486"/>
    <x v="1"/>
    <x v="22"/>
    <x v="1"/>
    <x v="1"/>
    <x v="4"/>
    <x v="1274"/>
  </r>
  <r>
    <x v="454"/>
    <x v="0"/>
    <x v="10"/>
    <x v="2"/>
    <x v="2"/>
    <x v="7"/>
    <x v="1275"/>
  </r>
  <r>
    <x v="487"/>
    <x v="2"/>
    <x v="10"/>
    <x v="2"/>
    <x v="1"/>
    <x v="4"/>
    <x v="1276"/>
  </r>
  <r>
    <x v="487"/>
    <x v="2"/>
    <x v="10"/>
    <x v="2"/>
    <x v="0"/>
    <x v="1"/>
    <x v="1277"/>
  </r>
  <r>
    <x v="487"/>
    <x v="2"/>
    <x v="10"/>
    <x v="2"/>
    <x v="2"/>
    <x v="7"/>
    <x v="730"/>
  </r>
  <r>
    <x v="488"/>
    <x v="1"/>
    <x v="9"/>
    <x v="3"/>
    <x v="1"/>
    <x v="8"/>
    <x v="1278"/>
  </r>
  <r>
    <x v="489"/>
    <x v="1"/>
    <x v="1"/>
    <x v="1"/>
    <x v="2"/>
    <x v="7"/>
    <x v="1279"/>
  </r>
  <r>
    <x v="490"/>
    <x v="0"/>
    <x v="16"/>
    <x v="1"/>
    <x v="1"/>
    <x v="8"/>
    <x v="1280"/>
  </r>
  <r>
    <x v="491"/>
    <x v="1"/>
    <x v="19"/>
    <x v="0"/>
    <x v="1"/>
    <x v="10"/>
    <x v="554"/>
  </r>
  <r>
    <x v="491"/>
    <x v="1"/>
    <x v="19"/>
    <x v="0"/>
    <x v="1"/>
    <x v="8"/>
    <x v="1281"/>
  </r>
  <r>
    <x v="491"/>
    <x v="1"/>
    <x v="19"/>
    <x v="0"/>
    <x v="1"/>
    <x v="8"/>
    <x v="1282"/>
  </r>
  <r>
    <x v="491"/>
    <x v="1"/>
    <x v="19"/>
    <x v="0"/>
    <x v="2"/>
    <x v="15"/>
    <x v="1283"/>
  </r>
  <r>
    <x v="492"/>
    <x v="2"/>
    <x v="32"/>
    <x v="0"/>
    <x v="1"/>
    <x v="8"/>
    <x v="1284"/>
  </r>
  <r>
    <x v="492"/>
    <x v="2"/>
    <x v="32"/>
    <x v="0"/>
    <x v="0"/>
    <x v="3"/>
    <x v="1285"/>
  </r>
  <r>
    <x v="493"/>
    <x v="1"/>
    <x v="31"/>
    <x v="3"/>
    <x v="1"/>
    <x v="8"/>
    <x v="1286"/>
  </r>
  <r>
    <x v="477"/>
    <x v="1"/>
    <x v="5"/>
    <x v="2"/>
    <x v="1"/>
    <x v="2"/>
    <x v="795"/>
  </r>
  <r>
    <x v="417"/>
    <x v="0"/>
    <x v="29"/>
    <x v="3"/>
    <x v="0"/>
    <x v="5"/>
    <x v="1287"/>
  </r>
  <r>
    <x v="494"/>
    <x v="0"/>
    <x v="4"/>
    <x v="1"/>
    <x v="1"/>
    <x v="8"/>
    <x v="1288"/>
  </r>
  <r>
    <x v="21"/>
    <x v="0"/>
    <x v="30"/>
    <x v="3"/>
    <x v="0"/>
    <x v="3"/>
    <x v="1289"/>
  </r>
  <r>
    <x v="370"/>
    <x v="1"/>
    <x v="5"/>
    <x v="2"/>
    <x v="2"/>
    <x v="11"/>
    <x v="1290"/>
  </r>
  <r>
    <x v="370"/>
    <x v="1"/>
    <x v="5"/>
    <x v="2"/>
    <x v="0"/>
    <x v="1"/>
    <x v="1291"/>
  </r>
  <r>
    <x v="186"/>
    <x v="1"/>
    <x v="15"/>
    <x v="3"/>
    <x v="1"/>
    <x v="13"/>
    <x v="1292"/>
  </r>
  <r>
    <x v="233"/>
    <x v="0"/>
    <x v="16"/>
    <x v="1"/>
    <x v="0"/>
    <x v="5"/>
    <x v="1293"/>
  </r>
  <r>
    <x v="233"/>
    <x v="0"/>
    <x v="16"/>
    <x v="1"/>
    <x v="2"/>
    <x v="11"/>
    <x v="98"/>
  </r>
  <r>
    <x v="495"/>
    <x v="2"/>
    <x v="2"/>
    <x v="0"/>
    <x v="2"/>
    <x v="11"/>
    <x v="1294"/>
  </r>
  <r>
    <x v="34"/>
    <x v="1"/>
    <x v="12"/>
    <x v="2"/>
    <x v="0"/>
    <x v="1"/>
    <x v="1295"/>
  </r>
  <r>
    <x v="34"/>
    <x v="1"/>
    <x v="12"/>
    <x v="2"/>
    <x v="1"/>
    <x v="8"/>
    <x v="1296"/>
  </r>
  <r>
    <x v="34"/>
    <x v="1"/>
    <x v="12"/>
    <x v="2"/>
    <x v="1"/>
    <x v="10"/>
    <x v="91"/>
  </r>
  <r>
    <x v="496"/>
    <x v="1"/>
    <x v="9"/>
    <x v="3"/>
    <x v="1"/>
    <x v="6"/>
    <x v="1297"/>
  </r>
  <r>
    <x v="497"/>
    <x v="1"/>
    <x v="1"/>
    <x v="1"/>
    <x v="1"/>
    <x v="2"/>
    <x v="1298"/>
  </r>
  <r>
    <x v="494"/>
    <x v="0"/>
    <x v="5"/>
    <x v="2"/>
    <x v="0"/>
    <x v="5"/>
    <x v="1299"/>
  </r>
  <r>
    <x v="258"/>
    <x v="2"/>
    <x v="15"/>
    <x v="3"/>
    <x v="1"/>
    <x v="6"/>
    <x v="1300"/>
  </r>
  <r>
    <x v="258"/>
    <x v="2"/>
    <x v="15"/>
    <x v="3"/>
    <x v="1"/>
    <x v="8"/>
    <x v="1161"/>
  </r>
  <r>
    <x v="498"/>
    <x v="2"/>
    <x v="15"/>
    <x v="3"/>
    <x v="1"/>
    <x v="2"/>
    <x v="1301"/>
  </r>
  <r>
    <x v="373"/>
    <x v="0"/>
    <x v="3"/>
    <x v="0"/>
    <x v="1"/>
    <x v="14"/>
    <x v="1302"/>
  </r>
  <r>
    <x v="123"/>
    <x v="0"/>
    <x v="1"/>
    <x v="1"/>
    <x v="2"/>
    <x v="7"/>
    <x v="1303"/>
  </r>
  <r>
    <x v="499"/>
    <x v="0"/>
    <x v="1"/>
    <x v="1"/>
    <x v="1"/>
    <x v="10"/>
    <x v="233"/>
  </r>
  <r>
    <x v="499"/>
    <x v="0"/>
    <x v="1"/>
    <x v="1"/>
    <x v="1"/>
    <x v="10"/>
    <x v="1304"/>
  </r>
  <r>
    <x v="499"/>
    <x v="0"/>
    <x v="1"/>
    <x v="1"/>
    <x v="1"/>
    <x v="4"/>
    <x v="1305"/>
  </r>
  <r>
    <x v="326"/>
    <x v="0"/>
    <x v="18"/>
    <x v="0"/>
    <x v="1"/>
    <x v="6"/>
    <x v="1261"/>
  </r>
  <r>
    <x v="326"/>
    <x v="0"/>
    <x v="18"/>
    <x v="0"/>
    <x v="1"/>
    <x v="10"/>
    <x v="1306"/>
  </r>
  <r>
    <x v="500"/>
    <x v="1"/>
    <x v="4"/>
    <x v="1"/>
    <x v="2"/>
    <x v="11"/>
    <x v="1307"/>
  </r>
  <r>
    <x v="501"/>
    <x v="0"/>
    <x v="15"/>
    <x v="3"/>
    <x v="1"/>
    <x v="13"/>
    <x v="1053"/>
  </r>
  <r>
    <x v="502"/>
    <x v="2"/>
    <x v="1"/>
    <x v="1"/>
    <x v="2"/>
    <x v="7"/>
    <x v="1308"/>
  </r>
  <r>
    <x v="502"/>
    <x v="2"/>
    <x v="1"/>
    <x v="1"/>
    <x v="2"/>
    <x v="11"/>
    <x v="1309"/>
  </r>
  <r>
    <x v="502"/>
    <x v="2"/>
    <x v="1"/>
    <x v="1"/>
    <x v="0"/>
    <x v="5"/>
    <x v="528"/>
  </r>
  <r>
    <x v="503"/>
    <x v="0"/>
    <x v="9"/>
    <x v="3"/>
    <x v="1"/>
    <x v="2"/>
    <x v="1310"/>
  </r>
  <r>
    <x v="504"/>
    <x v="1"/>
    <x v="15"/>
    <x v="3"/>
    <x v="1"/>
    <x v="12"/>
    <x v="1311"/>
  </r>
  <r>
    <x v="221"/>
    <x v="1"/>
    <x v="15"/>
    <x v="3"/>
    <x v="1"/>
    <x v="10"/>
    <x v="486"/>
  </r>
  <r>
    <x v="221"/>
    <x v="1"/>
    <x v="15"/>
    <x v="3"/>
    <x v="0"/>
    <x v="1"/>
    <x v="1312"/>
  </r>
  <r>
    <x v="505"/>
    <x v="1"/>
    <x v="4"/>
    <x v="1"/>
    <x v="0"/>
    <x v="5"/>
    <x v="1313"/>
  </r>
  <r>
    <x v="506"/>
    <x v="0"/>
    <x v="32"/>
    <x v="0"/>
    <x v="1"/>
    <x v="6"/>
    <x v="1314"/>
  </r>
  <r>
    <x v="507"/>
    <x v="0"/>
    <x v="5"/>
    <x v="2"/>
    <x v="1"/>
    <x v="6"/>
    <x v="1315"/>
  </r>
  <r>
    <x v="507"/>
    <x v="0"/>
    <x v="5"/>
    <x v="2"/>
    <x v="1"/>
    <x v="4"/>
    <x v="1316"/>
  </r>
  <r>
    <x v="507"/>
    <x v="0"/>
    <x v="5"/>
    <x v="2"/>
    <x v="1"/>
    <x v="6"/>
    <x v="1317"/>
  </r>
  <r>
    <x v="508"/>
    <x v="2"/>
    <x v="1"/>
    <x v="1"/>
    <x v="1"/>
    <x v="8"/>
    <x v="1318"/>
  </r>
  <r>
    <x v="105"/>
    <x v="0"/>
    <x v="5"/>
    <x v="2"/>
    <x v="1"/>
    <x v="10"/>
    <x v="195"/>
  </r>
  <r>
    <x v="105"/>
    <x v="0"/>
    <x v="5"/>
    <x v="2"/>
    <x v="1"/>
    <x v="10"/>
    <x v="1319"/>
  </r>
  <r>
    <x v="105"/>
    <x v="0"/>
    <x v="5"/>
    <x v="2"/>
    <x v="1"/>
    <x v="4"/>
    <x v="1117"/>
  </r>
  <r>
    <x v="390"/>
    <x v="2"/>
    <x v="1"/>
    <x v="1"/>
    <x v="2"/>
    <x v="7"/>
    <x v="1320"/>
  </r>
  <r>
    <x v="390"/>
    <x v="2"/>
    <x v="1"/>
    <x v="1"/>
    <x v="0"/>
    <x v="5"/>
    <x v="583"/>
  </r>
  <r>
    <x v="509"/>
    <x v="2"/>
    <x v="1"/>
    <x v="1"/>
    <x v="1"/>
    <x v="6"/>
    <x v="944"/>
  </r>
  <r>
    <x v="509"/>
    <x v="2"/>
    <x v="1"/>
    <x v="1"/>
    <x v="0"/>
    <x v="3"/>
    <x v="1321"/>
  </r>
  <r>
    <x v="165"/>
    <x v="0"/>
    <x v="15"/>
    <x v="3"/>
    <x v="1"/>
    <x v="8"/>
    <x v="598"/>
  </r>
  <r>
    <x v="42"/>
    <x v="0"/>
    <x v="32"/>
    <x v="0"/>
    <x v="2"/>
    <x v="15"/>
    <x v="1322"/>
  </r>
  <r>
    <x v="389"/>
    <x v="2"/>
    <x v="8"/>
    <x v="2"/>
    <x v="1"/>
    <x v="8"/>
    <x v="1323"/>
  </r>
  <r>
    <x v="510"/>
    <x v="0"/>
    <x v="1"/>
    <x v="1"/>
    <x v="0"/>
    <x v="5"/>
    <x v="1324"/>
  </r>
  <r>
    <x v="92"/>
    <x v="1"/>
    <x v="1"/>
    <x v="1"/>
    <x v="1"/>
    <x v="6"/>
    <x v="1325"/>
  </r>
  <r>
    <x v="92"/>
    <x v="1"/>
    <x v="1"/>
    <x v="1"/>
    <x v="1"/>
    <x v="6"/>
    <x v="1326"/>
  </r>
  <r>
    <x v="238"/>
    <x v="0"/>
    <x v="5"/>
    <x v="2"/>
    <x v="1"/>
    <x v="4"/>
    <x v="1327"/>
  </r>
  <r>
    <x v="238"/>
    <x v="0"/>
    <x v="5"/>
    <x v="2"/>
    <x v="1"/>
    <x v="8"/>
    <x v="1328"/>
  </r>
  <r>
    <x v="238"/>
    <x v="0"/>
    <x v="5"/>
    <x v="2"/>
    <x v="1"/>
    <x v="8"/>
    <x v="1329"/>
  </r>
  <r>
    <x v="157"/>
    <x v="0"/>
    <x v="9"/>
    <x v="3"/>
    <x v="0"/>
    <x v="1"/>
    <x v="1330"/>
  </r>
  <r>
    <x v="389"/>
    <x v="0"/>
    <x v="33"/>
    <x v="1"/>
    <x v="0"/>
    <x v="3"/>
    <x v="1331"/>
  </r>
  <r>
    <x v="511"/>
    <x v="0"/>
    <x v="4"/>
    <x v="1"/>
    <x v="1"/>
    <x v="8"/>
    <x v="1332"/>
  </r>
  <r>
    <x v="511"/>
    <x v="0"/>
    <x v="4"/>
    <x v="1"/>
    <x v="1"/>
    <x v="8"/>
    <x v="1333"/>
  </r>
  <r>
    <x v="512"/>
    <x v="1"/>
    <x v="1"/>
    <x v="1"/>
    <x v="1"/>
    <x v="8"/>
    <x v="1334"/>
  </r>
  <r>
    <x v="513"/>
    <x v="2"/>
    <x v="10"/>
    <x v="2"/>
    <x v="1"/>
    <x v="6"/>
    <x v="1045"/>
  </r>
  <r>
    <x v="401"/>
    <x v="0"/>
    <x v="16"/>
    <x v="1"/>
    <x v="0"/>
    <x v="5"/>
    <x v="1335"/>
  </r>
  <r>
    <x v="401"/>
    <x v="0"/>
    <x v="16"/>
    <x v="1"/>
    <x v="1"/>
    <x v="10"/>
    <x v="544"/>
  </r>
  <r>
    <x v="401"/>
    <x v="0"/>
    <x v="16"/>
    <x v="1"/>
    <x v="1"/>
    <x v="10"/>
    <x v="654"/>
  </r>
  <r>
    <x v="401"/>
    <x v="0"/>
    <x v="16"/>
    <x v="1"/>
    <x v="1"/>
    <x v="4"/>
    <x v="1336"/>
  </r>
  <r>
    <x v="401"/>
    <x v="0"/>
    <x v="16"/>
    <x v="1"/>
    <x v="1"/>
    <x v="6"/>
    <x v="31"/>
  </r>
  <r>
    <x v="405"/>
    <x v="0"/>
    <x v="9"/>
    <x v="3"/>
    <x v="1"/>
    <x v="6"/>
    <x v="1337"/>
  </r>
  <r>
    <x v="405"/>
    <x v="0"/>
    <x v="9"/>
    <x v="3"/>
    <x v="0"/>
    <x v="5"/>
    <x v="25"/>
  </r>
  <r>
    <x v="209"/>
    <x v="1"/>
    <x v="13"/>
    <x v="3"/>
    <x v="1"/>
    <x v="13"/>
    <x v="1338"/>
  </r>
  <r>
    <x v="209"/>
    <x v="1"/>
    <x v="13"/>
    <x v="3"/>
    <x v="1"/>
    <x v="10"/>
    <x v="545"/>
  </r>
  <r>
    <x v="514"/>
    <x v="1"/>
    <x v="2"/>
    <x v="0"/>
    <x v="1"/>
    <x v="10"/>
    <x v="1339"/>
  </r>
  <r>
    <x v="515"/>
    <x v="0"/>
    <x v="16"/>
    <x v="1"/>
    <x v="1"/>
    <x v="4"/>
    <x v="1340"/>
  </r>
  <r>
    <x v="515"/>
    <x v="0"/>
    <x v="16"/>
    <x v="1"/>
    <x v="1"/>
    <x v="13"/>
    <x v="1341"/>
  </r>
  <r>
    <x v="429"/>
    <x v="1"/>
    <x v="15"/>
    <x v="3"/>
    <x v="1"/>
    <x v="4"/>
    <x v="1342"/>
  </r>
  <r>
    <x v="516"/>
    <x v="2"/>
    <x v="1"/>
    <x v="1"/>
    <x v="0"/>
    <x v="0"/>
    <x v="1343"/>
  </r>
  <r>
    <x v="517"/>
    <x v="1"/>
    <x v="30"/>
    <x v="3"/>
    <x v="1"/>
    <x v="4"/>
    <x v="1344"/>
  </r>
  <r>
    <x v="517"/>
    <x v="1"/>
    <x v="30"/>
    <x v="3"/>
    <x v="1"/>
    <x v="9"/>
    <x v="1345"/>
  </r>
  <r>
    <x v="175"/>
    <x v="0"/>
    <x v="31"/>
    <x v="3"/>
    <x v="2"/>
    <x v="7"/>
    <x v="1346"/>
  </r>
  <r>
    <x v="175"/>
    <x v="0"/>
    <x v="31"/>
    <x v="3"/>
    <x v="1"/>
    <x v="6"/>
    <x v="1347"/>
  </r>
  <r>
    <x v="175"/>
    <x v="0"/>
    <x v="31"/>
    <x v="3"/>
    <x v="0"/>
    <x v="0"/>
    <x v="1348"/>
  </r>
  <r>
    <x v="175"/>
    <x v="0"/>
    <x v="31"/>
    <x v="3"/>
    <x v="1"/>
    <x v="8"/>
    <x v="1349"/>
  </r>
  <r>
    <x v="518"/>
    <x v="0"/>
    <x v="24"/>
    <x v="3"/>
    <x v="0"/>
    <x v="5"/>
    <x v="1350"/>
  </r>
  <r>
    <x v="518"/>
    <x v="0"/>
    <x v="24"/>
    <x v="3"/>
    <x v="1"/>
    <x v="13"/>
    <x v="1351"/>
  </r>
  <r>
    <x v="519"/>
    <x v="2"/>
    <x v="1"/>
    <x v="1"/>
    <x v="1"/>
    <x v="8"/>
    <x v="1352"/>
  </r>
  <r>
    <x v="519"/>
    <x v="2"/>
    <x v="1"/>
    <x v="1"/>
    <x v="1"/>
    <x v="10"/>
    <x v="1353"/>
  </r>
  <r>
    <x v="520"/>
    <x v="1"/>
    <x v="15"/>
    <x v="3"/>
    <x v="0"/>
    <x v="0"/>
    <x v="1354"/>
  </r>
  <r>
    <x v="521"/>
    <x v="1"/>
    <x v="5"/>
    <x v="2"/>
    <x v="1"/>
    <x v="10"/>
    <x v="757"/>
  </r>
  <r>
    <x v="521"/>
    <x v="1"/>
    <x v="5"/>
    <x v="2"/>
    <x v="1"/>
    <x v="8"/>
    <x v="1355"/>
  </r>
  <r>
    <x v="521"/>
    <x v="1"/>
    <x v="5"/>
    <x v="2"/>
    <x v="1"/>
    <x v="4"/>
    <x v="1356"/>
  </r>
  <r>
    <x v="522"/>
    <x v="0"/>
    <x v="15"/>
    <x v="3"/>
    <x v="2"/>
    <x v="16"/>
    <x v="1357"/>
  </r>
  <r>
    <x v="38"/>
    <x v="2"/>
    <x v="5"/>
    <x v="2"/>
    <x v="1"/>
    <x v="9"/>
    <x v="1358"/>
  </r>
  <r>
    <x v="26"/>
    <x v="0"/>
    <x v="1"/>
    <x v="1"/>
    <x v="1"/>
    <x v="10"/>
    <x v="1359"/>
  </r>
  <r>
    <x v="523"/>
    <x v="2"/>
    <x v="6"/>
    <x v="2"/>
    <x v="1"/>
    <x v="2"/>
    <x v="742"/>
  </r>
  <r>
    <x v="524"/>
    <x v="0"/>
    <x v="0"/>
    <x v="0"/>
    <x v="1"/>
    <x v="8"/>
    <x v="1360"/>
  </r>
  <r>
    <x v="525"/>
    <x v="1"/>
    <x v="4"/>
    <x v="1"/>
    <x v="1"/>
    <x v="6"/>
    <x v="266"/>
  </r>
  <r>
    <x v="507"/>
    <x v="0"/>
    <x v="15"/>
    <x v="3"/>
    <x v="2"/>
    <x v="11"/>
    <x v="1361"/>
  </r>
  <r>
    <x v="195"/>
    <x v="0"/>
    <x v="9"/>
    <x v="3"/>
    <x v="1"/>
    <x v="12"/>
    <x v="560"/>
  </r>
  <r>
    <x v="195"/>
    <x v="0"/>
    <x v="9"/>
    <x v="3"/>
    <x v="1"/>
    <x v="6"/>
    <x v="1362"/>
  </r>
  <r>
    <x v="199"/>
    <x v="0"/>
    <x v="4"/>
    <x v="1"/>
    <x v="0"/>
    <x v="3"/>
    <x v="1363"/>
  </r>
  <r>
    <x v="526"/>
    <x v="1"/>
    <x v="4"/>
    <x v="1"/>
    <x v="1"/>
    <x v="8"/>
    <x v="1364"/>
  </r>
  <r>
    <x v="527"/>
    <x v="2"/>
    <x v="1"/>
    <x v="1"/>
    <x v="1"/>
    <x v="2"/>
    <x v="1365"/>
  </r>
  <r>
    <x v="528"/>
    <x v="2"/>
    <x v="4"/>
    <x v="1"/>
    <x v="1"/>
    <x v="6"/>
    <x v="1094"/>
  </r>
  <r>
    <x v="160"/>
    <x v="0"/>
    <x v="15"/>
    <x v="3"/>
    <x v="0"/>
    <x v="3"/>
    <x v="24"/>
  </r>
  <r>
    <x v="529"/>
    <x v="0"/>
    <x v="9"/>
    <x v="3"/>
    <x v="1"/>
    <x v="10"/>
    <x v="1366"/>
  </r>
  <r>
    <x v="530"/>
    <x v="0"/>
    <x v="20"/>
    <x v="0"/>
    <x v="1"/>
    <x v="4"/>
    <x v="1367"/>
  </r>
  <r>
    <x v="531"/>
    <x v="2"/>
    <x v="4"/>
    <x v="1"/>
    <x v="2"/>
    <x v="7"/>
    <x v="1368"/>
  </r>
  <r>
    <x v="239"/>
    <x v="0"/>
    <x v="5"/>
    <x v="2"/>
    <x v="2"/>
    <x v="11"/>
    <x v="1369"/>
  </r>
  <r>
    <x v="239"/>
    <x v="0"/>
    <x v="5"/>
    <x v="2"/>
    <x v="1"/>
    <x v="8"/>
    <x v="1370"/>
  </r>
  <r>
    <x v="532"/>
    <x v="0"/>
    <x v="1"/>
    <x v="1"/>
    <x v="1"/>
    <x v="10"/>
    <x v="1232"/>
  </r>
  <r>
    <x v="200"/>
    <x v="1"/>
    <x v="32"/>
    <x v="0"/>
    <x v="1"/>
    <x v="6"/>
    <x v="1371"/>
  </r>
  <r>
    <x v="533"/>
    <x v="0"/>
    <x v="1"/>
    <x v="1"/>
    <x v="0"/>
    <x v="1"/>
    <x v="884"/>
  </r>
  <r>
    <x v="533"/>
    <x v="0"/>
    <x v="1"/>
    <x v="1"/>
    <x v="1"/>
    <x v="12"/>
    <x v="1372"/>
  </r>
  <r>
    <x v="533"/>
    <x v="0"/>
    <x v="1"/>
    <x v="1"/>
    <x v="2"/>
    <x v="11"/>
    <x v="803"/>
  </r>
  <r>
    <x v="533"/>
    <x v="0"/>
    <x v="1"/>
    <x v="1"/>
    <x v="0"/>
    <x v="1"/>
    <x v="1373"/>
  </r>
  <r>
    <x v="534"/>
    <x v="0"/>
    <x v="5"/>
    <x v="2"/>
    <x v="2"/>
    <x v="7"/>
    <x v="1374"/>
  </r>
  <r>
    <x v="534"/>
    <x v="0"/>
    <x v="5"/>
    <x v="2"/>
    <x v="0"/>
    <x v="1"/>
    <x v="1375"/>
  </r>
  <r>
    <x v="183"/>
    <x v="2"/>
    <x v="10"/>
    <x v="2"/>
    <x v="1"/>
    <x v="4"/>
    <x v="1376"/>
  </r>
  <r>
    <x v="454"/>
    <x v="2"/>
    <x v="19"/>
    <x v="0"/>
    <x v="1"/>
    <x v="10"/>
    <x v="1377"/>
  </r>
  <r>
    <x v="535"/>
    <x v="0"/>
    <x v="15"/>
    <x v="3"/>
    <x v="1"/>
    <x v="9"/>
    <x v="1378"/>
  </r>
  <r>
    <x v="101"/>
    <x v="0"/>
    <x v="15"/>
    <x v="3"/>
    <x v="2"/>
    <x v="7"/>
    <x v="669"/>
  </r>
  <r>
    <x v="101"/>
    <x v="0"/>
    <x v="15"/>
    <x v="3"/>
    <x v="0"/>
    <x v="3"/>
    <x v="1379"/>
  </r>
  <r>
    <x v="101"/>
    <x v="0"/>
    <x v="15"/>
    <x v="3"/>
    <x v="1"/>
    <x v="4"/>
    <x v="108"/>
  </r>
  <r>
    <x v="101"/>
    <x v="0"/>
    <x v="15"/>
    <x v="3"/>
    <x v="1"/>
    <x v="8"/>
    <x v="1380"/>
  </r>
  <r>
    <x v="101"/>
    <x v="0"/>
    <x v="15"/>
    <x v="3"/>
    <x v="0"/>
    <x v="5"/>
    <x v="116"/>
  </r>
  <r>
    <x v="101"/>
    <x v="0"/>
    <x v="15"/>
    <x v="3"/>
    <x v="0"/>
    <x v="5"/>
    <x v="51"/>
  </r>
  <r>
    <x v="101"/>
    <x v="0"/>
    <x v="15"/>
    <x v="3"/>
    <x v="2"/>
    <x v="7"/>
    <x v="504"/>
  </r>
  <r>
    <x v="101"/>
    <x v="0"/>
    <x v="15"/>
    <x v="3"/>
    <x v="1"/>
    <x v="10"/>
    <x v="140"/>
  </r>
  <r>
    <x v="101"/>
    <x v="0"/>
    <x v="15"/>
    <x v="3"/>
    <x v="1"/>
    <x v="13"/>
    <x v="1381"/>
  </r>
  <r>
    <x v="101"/>
    <x v="0"/>
    <x v="15"/>
    <x v="3"/>
    <x v="2"/>
    <x v="11"/>
    <x v="411"/>
  </r>
  <r>
    <x v="536"/>
    <x v="1"/>
    <x v="17"/>
    <x v="0"/>
    <x v="1"/>
    <x v="6"/>
    <x v="1382"/>
  </r>
  <r>
    <x v="173"/>
    <x v="1"/>
    <x v="5"/>
    <x v="2"/>
    <x v="1"/>
    <x v="6"/>
    <x v="1383"/>
  </r>
  <r>
    <x v="173"/>
    <x v="1"/>
    <x v="5"/>
    <x v="2"/>
    <x v="1"/>
    <x v="13"/>
    <x v="1384"/>
  </r>
  <r>
    <x v="537"/>
    <x v="0"/>
    <x v="4"/>
    <x v="1"/>
    <x v="2"/>
    <x v="7"/>
    <x v="1385"/>
  </r>
  <r>
    <x v="538"/>
    <x v="0"/>
    <x v="1"/>
    <x v="1"/>
    <x v="1"/>
    <x v="10"/>
    <x v="1386"/>
  </r>
  <r>
    <x v="539"/>
    <x v="2"/>
    <x v="10"/>
    <x v="2"/>
    <x v="0"/>
    <x v="0"/>
    <x v="1387"/>
  </r>
  <r>
    <x v="540"/>
    <x v="0"/>
    <x v="24"/>
    <x v="3"/>
    <x v="0"/>
    <x v="1"/>
    <x v="1388"/>
  </r>
  <r>
    <x v="524"/>
    <x v="1"/>
    <x v="15"/>
    <x v="3"/>
    <x v="0"/>
    <x v="5"/>
    <x v="1389"/>
  </r>
  <r>
    <x v="123"/>
    <x v="0"/>
    <x v="5"/>
    <x v="2"/>
    <x v="1"/>
    <x v="10"/>
    <x v="1390"/>
  </r>
  <r>
    <x v="123"/>
    <x v="0"/>
    <x v="5"/>
    <x v="2"/>
    <x v="1"/>
    <x v="14"/>
    <x v="405"/>
  </r>
  <r>
    <x v="123"/>
    <x v="0"/>
    <x v="5"/>
    <x v="2"/>
    <x v="1"/>
    <x v="6"/>
    <x v="304"/>
  </r>
  <r>
    <x v="123"/>
    <x v="0"/>
    <x v="5"/>
    <x v="2"/>
    <x v="0"/>
    <x v="5"/>
    <x v="312"/>
  </r>
  <r>
    <x v="541"/>
    <x v="1"/>
    <x v="13"/>
    <x v="3"/>
    <x v="0"/>
    <x v="5"/>
    <x v="46"/>
  </r>
  <r>
    <x v="25"/>
    <x v="0"/>
    <x v="18"/>
    <x v="0"/>
    <x v="1"/>
    <x v="6"/>
    <x v="405"/>
  </r>
  <r>
    <x v="329"/>
    <x v="0"/>
    <x v="13"/>
    <x v="3"/>
    <x v="1"/>
    <x v="6"/>
    <x v="1391"/>
  </r>
  <r>
    <x v="475"/>
    <x v="0"/>
    <x v="1"/>
    <x v="1"/>
    <x v="2"/>
    <x v="7"/>
    <x v="786"/>
  </r>
  <r>
    <x v="475"/>
    <x v="0"/>
    <x v="1"/>
    <x v="1"/>
    <x v="1"/>
    <x v="6"/>
    <x v="1392"/>
  </r>
  <r>
    <x v="475"/>
    <x v="0"/>
    <x v="1"/>
    <x v="1"/>
    <x v="1"/>
    <x v="6"/>
    <x v="1393"/>
  </r>
  <r>
    <x v="475"/>
    <x v="0"/>
    <x v="1"/>
    <x v="1"/>
    <x v="1"/>
    <x v="8"/>
    <x v="568"/>
  </r>
  <r>
    <x v="475"/>
    <x v="0"/>
    <x v="1"/>
    <x v="1"/>
    <x v="1"/>
    <x v="10"/>
    <x v="20"/>
  </r>
  <r>
    <x v="475"/>
    <x v="0"/>
    <x v="1"/>
    <x v="1"/>
    <x v="1"/>
    <x v="8"/>
    <x v="1394"/>
  </r>
  <r>
    <x v="542"/>
    <x v="1"/>
    <x v="1"/>
    <x v="1"/>
    <x v="0"/>
    <x v="0"/>
    <x v="1395"/>
  </r>
  <r>
    <x v="542"/>
    <x v="1"/>
    <x v="1"/>
    <x v="1"/>
    <x v="2"/>
    <x v="7"/>
    <x v="1212"/>
  </r>
  <r>
    <x v="542"/>
    <x v="1"/>
    <x v="1"/>
    <x v="1"/>
    <x v="2"/>
    <x v="7"/>
    <x v="1396"/>
  </r>
  <r>
    <x v="202"/>
    <x v="1"/>
    <x v="1"/>
    <x v="1"/>
    <x v="1"/>
    <x v="4"/>
    <x v="1397"/>
  </r>
  <r>
    <x v="543"/>
    <x v="2"/>
    <x v="9"/>
    <x v="3"/>
    <x v="2"/>
    <x v="11"/>
    <x v="364"/>
  </r>
  <r>
    <x v="544"/>
    <x v="2"/>
    <x v="11"/>
    <x v="2"/>
    <x v="1"/>
    <x v="2"/>
    <x v="1398"/>
  </r>
  <r>
    <x v="544"/>
    <x v="2"/>
    <x v="11"/>
    <x v="2"/>
    <x v="1"/>
    <x v="2"/>
    <x v="1399"/>
  </r>
  <r>
    <x v="544"/>
    <x v="2"/>
    <x v="11"/>
    <x v="2"/>
    <x v="1"/>
    <x v="6"/>
    <x v="1400"/>
  </r>
  <r>
    <x v="545"/>
    <x v="2"/>
    <x v="15"/>
    <x v="3"/>
    <x v="1"/>
    <x v="4"/>
    <x v="1401"/>
  </r>
  <r>
    <x v="545"/>
    <x v="2"/>
    <x v="15"/>
    <x v="3"/>
    <x v="1"/>
    <x v="10"/>
    <x v="1402"/>
  </r>
  <r>
    <x v="141"/>
    <x v="0"/>
    <x v="4"/>
    <x v="1"/>
    <x v="0"/>
    <x v="5"/>
    <x v="1403"/>
  </r>
  <r>
    <x v="141"/>
    <x v="0"/>
    <x v="4"/>
    <x v="1"/>
    <x v="1"/>
    <x v="2"/>
    <x v="1404"/>
  </r>
  <r>
    <x v="141"/>
    <x v="0"/>
    <x v="4"/>
    <x v="1"/>
    <x v="1"/>
    <x v="8"/>
    <x v="1405"/>
  </r>
  <r>
    <x v="141"/>
    <x v="0"/>
    <x v="4"/>
    <x v="1"/>
    <x v="2"/>
    <x v="11"/>
    <x v="1406"/>
  </r>
  <r>
    <x v="546"/>
    <x v="0"/>
    <x v="1"/>
    <x v="1"/>
    <x v="2"/>
    <x v="7"/>
    <x v="1407"/>
  </r>
  <r>
    <x v="546"/>
    <x v="0"/>
    <x v="1"/>
    <x v="1"/>
    <x v="2"/>
    <x v="11"/>
    <x v="1408"/>
  </r>
  <r>
    <x v="547"/>
    <x v="2"/>
    <x v="15"/>
    <x v="3"/>
    <x v="1"/>
    <x v="9"/>
    <x v="1409"/>
  </r>
  <r>
    <x v="496"/>
    <x v="0"/>
    <x v="28"/>
    <x v="0"/>
    <x v="0"/>
    <x v="1"/>
    <x v="1410"/>
  </r>
  <r>
    <x v="548"/>
    <x v="0"/>
    <x v="24"/>
    <x v="3"/>
    <x v="0"/>
    <x v="5"/>
    <x v="1411"/>
  </r>
  <r>
    <x v="548"/>
    <x v="0"/>
    <x v="24"/>
    <x v="3"/>
    <x v="1"/>
    <x v="8"/>
    <x v="1412"/>
  </r>
  <r>
    <x v="541"/>
    <x v="0"/>
    <x v="24"/>
    <x v="3"/>
    <x v="1"/>
    <x v="4"/>
    <x v="1413"/>
  </r>
  <r>
    <x v="541"/>
    <x v="0"/>
    <x v="24"/>
    <x v="3"/>
    <x v="1"/>
    <x v="10"/>
    <x v="1414"/>
  </r>
  <r>
    <x v="541"/>
    <x v="0"/>
    <x v="24"/>
    <x v="3"/>
    <x v="1"/>
    <x v="10"/>
    <x v="559"/>
  </r>
  <r>
    <x v="541"/>
    <x v="0"/>
    <x v="24"/>
    <x v="3"/>
    <x v="1"/>
    <x v="4"/>
    <x v="1415"/>
  </r>
  <r>
    <x v="541"/>
    <x v="0"/>
    <x v="24"/>
    <x v="3"/>
    <x v="2"/>
    <x v="11"/>
    <x v="514"/>
  </r>
  <r>
    <x v="35"/>
    <x v="0"/>
    <x v="21"/>
    <x v="1"/>
    <x v="1"/>
    <x v="10"/>
    <x v="12"/>
  </r>
  <r>
    <x v="35"/>
    <x v="0"/>
    <x v="21"/>
    <x v="1"/>
    <x v="1"/>
    <x v="4"/>
    <x v="1416"/>
  </r>
  <r>
    <x v="35"/>
    <x v="0"/>
    <x v="21"/>
    <x v="1"/>
    <x v="2"/>
    <x v="7"/>
    <x v="1417"/>
  </r>
  <r>
    <x v="439"/>
    <x v="0"/>
    <x v="40"/>
    <x v="3"/>
    <x v="1"/>
    <x v="10"/>
    <x v="537"/>
  </r>
  <r>
    <x v="439"/>
    <x v="0"/>
    <x v="40"/>
    <x v="3"/>
    <x v="1"/>
    <x v="8"/>
    <x v="1313"/>
  </r>
  <r>
    <x v="439"/>
    <x v="0"/>
    <x v="40"/>
    <x v="3"/>
    <x v="1"/>
    <x v="10"/>
    <x v="1418"/>
  </r>
  <r>
    <x v="439"/>
    <x v="0"/>
    <x v="40"/>
    <x v="3"/>
    <x v="0"/>
    <x v="5"/>
    <x v="1419"/>
  </r>
  <r>
    <x v="503"/>
    <x v="1"/>
    <x v="10"/>
    <x v="2"/>
    <x v="1"/>
    <x v="13"/>
    <x v="1420"/>
  </r>
  <r>
    <x v="531"/>
    <x v="1"/>
    <x v="4"/>
    <x v="1"/>
    <x v="1"/>
    <x v="4"/>
    <x v="1421"/>
  </r>
  <r>
    <x v="531"/>
    <x v="1"/>
    <x v="4"/>
    <x v="1"/>
    <x v="2"/>
    <x v="16"/>
    <x v="1422"/>
  </r>
  <r>
    <x v="531"/>
    <x v="1"/>
    <x v="4"/>
    <x v="1"/>
    <x v="1"/>
    <x v="10"/>
    <x v="1423"/>
  </r>
  <r>
    <x v="549"/>
    <x v="2"/>
    <x v="9"/>
    <x v="3"/>
    <x v="2"/>
    <x v="11"/>
    <x v="1424"/>
  </r>
  <r>
    <x v="549"/>
    <x v="2"/>
    <x v="9"/>
    <x v="3"/>
    <x v="1"/>
    <x v="13"/>
    <x v="754"/>
  </r>
  <r>
    <x v="120"/>
    <x v="0"/>
    <x v="9"/>
    <x v="3"/>
    <x v="1"/>
    <x v="8"/>
    <x v="1425"/>
  </r>
  <r>
    <x v="120"/>
    <x v="0"/>
    <x v="9"/>
    <x v="3"/>
    <x v="2"/>
    <x v="7"/>
    <x v="1426"/>
  </r>
  <r>
    <x v="550"/>
    <x v="1"/>
    <x v="1"/>
    <x v="1"/>
    <x v="1"/>
    <x v="10"/>
    <x v="1427"/>
  </r>
  <r>
    <x v="550"/>
    <x v="1"/>
    <x v="1"/>
    <x v="1"/>
    <x v="1"/>
    <x v="10"/>
    <x v="518"/>
  </r>
  <r>
    <x v="551"/>
    <x v="0"/>
    <x v="4"/>
    <x v="1"/>
    <x v="1"/>
    <x v="4"/>
    <x v="1428"/>
  </r>
  <r>
    <x v="551"/>
    <x v="0"/>
    <x v="4"/>
    <x v="1"/>
    <x v="2"/>
    <x v="11"/>
    <x v="608"/>
  </r>
  <r>
    <x v="551"/>
    <x v="0"/>
    <x v="4"/>
    <x v="1"/>
    <x v="1"/>
    <x v="13"/>
    <x v="366"/>
  </r>
  <r>
    <x v="551"/>
    <x v="0"/>
    <x v="4"/>
    <x v="1"/>
    <x v="1"/>
    <x v="8"/>
    <x v="578"/>
  </r>
  <r>
    <x v="551"/>
    <x v="0"/>
    <x v="4"/>
    <x v="1"/>
    <x v="1"/>
    <x v="4"/>
    <x v="1429"/>
  </r>
  <r>
    <x v="552"/>
    <x v="0"/>
    <x v="6"/>
    <x v="2"/>
    <x v="0"/>
    <x v="5"/>
    <x v="1430"/>
  </r>
  <r>
    <x v="176"/>
    <x v="0"/>
    <x v="1"/>
    <x v="1"/>
    <x v="2"/>
    <x v="7"/>
    <x v="1431"/>
  </r>
  <r>
    <x v="505"/>
    <x v="0"/>
    <x v="4"/>
    <x v="1"/>
    <x v="1"/>
    <x v="8"/>
    <x v="1279"/>
  </r>
  <r>
    <x v="505"/>
    <x v="0"/>
    <x v="4"/>
    <x v="1"/>
    <x v="1"/>
    <x v="8"/>
    <x v="1150"/>
  </r>
  <r>
    <x v="504"/>
    <x v="1"/>
    <x v="9"/>
    <x v="3"/>
    <x v="2"/>
    <x v="7"/>
    <x v="1186"/>
  </r>
  <r>
    <x v="504"/>
    <x v="1"/>
    <x v="9"/>
    <x v="3"/>
    <x v="1"/>
    <x v="8"/>
    <x v="1432"/>
  </r>
  <r>
    <x v="390"/>
    <x v="0"/>
    <x v="5"/>
    <x v="2"/>
    <x v="1"/>
    <x v="4"/>
    <x v="1433"/>
  </r>
  <r>
    <x v="390"/>
    <x v="0"/>
    <x v="5"/>
    <x v="2"/>
    <x v="2"/>
    <x v="11"/>
    <x v="1434"/>
  </r>
  <r>
    <x v="390"/>
    <x v="0"/>
    <x v="5"/>
    <x v="2"/>
    <x v="1"/>
    <x v="13"/>
    <x v="1435"/>
  </r>
  <r>
    <x v="390"/>
    <x v="0"/>
    <x v="5"/>
    <x v="2"/>
    <x v="2"/>
    <x v="11"/>
    <x v="1436"/>
  </r>
  <r>
    <x v="390"/>
    <x v="0"/>
    <x v="5"/>
    <x v="2"/>
    <x v="1"/>
    <x v="10"/>
    <x v="1339"/>
  </r>
  <r>
    <x v="390"/>
    <x v="0"/>
    <x v="5"/>
    <x v="2"/>
    <x v="1"/>
    <x v="6"/>
    <x v="1215"/>
  </r>
  <r>
    <x v="553"/>
    <x v="0"/>
    <x v="15"/>
    <x v="3"/>
    <x v="0"/>
    <x v="3"/>
    <x v="1437"/>
  </r>
  <r>
    <x v="15"/>
    <x v="0"/>
    <x v="5"/>
    <x v="2"/>
    <x v="2"/>
    <x v="7"/>
    <x v="1438"/>
  </r>
  <r>
    <x v="554"/>
    <x v="1"/>
    <x v="33"/>
    <x v="1"/>
    <x v="2"/>
    <x v="11"/>
    <x v="1439"/>
  </r>
  <r>
    <x v="445"/>
    <x v="0"/>
    <x v="5"/>
    <x v="2"/>
    <x v="2"/>
    <x v="7"/>
    <x v="68"/>
  </r>
  <r>
    <x v="555"/>
    <x v="0"/>
    <x v="17"/>
    <x v="0"/>
    <x v="1"/>
    <x v="2"/>
    <x v="1440"/>
  </r>
  <r>
    <x v="14"/>
    <x v="1"/>
    <x v="5"/>
    <x v="2"/>
    <x v="0"/>
    <x v="5"/>
    <x v="1441"/>
  </r>
  <r>
    <x v="14"/>
    <x v="1"/>
    <x v="5"/>
    <x v="2"/>
    <x v="1"/>
    <x v="8"/>
    <x v="1442"/>
  </r>
  <r>
    <x v="556"/>
    <x v="0"/>
    <x v="1"/>
    <x v="1"/>
    <x v="1"/>
    <x v="4"/>
    <x v="1443"/>
  </r>
  <r>
    <x v="556"/>
    <x v="0"/>
    <x v="1"/>
    <x v="1"/>
    <x v="1"/>
    <x v="10"/>
    <x v="1444"/>
  </r>
  <r>
    <x v="557"/>
    <x v="1"/>
    <x v="9"/>
    <x v="3"/>
    <x v="1"/>
    <x v="4"/>
    <x v="1445"/>
  </r>
  <r>
    <x v="557"/>
    <x v="1"/>
    <x v="9"/>
    <x v="3"/>
    <x v="2"/>
    <x v="7"/>
    <x v="1446"/>
  </r>
  <r>
    <x v="557"/>
    <x v="1"/>
    <x v="9"/>
    <x v="3"/>
    <x v="0"/>
    <x v="5"/>
    <x v="1447"/>
  </r>
  <r>
    <x v="557"/>
    <x v="1"/>
    <x v="9"/>
    <x v="3"/>
    <x v="2"/>
    <x v="15"/>
    <x v="1448"/>
  </r>
  <r>
    <x v="321"/>
    <x v="0"/>
    <x v="1"/>
    <x v="1"/>
    <x v="1"/>
    <x v="10"/>
    <x v="1449"/>
  </r>
  <r>
    <x v="77"/>
    <x v="1"/>
    <x v="1"/>
    <x v="1"/>
    <x v="0"/>
    <x v="5"/>
    <x v="1450"/>
  </r>
  <r>
    <x v="558"/>
    <x v="1"/>
    <x v="9"/>
    <x v="3"/>
    <x v="1"/>
    <x v="9"/>
    <x v="1451"/>
  </r>
  <r>
    <x v="558"/>
    <x v="1"/>
    <x v="9"/>
    <x v="3"/>
    <x v="1"/>
    <x v="8"/>
    <x v="1452"/>
  </r>
  <r>
    <x v="558"/>
    <x v="1"/>
    <x v="9"/>
    <x v="3"/>
    <x v="1"/>
    <x v="8"/>
    <x v="1453"/>
  </r>
  <r>
    <x v="389"/>
    <x v="0"/>
    <x v="9"/>
    <x v="3"/>
    <x v="1"/>
    <x v="10"/>
    <x v="559"/>
  </r>
  <r>
    <x v="389"/>
    <x v="0"/>
    <x v="9"/>
    <x v="3"/>
    <x v="0"/>
    <x v="5"/>
    <x v="715"/>
  </r>
  <r>
    <x v="559"/>
    <x v="0"/>
    <x v="9"/>
    <x v="3"/>
    <x v="0"/>
    <x v="3"/>
    <x v="1454"/>
  </r>
  <r>
    <x v="34"/>
    <x v="0"/>
    <x v="14"/>
    <x v="2"/>
    <x v="1"/>
    <x v="10"/>
    <x v="1455"/>
  </r>
  <r>
    <x v="34"/>
    <x v="0"/>
    <x v="14"/>
    <x v="2"/>
    <x v="1"/>
    <x v="8"/>
    <x v="1456"/>
  </r>
  <r>
    <x v="560"/>
    <x v="0"/>
    <x v="24"/>
    <x v="3"/>
    <x v="0"/>
    <x v="5"/>
    <x v="870"/>
  </r>
  <r>
    <x v="190"/>
    <x v="2"/>
    <x v="5"/>
    <x v="2"/>
    <x v="2"/>
    <x v="11"/>
    <x v="1457"/>
  </r>
  <r>
    <x v="12"/>
    <x v="2"/>
    <x v="30"/>
    <x v="3"/>
    <x v="2"/>
    <x v="11"/>
    <x v="1458"/>
  </r>
  <r>
    <x v="12"/>
    <x v="2"/>
    <x v="30"/>
    <x v="3"/>
    <x v="1"/>
    <x v="8"/>
    <x v="1459"/>
  </r>
  <r>
    <x v="12"/>
    <x v="2"/>
    <x v="30"/>
    <x v="3"/>
    <x v="2"/>
    <x v="7"/>
    <x v="1460"/>
  </r>
  <r>
    <x v="17"/>
    <x v="0"/>
    <x v="1"/>
    <x v="1"/>
    <x v="1"/>
    <x v="9"/>
    <x v="1461"/>
  </r>
  <r>
    <x v="17"/>
    <x v="0"/>
    <x v="1"/>
    <x v="1"/>
    <x v="1"/>
    <x v="2"/>
    <x v="742"/>
  </r>
  <r>
    <x v="561"/>
    <x v="0"/>
    <x v="4"/>
    <x v="1"/>
    <x v="0"/>
    <x v="3"/>
    <x v="1462"/>
  </r>
  <r>
    <x v="562"/>
    <x v="0"/>
    <x v="15"/>
    <x v="3"/>
    <x v="1"/>
    <x v="8"/>
    <x v="921"/>
  </r>
  <r>
    <x v="562"/>
    <x v="0"/>
    <x v="15"/>
    <x v="3"/>
    <x v="0"/>
    <x v="1"/>
    <x v="1463"/>
  </r>
  <r>
    <x v="562"/>
    <x v="0"/>
    <x v="15"/>
    <x v="3"/>
    <x v="1"/>
    <x v="10"/>
    <x v="739"/>
  </r>
  <r>
    <x v="563"/>
    <x v="2"/>
    <x v="1"/>
    <x v="1"/>
    <x v="1"/>
    <x v="13"/>
    <x v="1101"/>
  </r>
  <r>
    <x v="387"/>
    <x v="0"/>
    <x v="16"/>
    <x v="1"/>
    <x v="1"/>
    <x v="8"/>
    <x v="1464"/>
  </r>
  <r>
    <x v="6"/>
    <x v="0"/>
    <x v="9"/>
    <x v="3"/>
    <x v="1"/>
    <x v="8"/>
    <x v="1465"/>
  </r>
  <r>
    <x v="505"/>
    <x v="0"/>
    <x v="1"/>
    <x v="1"/>
    <x v="1"/>
    <x v="2"/>
    <x v="1466"/>
  </r>
  <r>
    <x v="505"/>
    <x v="0"/>
    <x v="1"/>
    <x v="1"/>
    <x v="2"/>
    <x v="7"/>
    <x v="1467"/>
  </r>
  <r>
    <x v="505"/>
    <x v="0"/>
    <x v="1"/>
    <x v="1"/>
    <x v="1"/>
    <x v="10"/>
    <x v="1468"/>
  </r>
  <r>
    <x v="505"/>
    <x v="0"/>
    <x v="1"/>
    <x v="1"/>
    <x v="0"/>
    <x v="1"/>
    <x v="1469"/>
  </r>
  <r>
    <x v="505"/>
    <x v="0"/>
    <x v="1"/>
    <x v="1"/>
    <x v="1"/>
    <x v="6"/>
    <x v="189"/>
  </r>
  <r>
    <x v="505"/>
    <x v="0"/>
    <x v="1"/>
    <x v="1"/>
    <x v="1"/>
    <x v="9"/>
    <x v="1470"/>
  </r>
  <r>
    <x v="564"/>
    <x v="0"/>
    <x v="5"/>
    <x v="2"/>
    <x v="1"/>
    <x v="10"/>
    <x v="1471"/>
  </r>
  <r>
    <x v="565"/>
    <x v="0"/>
    <x v="10"/>
    <x v="2"/>
    <x v="0"/>
    <x v="3"/>
    <x v="1472"/>
  </r>
  <r>
    <x v="566"/>
    <x v="0"/>
    <x v="1"/>
    <x v="1"/>
    <x v="0"/>
    <x v="0"/>
    <x v="1473"/>
  </r>
  <r>
    <x v="567"/>
    <x v="0"/>
    <x v="15"/>
    <x v="3"/>
    <x v="1"/>
    <x v="8"/>
    <x v="323"/>
  </r>
  <r>
    <x v="288"/>
    <x v="0"/>
    <x v="15"/>
    <x v="3"/>
    <x v="1"/>
    <x v="9"/>
    <x v="1474"/>
  </r>
  <r>
    <x v="288"/>
    <x v="0"/>
    <x v="15"/>
    <x v="3"/>
    <x v="1"/>
    <x v="4"/>
    <x v="1475"/>
  </r>
  <r>
    <x v="288"/>
    <x v="0"/>
    <x v="15"/>
    <x v="3"/>
    <x v="0"/>
    <x v="5"/>
    <x v="1476"/>
  </r>
  <r>
    <x v="288"/>
    <x v="0"/>
    <x v="15"/>
    <x v="3"/>
    <x v="0"/>
    <x v="5"/>
    <x v="1477"/>
  </r>
  <r>
    <x v="288"/>
    <x v="0"/>
    <x v="15"/>
    <x v="3"/>
    <x v="1"/>
    <x v="8"/>
    <x v="1478"/>
  </r>
  <r>
    <x v="139"/>
    <x v="0"/>
    <x v="10"/>
    <x v="2"/>
    <x v="2"/>
    <x v="7"/>
    <x v="1290"/>
  </r>
  <r>
    <x v="139"/>
    <x v="0"/>
    <x v="10"/>
    <x v="2"/>
    <x v="2"/>
    <x v="11"/>
    <x v="1294"/>
  </r>
  <r>
    <x v="139"/>
    <x v="0"/>
    <x v="10"/>
    <x v="2"/>
    <x v="0"/>
    <x v="0"/>
    <x v="1387"/>
  </r>
  <r>
    <x v="546"/>
    <x v="0"/>
    <x v="9"/>
    <x v="3"/>
    <x v="1"/>
    <x v="9"/>
    <x v="1479"/>
  </r>
  <r>
    <x v="546"/>
    <x v="0"/>
    <x v="9"/>
    <x v="3"/>
    <x v="1"/>
    <x v="9"/>
    <x v="1480"/>
  </r>
  <r>
    <x v="546"/>
    <x v="0"/>
    <x v="9"/>
    <x v="3"/>
    <x v="1"/>
    <x v="9"/>
    <x v="1481"/>
  </r>
  <r>
    <x v="568"/>
    <x v="1"/>
    <x v="24"/>
    <x v="3"/>
    <x v="0"/>
    <x v="3"/>
    <x v="1482"/>
  </r>
  <r>
    <x v="569"/>
    <x v="0"/>
    <x v="17"/>
    <x v="0"/>
    <x v="2"/>
    <x v="11"/>
    <x v="1483"/>
  </r>
  <r>
    <x v="569"/>
    <x v="0"/>
    <x v="17"/>
    <x v="0"/>
    <x v="1"/>
    <x v="2"/>
    <x v="1484"/>
  </r>
  <r>
    <x v="450"/>
    <x v="1"/>
    <x v="3"/>
    <x v="0"/>
    <x v="1"/>
    <x v="10"/>
    <x v="1485"/>
  </r>
  <r>
    <x v="450"/>
    <x v="1"/>
    <x v="3"/>
    <x v="0"/>
    <x v="1"/>
    <x v="10"/>
    <x v="1414"/>
  </r>
  <r>
    <x v="212"/>
    <x v="0"/>
    <x v="5"/>
    <x v="2"/>
    <x v="1"/>
    <x v="4"/>
    <x v="1070"/>
  </r>
  <r>
    <x v="212"/>
    <x v="0"/>
    <x v="5"/>
    <x v="2"/>
    <x v="1"/>
    <x v="6"/>
    <x v="1486"/>
  </r>
  <r>
    <x v="570"/>
    <x v="0"/>
    <x v="3"/>
    <x v="0"/>
    <x v="1"/>
    <x v="9"/>
    <x v="1487"/>
  </r>
  <r>
    <x v="570"/>
    <x v="0"/>
    <x v="3"/>
    <x v="0"/>
    <x v="2"/>
    <x v="7"/>
    <x v="1103"/>
  </r>
  <r>
    <x v="570"/>
    <x v="0"/>
    <x v="3"/>
    <x v="0"/>
    <x v="1"/>
    <x v="6"/>
    <x v="964"/>
  </r>
  <r>
    <x v="37"/>
    <x v="1"/>
    <x v="1"/>
    <x v="1"/>
    <x v="1"/>
    <x v="4"/>
    <x v="966"/>
  </r>
  <r>
    <x v="37"/>
    <x v="1"/>
    <x v="1"/>
    <x v="1"/>
    <x v="2"/>
    <x v="11"/>
    <x v="1488"/>
  </r>
  <r>
    <x v="37"/>
    <x v="1"/>
    <x v="1"/>
    <x v="1"/>
    <x v="2"/>
    <x v="11"/>
    <x v="1489"/>
  </r>
  <r>
    <x v="128"/>
    <x v="2"/>
    <x v="1"/>
    <x v="1"/>
    <x v="1"/>
    <x v="2"/>
    <x v="1490"/>
  </r>
  <r>
    <x v="505"/>
    <x v="0"/>
    <x v="9"/>
    <x v="3"/>
    <x v="1"/>
    <x v="10"/>
    <x v="557"/>
  </r>
  <r>
    <x v="505"/>
    <x v="0"/>
    <x v="9"/>
    <x v="3"/>
    <x v="0"/>
    <x v="5"/>
    <x v="1491"/>
  </r>
  <r>
    <x v="505"/>
    <x v="0"/>
    <x v="9"/>
    <x v="3"/>
    <x v="1"/>
    <x v="4"/>
    <x v="1492"/>
  </r>
  <r>
    <x v="505"/>
    <x v="0"/>
    <x v="9"/>
    <x v="3"/>
    <x v="2"/>
    <x v="11"/>
    <x v="1493"/>
  </r>
  <r>
    <x v="571"/>
    <x v="0"/>
    <x v="15"/>
    <x v="3"/>
    <x v="1"/>
    <x v="6"/>
    <x v="518"/>
  </r>
  <r>
    <x v="572"/>
    <x v="0"/>
    <x v="3"/>
    <x v="0"/>
    <x v="1"/>
    <x v="8"/>
    <x v="1494"/>
  </r>
  <r>
    <x v="572"/>
    <x v="0"/>
    <x v="3"/>
    <x v="0"/>
    <x v="1"/>
    <x v="10"/>
    <x v="1495"/>
  </r>
  <r>
    <x v="573"/>
    <x v="2"/>
    <x v="5"/>
    <x v="2"/>
    <x v="1"/>
    <x v="10"/>
    <x v="559"/>
  </r>
  <r>
    <x v="573"/>
    <x v="2"/>
    <x v="5"/>
    <x v="2"/>
    <x v="1"/>
    <x v="6"/>
    <x v="869"/>
  </r>
  <r>
    <x v="6"/>
    <x v="2"/>
    <x v="5"/>
    <x v="2"/>
    <x v="0"/>
    <x v="3"/>
    <x v="1496"/>
  </r>
  <r>
    <x v="336"/>
    <x v="0"/>
    <x v="1"/>
    <x v="1"/>
    <x v="0"/>
    <x v="5"/>
    <x v="1497"/>
  </r>
  <r>
    <x v="574"/>
    <x v="1"/>
    <x v="1"/>
    <x v="1"/>
    <x v="1"/>
    <x v="4"/>
    <x v="1498"/>
  </r>
  <r>
    <x v="574"/>
    <x v="1"/>
    <x v="1"/>
    <x v="1"/>
    <x v="1"/>
    <x v="10"/>
    <x v="1427"/>
  </r>
  <r>
    <x v="574"/>
    <x v="1"/>
    <x v="1"/>
    <x v="1"/>
    <x v="1"/>
    <x v="10"/>
    <x v="18"/>
  </r>
  <r>
    <x v="575"/>
    <x v="2"/>
    <x v="5"/>
    <x v="2"/>
    <x v="1"/>
    <x v="10"/>
    <x v="1499"/>
  </r>
  <r>
    <x v="575"/>
    <x v="2"/>
    <x v="5"/>
    <x v="2"/>
    <x v="2"/>
    <x v="7"/>
    <x v="1500"/>
  </r>
  <r>
    <x v="562"/>
    <x v="2"/>
    <x v="5"/>
    <x v="2"/>
    <x v="1"/>
    <x v="8"/>
    <x v="1501"/>
  </r>
  <r>
    <x v="218"/>
    <x v="0"/>
    <x v="5"/>
    <x v="2"/>
    <x v="2"/>
    <x v="11"/>
    <x v="1502"/>
  </r>
  <r>
    <x v="576"/>
    <x v="0"/>
    <x v="9"/>
    <x v="3"/>
    <x v="1"/>
    <x v="6"/>
    <x v="1503"/>
  </r>
  <r>
    <x v="577"/>
    <x v="0"/>
    <x v="1"/>
    <x v="1"/>
    <x v="0"/>
    <x v="0"/>
    <x v="1504"/>
  </r>
  <r>
    <x v="577"/>
    <x v="0"/>
    <x v="1"/>
    <x v="1"/>
    <x v="1"/>
    <x v="8"/>
    <x v="1505"/>
  </r>
  <r>
    <x v="577"/>
    <x v="0"/>
    <x v="1"/>
    <x v="1"/>
    <x v="0"/>
    <x v="0"/>
    <x v="1506"/>
  </r>
  <r>
    <x v="578"/>
    <x v="2"/>
    <x v="17"/>
    <x v="0"/>
    <x v="1"/>
    <x v="14"/>
    <x v="1507"/>
  </r>
  <r>
    <x v="578"/>
    <x v="2"/>
    <x v="17"/>
    <x v="0"/>
    <x v="1"/>
    <x v="2"/>
    <x v="1508"/>
  </r>
  <r>
    <x v="578"/>
    <x v="2"/>
    <x v="17"/>
    <x v="0"/>
    <x v="0"/>
    <x v="5"/>
    <x v="1509"/>
  </r>
  <r>
    <x v="578"/>
    <x v="2"/>
    <x v="17"/>
    <x v="0"/>
    <x v="1"/>
    <x v="2"/>
    <x v="759"/>
  </r>
  <r>
    <x v="579"/>
    <x v="0"/>
    <x v="3"/>
    <x v="0"/>
    <x v="1"/>
    <x v="8"/>
    <x v="1510"/>
  </r>
  <r>
    <x v="579"/>
    <x v="0"/>
    <x v="3"/>
    <x v="0"/>
    <x v="1"/>
    <x v="8"/>
    <x v="1511"/>
  </r>
  <r>
    <x v="580"/>
    <x v="1"/>
    <x v="5"/>
    <x v="2"/>
    <x v="1"/>
    <x v="14"/>
    <x v="1512"/>
  </r>
  <r>
    <x v="580"/>
    <x v="1"/>
    <x v="5"/>
    <x v="2"/>
    <x v="1"/>
    <x v="8"/>
    <x v="1513"/>
  </r>
  <r>
    <x v="581"/>
    <x v="1"/>
    <x v="10"/>
    <x v="2"/>
    <x v="1"/>
    <x v="4"/>
    <x v="1514"/>
  </r>
  <r>
    <x v="581"/>
    <x v="1"/>
    <x v="10"/>
    <x v="2"/>
    <x v="2"/>
    <x v="11"/>
    <x v="1515"/>
  </r>
  <r>
    <x v="582"/>
    <x v="1"/>
    <x v="39"/>
    <x v="3"/>
    <x v="1"/>
    <x v="8"/>
    <x v="1516"/>
  </r>
  <r>
    <x v="582"/>
    <x v="1"/>
    <x v="39"/>
    <x v="3"/>
    <x v="1"/>
    <x v="4"/>
    <x v="1517"/>
  </r>
  <r>
    <x v="582"/>
    <x v="1"/>
    <x v="39"/>
    <x v="3"/>
    <x v="1"/>
    <x v="6"/>
    <x v="1518"/>
  </r>
  <r>
    <x v="582"/>
    <x v="1"/>
    <x v="39"/>
    <x v="3"/>
    <x v="1"/>
    <x v="2"/>
    <x v="974"/>
  </r>
  <r>
    <x v="27"/>
    <x v="0"/>
    <x v="1"/>
    <x v="1"/>
    <x v="1"/>
    <x v="10"/>
    <x v="1519"/>
  </r>
  <r>
    <x v="27"/>
    <x v="0"/>
    <x v="1"/>
    <x v="1"/>
    <x v="1"/>
    <x v="6"/>
    <x v="453"/>
  </r>
  <r>
    <x v="583"/>
    <x v="0"/>
    <x v="15"/>
    <x v="3"/>
    <x v="2"/>
    <x v="11"/>
    <x v="127"/>
  </r>
  <r>
    <x v="583"/>
    <x v="0"/>
    <x v="15"/>
    <x v="3"/>
    <x v="1"/>
    <x v="4"/>
    <x v="1520"/>
  </r>
  <r>
    <x v="584"/>
    <x v="1"/>
    <x v="31"/>
    <x v="3"/>
    <x v="1"/>
    <x v="10"/>
    <x v="1521"/>
  </r>
  <r>
    <x v="584"/>
    <x v="1"/>
    <x v="31"/>
    <x v="3"/>
    <x v="1"/>
    <x v="8"/>
    <x v="1522"/>
  </r>
  <r>
    <x v="585"/>
    <x v="1"/>
    <x v="6"/>
    <x v="2"/>
    <x v="1"/>
    <x v="10"/>
    <x v="1523"/>
  </r>
  <r>
    <x v="585"/>
    <x v="1"/>
    <x v="6"/>
    <x v="2"/>
    <x v="2"/>
    <x v="11"/>
    <x v="1524"/>
  </r>
  <r>
    <x v="585"/>
    <x v="1"/>
    <x v="6"/>
    <x v="2"/>
    <x v="1"/>
    <x v="8"/>
    <x v="1525"/>
  </r>
  <r>
    <x v="585"/>
    <x v="1"/>
    <x v="6"/>
    <x v="2"/>
    <x v="2"/>
    <x v="7"/>
    <x v="283"/>
  </r>
  <r>
    <x v="586"/>
    <x v="1"/>
    <x v="6"/>
    <x v="2"/>
    <x v="2"/>
    <x v="7"/>
    <x v="1526"/>
  </r>
  <r>
    <x v="586"/>
    <x v="1"/>
    <x v="6"/>
    <x v="2"/>
    <x v="2"/>
    <x v="7"/>
    <x v="1527"/>
  </r>
  <r>
    <x v="586"/>
    <x v="1"/>
    <x v="6"/>
    <x v="2"/>
    <x v="2"/>
    <x v="11"/>
    <x v="1528"/>
  </r>
  <r>
    <x v="587"/>
    <x v="0"/>
    <x v="15"/>
    <x v="3"/>
    <x v="1"/>
    <x v="10"/>
    <x v="1529"/>
  </r>
  <r>
    <x v="588"/>
    <x v="0"/>
    <x v="6"/>
    <x v="2"/>
    <x v="0"/>
    <x v="1"/>
    <x v="1530"/>
  </r>
  <r>
    <x v="588"/>
    <x v="0"/>
    <x v="6"/>
    <x v="2"/>
    <x v="1"/>
    <x v="6"/>
    <x v="1531"/>
  </r>
  <r>
    <x v="589"/>
    <x v="1"/>
    <x v="5"/>
    <x v="2"/>
    <x v="1"/>
    <x v="4"/>
    <x v="1532"/>
  </r>
  <r>
    <x v="64"/>
    <x v="2"/>
    <x v="41"/>
    <x v="2"/>
    <x v="1"/>
    <x v="6"/>
    <x v="1533"/>
  </r>
  <r>
    <x v="151"/>
    <x v="2"/>
    <x v="15"/>
    <x v="3"/>
    <x v="1"/>
    <x v="4"/>
    <x v="1534"/>
  </r>
  <r>
    <x v="151"/>
    <x v="2"/>
    <x v="15"/>
    <x v="3"/>
    <x v="2"/>
    <x v="7"/>
    <x v="1535"/>
  </r>
  <r>
    <x v="151"/>
    <x v="2"/>
    <x v="15"/>
    <x v="3"/>
    <x v="1"/>
    <x v="8"/>
    <x v="1536"/>
  </r>
  <r>
    <x v="274"/>
    <x v="0"/>
    <x v="1"/>
    <x v="1"/>
    <x v="0"/>
    <x v="5"/>
    <x v="1537"/>
  </r>
  <r>
    <x v="590"/>
    <x v="0"/>
    <x v="5"/>
    <x v="2"/>
    <x v="1"/>
    <x v="13"/>
    <x v="1492"/>
  </r>
  <r>
    <x v="590"/>
    <x v="0"/>
    <x v="5"/>
    <x v="2"/>
    <x v="1"/>
    <x v="10"/>
    <x v="1538"/>
  </r>
  <r>
    <x v="373"/>
    <x v="2"/>
    <x v="4"/>
    <x v="1"/>
    <x v="0"/>
    <x v="5"/>
    <x v="1539"/>
  </r>
  <r>
    <x v="585"/>
    <x v="0"/>
    <x v="9"/>
    <x v="3"/>
    <x v="1"/>
    <x v="8"/>
    <x v="1540"/>
  </r>
  <r>
    <x v="585"/>
    <x v="0"/>
    <x v="9"/>
    <x v="3"/>
    <x v="1"/>
    <x v="14"/>
    <x v="1541"/>
  </r>
  <r>
    <x v="585"/>
    <x v="0"/>
    <x v="9"/>
    <x v="3"/>
    <x v="2"/>
    <x v="11"/>
    <x v="1542"/>
  </r>
  <r>
    <x v="591"/>
    <x v="1"/>
    <x v="1"/>
    <x v="1"/>
    <x v="2"/>
    <x v="7"/>
    <x v="1543"/>
  </r>
  <r>
    <x v="591"/>
    <x v="1"/>
    <x v="1"/>
    <x v="1"/>
    <x v="1"/>
    <x v="10"/>
    <x v="1544"/>
  </r>
  <r>
    <x v="591"/>
    <x v="1"/>
    <x v="1"/>
    <x v="1"/>
    <x v="2"/>
    <x v="11"/>
    <x v="1545"/>
  </r>
  <r>
    <x v="592"/>
    <x v="1"/>
    <x v="26"/>
    <x v="2"/>
    <x v="2"/>
    <x v="7"/>
    <x v="1546"/>
  </r>
  <r>
    <x v="248"/>
    <x v="1"/>
    <x v="10"/>
    <x v="2"/>
    <x v="0"/>
    <x v="5"/>
    <x v="1547"/>
  </r>
  <r>
    <x v="248"/>
    <x v="1"/>
    <x v="10"/>
    <x v="2"/>
    <x v="1"/>
    <x v="10"/>
    <x v="1548"/>
  </r>
  <r>
    <x v="3"/>
    <x v="0"/>
    <x v="17"/>
    <x v="0"/>
    <x v="0"/>
    <x v="3"/>
    <x v="1549"/>
  </r>
  <r>
    <x v="225"/>
    <x v="0"/>
    <x v="24"/>
    <x v="3"/>
    <x v="0"/>
    <x v="5"/>
    <x v="291"/>
  </r>
  <r>
    <x v="225"/>
    <x v="0"/>
    <x v="24"/>
    <x v="3"/>
    <x v="0"/>
    <x v="5"/>
    <x v="1550"/>
  </r>
  <r>
    <x v="471"/>
    <x v="1"/>
    <x v="1"/>
    <x v="1"/>
    <x v="0"/>
    <x v="3"/>
    <x v="1551"/>
  </r>
  <r>
    <x v="593"/>
    <x v="0"/>
    <x v="4"/>
    <x v="1"/>
    <x v="1"/>
    <x v="2"/>
    <x v="1552"/>
  </r>
  <r>
    <x v="593"/>
    <x v="0"/>
    <x v="4"/>
    <x v="1"/>
    <x v="1"/>
    <x v="6"/>
    <x v="1553"/>
  </r>
  <r>
    <x v="350"/>
    <x v="0"/>
    <x v="1"/>
    <x v="1"/>
    <x v="1"/>
    <x v="2"/>
    <x v="739"/>
  </r>
  <r>
    <x v="594"/>
    <x v="0"/>
    <x v="10"/>
    <x v="2"/>
    <x v="1"/>
    <x v="9"/>
    <x v="1554"/>
  </r>
  <r>
    <x v="594"/>
    <x v="0"/>
    <x v="10"/>
    <x v="2"/>
    <x v="0"/>
    <x v="5"/>
    <x v="1555"/>
  </r>
  <r>
    <x v="595"/>
    <x v="1"/>
    <x v="10"/>
    <x v="2"/>
    <x v="1"/>
    <x v="9"/>
    <x v="1556"/>
  </r>
  <r>
    <x v="595"/>
    <x v="1"/>
    <x v="10"/>
    <x v="2"/>
    <x v="1"/>
    <x v="13"/>
    <x v="1512"/>
  </r>
  <r>
    <x v="595"/>
    <x v="1"/>
    <x v="10"/>
    <x v="2"/>
    <x v="0"/>
    <x v="1"/>
    <x v="1557"/>
  </r>
  <r>
    <x v="595"/>
    <x v="1"/>
    <x v="10"/>
    <x v="2"/>
    <x v="1"/>
    <x v="10"/>
    <x v="1170"/>
  </r>
  <r>
    <x v="596"/>
    <x v="0"/>
    <x v="21"/>
    <x v="1"/>
    <x v="1"/>
    <x v="8"/>
    <x v="1558"/>
  </r>
  <r>
    <x v="596"/>
    <x v="0"/>
    <x v="21"/>
    <x v="1"/>
    <x v="0"/>
    <x v="5"/>
    <x v="1559"/>
  </r>
  <r>
    <x v="596"/>
    <x v="0"/>
    <x v="21"/>
    <x v="1"/>
    <x v="0"/>
    <x v="5"/>
    <x v="1560"/>
  </r>
  <r>
    <x v="597"/>
    <x v="2"/>
    <x v="3"/>
    <x v="0"/>
    <x v="2"/>
    <x v="7"/>
    <x v="1561"/>
  </r>
  <r>
    <x v="562"/>
    <x v="1"/>
    <x v="32"/>
    <x v="0"/>
    <x v="1"/>
    <x v="10"/>
    <x v="783"/>
  </r>
  <r>
    <x v="598"/>
    <x v="0"/>
    <x v="24"/>
    <x v="3"/>
    <x v="2"/>
    <x v="7"/>
    <x v="1562"/>
  </r>
  <r>
    <x v="208"/>
    <x v="2"/>
    <x v="26"/>
    <x v="2"/>
    <x v="2"/>
    <x v="7"/>
    <x v="1563"/>
  </r>
  <r>
    <x v="208"/>
    <x v="2"/>
    <x v="26"/>
    <x v="2"/>
    <x v="0"/>
    <x v="3"/>
    <x v="1564"/>
  </r>
  <r>
    <x v="599"/>
    <x v="1"/>
    <x v="3"/>
    <x v="0"/>
    <x v="0"/>
    <x v="1"/>
    <x v="718"/>
  </r>
  <r>
    <x v="378"/>
    <x v="1"/>
    <x v="5"/>
    <x v="2"/>
    <x v="2"/>
    <x v="15"/>
    <x v="1565"/>
  </r>
  <r>
    <x v="378"/>
    <x v="1"/>
    <x v="5"/>
    <x v="2"/>
    <x v="1"/>
    <x v="10"/>
    <x v="1566"/>
  </r>
  <r>
    <x v="261"/>
    <x v="0"/>
    <x v="29"/>
    <x v="3"/>
    <x v="1"/>
    <x v="6"/>
    <x v="1567"/>
  </r>
  <r>
    <x v="600"/>
    <x v="1"/>
    <x v="32"/>
    <x v="0"/>
    <x v="1"/>
    <x v="9"/>
    <x v="1568"/>
  </r>
  <r>
    <x v="601"/>
    <x v="1"/>
    <x v="3"/>
    <x v="0"/>
    <x v="1"/>
    <x v="2"/>
    <x v="1569"/>
  </r>
  <r>
    <x v="601"/>
    <x v="1"/>
    <x v="3"/>
    <x v="0"/>
    <x v="0"/>
    <x v="5"/>
    <x v="1570"/>
  </r>
  <r>
    <x v="601"/>
    <x v="1"/>
    <x v="3"/>
    <x v="0"/>
    <x v="1"/>
    <x v="9"/>
    <x v="1571"/>
  </r>
  <r>
    <x v="601"/>
    <x v="1"/>
    <x v="3"/>
    <x v="0"/>
    <x v="1"/>
    <x v="10"/>
    <x v="128"/>
  </r>
  <r>
    <x v="427"/>
    <x v="1"/>
    <x v="0"/>
    <x v="0"/>
    <x v="0"/>
    <x v="1"/>
    <x v="1572"/>
  </r>
  <r>
    <x v="97"/>
    <x v="1"/>
    <x v="5"/>
    <x v="2"/>
    <x v="1"/>
    <x v="2"/>
    <x v="110"/>
  </r>
  <r>
    <x v="97"/>
    <x v="1"/>
    <x v="5"/>
    <x v="2"/>
    <x v="0"/>
    <x v="5"/>
    <x v="1573"/>
  </r>
  <r>
    <x v="570"/>
    <x v="0"/>
    <x v="4"/>
    <x v="1"/>
    <x v="2"/>
    <x v="11"/>
    <x v="26"/>
  </r>
  <r>
    <x v="602"/>
    <x v="2"/>
    <x v="40"/>
    <x v="3"/>
    <x v="1"/>
    <x v="10"/>
    <x v="1574"/>
  </r>
  <r>
    <x v="602"/>
    <x v="2"/>
    <x v="40"/>
    <x v="3"/>
    <x v="0"/>
    <x v="5"/>
    <x v="1015"/>
  </r>
  <r>
    <x v="18"/>
    <x v="1"/>
    <x v="1"/>
    <x v="1"/>
    <x v="0"/>
    <x v="1"/>
    <x v="1575"/>
  </r>
  <r>
    <x v="18"/>
    <x v="1"/>
    <x v="1"/>
    <x v="1"/>
    <x v="1"/>
    <x v="8"/>
    <x v="1576"/>
  </r>
  <r>
    <x v="603"/>
    <x v="0"/>
    <x v="14"/>
    <x v="2"/>
    <x v="1"/>
    <x v="4"/>
    <x v="1577"/>
  </r>
  <r>
    <x v="603"/>
    <x v="0"/>
    <x v="14"/>
    <x v="2"/>
    <x v="2"/>
    <x v="11"/>
    <x v="1578"/>
  </r>
  <r>
    <x v="603"/>
    <x v="0"/>
    <x v="14"/>
    <x v="2"/>
    <x v="1"/>
    <x v="10"/>
    <x v="1579"/>
  </r>
  <r>
    <x v="603"/>
    <x v="0"/>
    <x v="14"/>
    <x v="2"/>
    <x v="1"/>
    <x v="12"/>
    <x v="1580"/>
  </r>
  <r>
    <x v="603"/>
    <x v="0"/>
    <x v="14"/>
    <x v="2"/>
    <x v="1"/>
    <x v="10"/>
    <x v="615"/>
  </r>
  <r>
    <x v="603"/>
    <x v="0"/>
    <x v="14"/>
    <x v="2"/>
    <x v="1"/>
    <x v="4"/>
    <x v="1581"/>
  </r>
  <r>
    <x v="604"/>
    <x v="1"/>
    <x v="1"/>
    <x v="1"/>
    <x v="1"/>
    <x v="6"/>
    <x v="1582"/>
  </r>
  <r>
    <x v="605"/>
    <x v="1"/>
    <x v="5"/>
    <x v="2"/>
    <x v="1"/>
    <x v="4"/>
    <x v="1583"/>
  </r>
  <r>
    <x v="605"/>
    <x v="1"/>
    <x v="5"/>
    <x v="2"/>
    <x v="1"/>
    <x v="8"/>
    <x v="1353"/>
  </r>
  <r>
    <x v="37"/>
    <x v="1"/>
    <x v="29"/>
    <x v="3"/>
    <x v="1"/>
    <x v="9"/>
    <x v="1584"/>
  </r>
  <r>
    <x v="37"/>
    <x v="1"/>
    <x v="29"/>
    <x v="3"/>
    <x v="2"/>
    <x v="7"/>
    <x v="1585"/>
  </r>
  <r>
    <x v="606"/>
    <x v="0"/>
    <x v="15"/>
    <x v="3"/>
    <x v="0"/>
    <x v="0"/>
    <x v="1586"/>
  </r>
  <r>
    <x v="606"/>
    <x v="0"/>
    <x v="15"/>
    <x v="3"/>
    <x v="2"/>
    <x v="7"/>
    <x v="664"/>
  </r>
  <r>
    <x v="607"/>
    <x v="0"/>
    <x v="5"/>
    <x v="2"/>
    <x v="1"/>
    <x v="4"/>
    <x v="1587"/>
  </r>
  <r>
    <x v="63"/>
    <x v="1"/>
    <x v="22"/>
    <x v="1"/>
    <x v="0"/>
    <x v="3"/>
    <x v="1588"/>
  </r>
  <r>
    <x v="63"/>
    <x v="1"/>
    <x v="22"/>
    <x v="1"/>
    <x v="0"/>
    <x v="5"/>
    <x v="1589"/>
  </r>
  <r>
    <x v="105"/>
    <x v="1"/>
    <x v="24"/>
    <x v="3"/>
    <x v="2"/>
    <x v="7"/>
    <x v="1590"/>
  </r>
  <r>
    <x v="4"/>
    <x v="1"/>
    <x v="33"/>
    <x v="1"/>
    <x v="0"/>
    <x v="5"/>
    <x v="1591"/>
  </r>
  <r>
    <x v="608"/>
    <x v="2"/>
    <x v="9"/>
    <x v="3"/>
    <x v="1"/>
    <x v="10"/>
    <x v="276"/>
  </r>
  <r>
    <x v="608"/>
    <x v="2"/>
    <x v="9"/>
    <x v="3"/>
    <x v="1"/>
    <x v="4"/>
    <x v="1592"/>
  </r>
  <r>
    <x v="370"/>
    <x v="0"/>
    <x v="4"/>
    <x v="1"/>
    <x v="1"/>
    <x v="10"/>
    <x v="90"/>
  </r>
  <r>
    <x v="609"/>
    <x v="1"/>
    <x v="1"/>
    <x v="1"/>
    <x v="1"/>
    <x v="6"/>
    <x v="1593"/>
  </r>
  <r>
    <x v="609"/>
    <x v="1"/>
    <x v="1"/>
    <x v="1"/>
    <x v="0"/>
    <x v="1"/>
    <x v="476"/>
  </r>
  <r>
    <x v="609"/>
    <x v="1"/>
    <x v="1"/>
    <x v="1"/>
    <x v="0"/>
    <x v="3"/>
    <x v="1594"/>
  </r>
  <r>
    <x v="610"/>
    <x v="0"/>
    <x v="4"/>
    <x v="1"/>
    <x v="0"/>
    <x v="3"/>
    <x v="554"/>
  </r>
  <r>
    <x v="611"/>
    <x v="2"/>
    <x v="24"/>
    <x v="3"/>
    <x v="1"/>
    <x v="10"/>
    <x v="1595"/>
  </r>
  <r>
    <x v="612"/>
    <x v="0"/>
    <x v="15"/>
    <x v="3"/>
    <x v="0"/>
    <x v="0"/>
    <x v="1596"/>
  </r>
  <r>
    <x v="613"/>
    <x v="0"/>
    <x v="5"/>
    <x v="2"/>
    <x v="2"/>
    <x v="7"/>
    <x v="549"/>
  </r>
  <r>
    <x v="614"/>
    <x v="0"/>
    <x v="1"/>
    <x v="1"/>
    <x v="0"/>
    <x v="1"/>
    <x v="1597"/>
  </r>
  <r>
    <x v="614"/>
    <x v="0"/>
    <x v="1"/>
    <x v="1"/>
    <x v="2"/>
    <x v="7"/>
    <x v="214"/>
  </r>
  <r>
    <x v="615"/>
    <x v="1"/>
    <x v="2"/>
    <x v="0"/>
    <x v="1"/>
    <x v="8"/>
    <x v="1598"/>
  </r>
  <r>
    <x v="616"/>
    <x v="0"/>
    <x v="15"/>
    <x v="3"/>
    <x v="1"/>
    <x v="12"/>
    <x v="1599"/>
  </r>
  <r>
    <x v="616"/>
    <x v="0"/>
    <x v="15"/>
    <x v="3"/>
    <x v="0"/>
    <x v="1"/>
    <x v="1600"/>
  </r>
  <r>
    <x v="616"/>
    <x v="0"/>
    <x v="15"/>
    <x v="3"/>
    <x v="1"/>
    <x v="4"/>
    <x v="1601"/>
  </r>
  <r>
    <x v="373"/>
    <x v="2"/>
    <x v="9"/>
    <x v="3"/>
    <x v="1"/>
    <x v="10"/>
    <x v="1602"/>
  </r>
  <r>
    <x v="617"/>
    <x v="0"/>
    <x v="5"/>
    <x v="2"/>
    <x v="1"/>
    <x v="2"/>
    <x v="1603"/>
  </r>
  <r>
    <x v="183"/>
    <x v="0"/>
    <x v="1"/>
    <x v="1"/>
    <x v="0"/>
    <x v="5"/>
    <x v="610"/>
  </r>
  <r>
    <x v="8"/>
    <x v="2"/>
    <x v="2"/>
    <x v="0"/>
    <x v="1"/>
    <x v="13"/>
    <x v="1604"/>
  </r>
  <r>
    <x v="8"/>
    <x v="2"/>
    <x v="2"/>
    <x v="0"/>
    <x v="1"/>
    <x v="8"/>
    <x v="1104"/>
  </r>
  <r>
    <x v="618"/>
    <x v="0"/>
    <x v="24"/>
    <x v="3"/>
    <x v="1"/>
    <x v="9"/>
    <x v="1605"/>
  </r>
  <r>
    <x v="618"/>
    <x v="0"/>
    <x v="24"/>
    <x v="3"/>
    <x v="0"/>
    <x v="3"/>
    <x v="1606"/>
  </r>
  <r>
    <x v="619"/>
    <x v="1"/>
    <x v="1"/>
    <x v="1"/>
    <x v="1"/>
    <x v="10"/>
    <x v="232"/>
  </r>
  <r>
    <x v="619"/>
    <x v="1"/>
    <x v="1"/>
    <x v="1"/>
    <x v="1"/>
    <x v="6"/>
    <x v="1607"/>
  </r>
  <r>
    <x v="66"/>
    <x v="0"/>
    <x v="2"/>
    <x v="0"/>
    <x v="1"/>
    <x v="12"/>
    <x v="1608"/>
  </r>
  <r>
    <x v="390"/>
    <x v="0"/>
    <x v="21"/>
    <x v="1"/>
    <x v="1"/>
    <x v="10"/>
    <x v="1609"/>
  </r>
  <r>
    <x v="574"/>
    <x v="0"/>
    <x v="17"/>
    <x v="0"/>
    <x v="1"/>
    <x v="6"/>
    <x v="1610"/>
  </r>
  <r>
    <x v="620"/>
    <x v="0"/>
    <x v="37"/>
    <x v="1"/>
    <x v="1"/>
    <x v="8"/>
    <x v="1611"/>
  </r>
  <r>
    <x v="621"/>
    <x v="0"/>
    <x v="11"/>
    <x v="2"/>
    <x v="1"/>
    <x v="8"/>
    <x v="1612"/>
  </r>
  <r>
    <x v="550"/>
    <x v="0"/>
    <x v="2"/>
    <x v="0"/>
    <x v="1"/>
    <x v="12"/>
    <x v="1613"/>
  </r>
  <r>
    <x v="550"/>
    <x v="0"/>
    <x v="2"/>
    <x v="0"/>
    <x v="1"/>
    <x v="8"/>
    <x v="1614"/>
  </r>
  <r>
    <x v="550"/>
    <x v="0"/>
    <x v="2"/>
    <x v="0"/>
    <x v="0"/>
    <x v="3"/>
    <x v="1615"/>
  </r>
  <r>
    <x v="622"/>
    <x v="0"/>
    <x v="20"/>
    <x v="0"/>
    <x v="1"/>
    <x v="4"/>
    <x v="1616"/>
  </r>
  <r>
    <x v="623"/>
    <x v="2"/>
    <x v="12"/>
    <x v="2"/>
    <x v="2"/>
    <x v="7"/>
    <x v="1617"/>
  </r>
  <r>
    <x v="208"/>
    <x v="1"/>
    <x v="21"/>
    <x v="1"/>
    <x v="1"/>
    <x v="10"/>
    <x v="1170"/>
  </r>
  <r>
    <x v="208"/>
    <x v="1"/>
    <x v="21"/>
    <x v="1"/>
    <x v="0"/>
    <x v="1"/>
    <x v="1618"/>
  </r>
  <r>
    <x v="208"/>
    <x v="1"/>
    <x v="21"/>
    <x v="1"/>
    <x v="2"/>
    <x v="11"/>
    <x v="158"/>
  </r>
  <r>
    <x v="208"/>
    <x v="1"/>
    <x v="14"/>
    <x v="2"/>
    <x v="1"/>
    <x v="4"/>
    <x v="1619"/>
  </r>
  <r>
    <x v="624"/>
    <x v="1"/>
    <x v="2"/>
    <x v="0"/>
    <x v="1"/>
    <x v="8"/>
    <x v="1620"/>
  </r>
  <r>
    <x v="624"/>
    <x v="1"/>
    <x v="2"/>
    <x v="0"/>
    <x v="1"/>
    <x v="8"/>
    <x v="1621"/>
  </r>
  <r>
    <x v="302"/>
    <x v="1"/>
    <x v="1"/>
    <x v="1"/>
    <x v="0"/>
    <x v="5"/>
    <x v="1622"/>
  </r>
  <r>
    <x v="404"/>
    <x v="0"/>
    <x v="15"/>
    <x v="3"/>
    <x v="0"/>
    <x v="5"/>
    <x v="1623"/>
  </r>
  <r>
    <x v="625"/>
    <x v="1"/>
    <x v="1"/>
    <x v="1"/>
    <x v="2"/>
    <x v="11"/>
    <x v="637"/>
  </r>
  <r>
    <x v="445"/>
    <x v="1"/>
    <x v="5"/>
    <x v="2"/>
    <x v="1"/>
    <x v="10"/>
    <x v="1624"/>
  </r>
  <r>
    <x v="445"/>
    <x v="1"/>
    <x v="5"/>
    <x v="2"/>
    <x v="2"/>
    <x v="15"/>
    <x v="1625"/>
  </r>
  <r>
    <x v="626"/>
    <x v="0"/>
    <x v="32"/>
    <x v="0"/>
    <x v="2"/>
    <x v="11"/>
    <x v="179"/>
  </r>
  <r>
    <x v="504"/>
    <x v="2"/>
    <x v="2"/>
    <x v="0"/>
    <x v="1"/>
    <x v="2"/>
    <x v="871"/>
  </r>
  <r>
    <x v="504"/>
    <x v="2"/>
    <x v="2"/>
    <x v="0"/>
    <x v="1"/>
    <x v="6"/>
    <x v="1626"/>
  </r>
  <r>
    <x v="504"/>
    <x v="2"/>
    <x v="2"/>
    <x v="0"/>
    <x v="1"/>
    <x v="2"/>
    <x v="1627"/>
  </r>
  <r>
    <x v="627"/>
    <x v="0"/>
    <x v="31"/>
    <x v="3"/>
    <x v="1"/>
    <x v="6"/>
    <x v="1628"/>
  </r>
  <r>
    <x v="628"/>
    <x v="2"/>
    <x v="12"/>
    <x v="2"/>
    <x v="2"/>
    <x v="7"/>
    <x v="1629"/>
  </r>
  <r>
    <x v="629"/>
    <x v="1"/>
    <x v="15"/>
    <x v="3"/>
    <x v="1"/>
    <x v="8"/>
    <x v="1630"/>
  </r>
  <r>
    <x v="629"/>
    <x v="1"/>
    <x v="15"/>
    <x v="3"/>
    <x v="0"/>
    <x v="1"/>
    <x v="1631"/>
  </r>
  <r>
    <x v="292"/>
    <x v="1"/>
    <x v="9"/>
    <x v="3"/>
    <x v="1"/>
    <x v="4"/>
    <x v="1632"/>
  </r>
  <r>
    <x v="630"/>
    <x v="1"/>
    <x v="5"/>
    <x v="2"/>
    <x v="2"/>
    <x v="7"/>
    <x v="1633"/>
  </r>
  <r>
    <x v="630"/>
    <x v="1"/>
    <x v="5"/>
    <x v="2"/>
    <x v="1"/>
    <x v="6"/>
    <x v="1634"/>
  </r>
  <r>
    <x v="256"/>
    <x v="0"/>
    <x v="1"/>
    <x v="1"/>
    <x v="1"/>
    <x v="10"/>
    <x v="1635"/>
  </r>
  <r>
    <x v="631"/>
    <x v="1"/>
    <x v="1"/>
    <x v="1"/>
    <x v="2"/>
    <x v="11"/>
    <x v="1636"/>
  </r>
  <r>
    <x v="632"/>
    <x v="0"/>
    <x v="1"/>
    <x v="1"/>
    <x v="2"/>
    <x v="7"/>
    <x v="1637"/>
  </r>
  <r>
    <x v="354"/>
    <x v="0"/>
    <x v="22"/>
    <x v="1"/>
    <x v="1"/>
    <x v="10"/>
    <x v="1638"/>
  </r>
  <r>
    <x v="633"/>
    <x v="2"/>
    <x v="4"/>
    <x v="1"/>
    <x v="1"/>
    <x v="10"/>
    <x v="90"/>
  </r>
  <r>
    <x v="633"/>
    <x v="2"/>
    <x v="4"/>
    <x v="1"/>
    <x v="1"/>
    <x v="4"/>
    <x v="1639"/>
  </r>
  <r>
    <x v="633"/>
    <x v="2"/>
    <x v="4"/>
    <x v="1"/>
    <x v="2"/>
    <x v="7"/>
    <x v="1640"/>
  </r>
  <r>
    <x v="581"/>
    <x v="0"/>
    <x v="16"/>
    <x v="1"/>
    <x v="2"/>
    <x v="7"/>
    <x v="1641"/>
  </r>
  <r>
    <x v="634"/>
    <x v="0"/>
    <x v="28"/>
    <x v="0"/>
    <x v="0"/>
    <x v="0"/>
    <x v="1642"/>
  </r>
  <r>
    <x v="634"/>
    <x v="0"/>
    <x v="28"/>
    <x v="0"/>
    <x v="0"/>
    <x v="5"/>
    <x v="1643"/>
  </r>
  <r>
    <x v="344"/>
    <x v="1"/>
    <x v="1"/>
    <x v="1"/>
    <x v="1"/>
    <x v="10"/>
    <x v="1644"/>
  </r>
  <r>
    <x v="344"/>
    <x v="1"/>
    <x v="1"/>
    <x v="1"/>
    <x v="2"/>
    <x v="11"/>
    <x v="1645"/>
  </r>
  <r>
    <x v="442"/>
    <x v="2"/>
    <x v="1"/>
    <x v="1"/>
    <x v="0"/>
    <x v="5"/>
    <x v="1646"/>
  </r>
  <r>
    <x v="630"/>
    <x v="0"/>
    <x v="22"/>
    <x v="1"/>
    <x v="1"/>
    <x v="8"/>
    <x v="1647"/>
  </r>
  <r>
    <x v="630"/>
    <x v="0"/>
    <x v="22"/>
    <x v="1"/>
    <x v="1"/>
    <x v="4"/>
    <x v="1383"/>
  </r>
  <r>
    <x v="630"/>
    <x v="0"/>
    <x v="22"/>
    <x v="1"/>
    <x v="1"/>
    <x v="8"/>
    <x v="1648"/>
  </r>
  <r>
    <x v="630"/>
    <x v="0"/>
    <x v="22"/>
    <x v="1"/>
    <x v="0"/>
    <x v="1"/>
    <x v="1649"/>
  </r>
  <r>
    <x v="635"/>
    <x v="1"/>
    <x v="10"/>
    <x v="2"/>
    <x v="1"/>
    <x v="2"/>
    <x v="655"/>
  </r>
  <r>
    <x v="635"/>
    <x v="1"/>
    <x v="10"/>
    <x v="2"/>
    <x v="1"/>
    <x v="4"/>
    <x v="1180"/>
  </r>
  <r>
    <x v="635"/>
    <x v="1"/>
    <x v="10"/>
    <x v="2"/>
    <x v="1"/>
    <x v="8"/>
    <x v="1650"/>
  </r>
  <r>
    <x v="23"/>
    <x v="1"/>
    <x v="5"/>
    <x v="2"/>
    <x v="2"/>
    <x v="11"/>
    <x v="1651"/>
  </r>
  <r>
    <x v="23"/>
    <x v="1"/>
    <x v="5"/>
    <x v="2"/>
    <x v="1"/>
    <x v="10"/>
    <x v="559"/>
  </r>
  <r>
    <x v="264"/>
    <x v="1"/>
    <x v="15"/>
    <x v="3"/>
    <x v="1"/>
    <x v="6"/>
    <x v="789"/>
  </r>
  <r>
    <x v="264"/>
    <x v="1"/>
    <x v="15"/>
    <x v="3"/>
    <x v="0"/>
    <x v="5"/>
    <x v="1034"/>
  </r>
  <r>
    <x v="264"/>
    <x v="1"/>
    <x v="15"/>
    <x v="3"/>
    <x v="0"/>
    <x v="3"/>
    <x v="1652"/>
  </r>
  <r>
    <x v="264"/>
    <x v="1"/>
    <x v="15"/>
    <x v="3"/>
    <x v="1"/>
    <x v="9"/>
    <x v="1653"/>
  </r>
  <r>
    <x v="264"/>
    <x v="1"/>
    <x v="15"/>
    <x v="3"/>
    <x v="1"/>
    <x v="8"/>
    <x v="1654"/>
  </r>
  <r>
    <x v="264"/>
    <x v="1"/>
    <x v="15"/>
    <x v="3"/>
    <x v="2"/>
    <x v="7"/>
    <x v="925"/>
  </r>
  <r>
    <x v="264"/>
    <x v="1"/>
    <x v="15"/>
    <x v="3"/>
    <x v="1"/>
    <x v="2"/>
    <x v="1365"/>
  </r>
  <r>
    <x v="264"/>
    <x v="1"/>
    <x v="15"/>
    <x v="3"/>
    <x v="0"/>
    <x v="1"/>
    <x v="1655"/>
  </r>
  <r>
    <x v="264"/>
    <x v="1"/>
    <x v="15"/>
    <x v="3"/>
    <x v="1"/>
    <x v="6"/>
    <x v="1656"/>
  </r>
  <r>
    <x v="264"/>
    <x v="1"/>
    <x v="15"/>
    <x v="3"/>
    <x v="2"/>
    <x v="11"/>
    <x v="1657"/>
  </r>
  <r>
    <x v="264"/>
    <x v="1"/>
    <x v="15"/>
    <x v="3"/>
    <x v="2"/>
    <x v="11"/>
    <x v="761"/>
  </r>
  <r>
    <x v="264"/>
    <x v="1"/>
    <x v="15"/>
    <x v="3"/>
    <x v="1"/>
    <x v="10"/>
    <x v="854"/>
  </r>
  <r>
    <x v="18"/>
    <x v="0"/>
    <x v="25"/>
    <x v="2"/>
    <x v="1"/>
    <x v="8"/>
    <x v="1658"/>
  </r>
  <r>
    <x v="18"/>
    <x v="0"/>
    <x v="25"/>
    <x v="2"/>
    <x v="1"/>
    <x v="9"/>
    <x v="1659"/>
  </r>
  <r>
    <x v="18"/>
    <x v="0"/>
    <x v="25"/>
    <x v="2"/>
    <x v="2"/>
    <x v="11"/>
    <x v="1660"/>
  </r>
  <r>
    <x v="18"/>
    <x v="0"/>
    <x v="25"/>
    <x v="2"/>
    <x v="2"/>
    <x v="11"/>
    <x v="1661"/>
  </r>
  <r>
    <x v="18"/>
    <x v="0"/>
    <x v="25"/>
    <x v="2"/>
    <x v="1"/>
    <x v="8"/>
    <x v="1662"/>
  </r>
  <r>
    <x v="18"/>
    <x v="0"/>
    <x v="25"/>
    <x v="2"/>
    <x v="1"/>
    <x v="10"/>
    <x v="1663"/>
  </r>
  <r>
    <x v="18"/>
    <x v="0"/>
    <x v="25"/>
    <x v="2"/>
    <x v="1"/>
    <x v="4"/>
    <x v="1664"/>
  </r>
  <r>
    <x v="18"/>
    <x v="0"/>
    <x v="25"/>
    <x v="2"/>
    <x v="1"/>
    <x v="9"/>
    <x v="1665"/>
  </r>
  <r>
    <x v="202"/>
    <x v="0"/>
    <x v="30"/>
    <x v="3"/>
    <x v="2"/>
    <x v="7"/>
    <x v="1666"/>
  </r>
  <r>
    <x v="202"/>
    <x v="0"/>
    <x v="30"/>
    <x v="3"/>
    <x v="1"/>
    <x v="14"/>
    <x v="1667"/>
  </r>
  <r>
    <x v="202"/>
    <x v="0"/>
    <x v="30"/>
    <x v="3"/>
    <x v="1"/>
    <x v="10"/>
    <x v="1668"/>
  </r>
  <r>
    <x v="397"/>
    <x v="0"/>
    <x v="26"/>
    <x v="2"/>
    <x v="2"/>
    <x v="11"/>
    <x v="407"/>
  </r>
  <r>
    <x v="636"/>
    <x v="2"/>
    <x v="10"/>
    <x v="2"/>
    <x v="1"/>
    <x v="6"/>
    <x v="1669"/>
  </r>
  <r>
    <x v="636"/>
    <x v="2"/>
    <x v="10"/>
    <x v="2"/>
    <x v="2"/>
    <x v="11"/>
    <x v="177"/>
  </r>
  <r>
    <x v="637"/>
    <x v="0"/>
    <x v="10"/>
    <x v="2"/>
    <x v="1"/>
    <x v="8"/>
    <x v="1670"/>
  </r>
  <r>
    <x v="637"/>
    <x v="0"/>
    <x v="10"/>
    <x v="2"/>
    <x v="1"/>
    <x v="13"/>
    <x v="1671"/>
  </r>
  <r>
    <x v="637"/>
    <x v="0"/>
    <x v="10"/>
    <x v="2"/>
    <x v="2"/>
    <x v="11"/>
    <x v="1672"/>
  </r>
  <r>
    <x v="638"/>
    <x v="1"/>
    <x v="19"/>
    <x v="0"/>
    <x v="1"/>
    <x v="4"/>
    <x v="1673"/>
  </r>
  <r>
    <x v="638"/>
    <x v="1"/>
    <x v="19"/>
    <x v="0"/>
    <x v="2"/>
    <x v="7"/>
    <x v="1674"/>
  </r>
  <r>
    <x v="638"/>
    <x v="1"/>
    <x v="19"/>
    <x v="0"/>
    <x v="0"/>
    <x v="1"/>
    <x v="1675"/>
  </r>
  <r>
    <x v="412"/>
    <x v="0"/>
    <x v="21"/>
    <x v="1"/>
    <x v="1"/>
    <x v="6"/>
    <x v="791"/>
  </r>
  <r>
    <x v="167"/>
    <x v="0"/>
    <x v="16"/>
    <x v="1"/>
    <x v="0"/>
    <x v="1"/>
    <x v="1676"/>
  </r>
  <r>
    <x v="167"/>
    <x v="0"/>
    <x v="16"/>
    <x v="1"/>
    <x v="1"/>
    <x v="4"/>
    <x v="1677"/>
  </r>
  <r>
    <x v="639"/>
    <x v="1"/>
    <x v="32"/>
    <x v="0"/>
    <x v="1"/>
    <x v="8"/>
    <x v="1053"/>
  </r>
  <r>
    <x v="640"/>
    <x v="0"/>
    <x v="26"/>
    <x v="2"/>
    <x v="2"/>
    <x v="7"/>
    <x v="1678"/>
  </r>
  <r>
    <x v="641"/>
    <x v="1"/>
    <x v="1"/>
    <x v="1"/>
    <x v="1"/>
    <x v="9"/>
    <x v="1679"/>
  </r>
  <r>
    <x v="641"/>
    <x v="1"/>
    <x v="1"/>
    <x v="1"/>
    <x v="0"/>
    <x v="5"/>
    <x v="1680"/>
  </r>
  <r>
    <x v="641"/>
    <x v="1"/>
    <x v="1"/>
    <x v="1"/>
    <x v="1"/>
    <x v="10"/>
    <x v="1681"/>
  </r>
  <r>
    <x v="197"/>
    <x v="0"/>
    <x v="24"/>
    <x v="3"/>
    <x v="2"/>
    <x v="16"/>
    <x v="1682"/>
  </r>
  <r>
    <x v="529"/>
    <x v="0"/>
    <x v="25"/>
    <x v="2"/>
    <x v="1"/>
    <x v="8"/>
    <x v="1683"/>
  </r>
  <r>
    <x v="529"/>
    <x v="0"/>
    <x v="25"/>
    <x v="2"/>
    <x v="0"/>
    <x v="3"/>
    <x v="1684"/>
  </r>
  <r>
    <x v="529"/>
    <x v="0"/>
    <x v="25"/>
    <x v="2"/>
    <x v="1"/>
    <x v="12"/>
    <x v="1685"/>
  </r>
  <r>
    <x v="529"/>
    <x v="0"/>
    <x v="25"/>
    <x v="2"/>
    <x v="1"/>
    <x v="10"/>
    <x v="1686"/>
  </r>
  <r>
    <x v="642"/>
    <x v="0"/>
    <x v="9"/>
    <x v="3"/>
    <x v="1"/>
    <x v="8"/>
    <x v="1687"/>
  </r>
  <r>
    <x v="643"/>
    <x v="2"/>
    <x v="21"/>
    <x v="1"/>
    <x v="1"/>
    <x v="2"/>
    <x v="1688"/>
  </r>
  <r>
    <x v="643"/>
    <x v="2"/>
    <x v="21"/>
    <x v="1"/>
    <x v="1"/>
    <x v="6"/>
    <x v="752"/>
  </r>
  <r>
    <x v="643"/>
    <x v="2"/>
    <x v="21"/>
    <x v="1"/>
    <x v="1"/>
    <x v="13"/>
    <x v="1689"/>
  </r>
  <r>
    <x v="574"/>
    <x v="0"/>
    <x v="5"/>
    <x v="2"/>
    <x v="1"/>
    <x v="9"/>
    <x v="1690"/>
  </r>
  <r>
    <x v="574"/>
    <x v="0"/>
    <x v="5"/>
    <x v="2"/>
    <x v="0"/>
    <x v="5"/>
    <x v="1691"/>
  </r>
  <r>
    <x v="644"/>
    <x v="1"/>
    <x v="17"/>
    <x v="0"/>
    <x v="1"/>
    <x v="2"/>
    <x v="1692"/>
  </r>
  <r>
    <x v="644"/>
    <x v="1"/>
    <x v="17"/>
    <x v="0"/>
    <x v="2"/>
    <x v="7"/>
    <x v="1693"/>
  </r>
  <r>
    <x v="644"/>
    <x v="1"/>
    <x v="17"/>
    <x v="0"/>
    <x v="2"/>
    <x v="7"/>
    <x v="1694"/>
  </r>
  <r>
    <x v="645"/>
    <x v="0"/>
    <x v="1"/>
    <x v="1"/>
    <x v="2"/>
    <x v="11"/>
    <x v="1695"/>
  </r>
  <r>
    <x v="645"/>
    <x v="0"/>
    <x v="1"/>
    <x v="1"/>
    <x v="1"/>
    <x v="6"/>
    <x v="1075"/>
  </r>
  <r>
    <x v="53"/>
    <x v="0"/>
    <x v="0"/>
    <x v="0"/>
    <x v="1"/>
    <x v="4"/>
    <x v="1429"/>
  </r>
  <r>
    <x v="53"/>
    <x v="0"/>
    <x v="0"/>
    <x v="0"/>
    <x v="0"/>
    <x v="1"/>
    <x v="1696"/>
  </r>
  <r>
    <x v="645"/>
    <x v="2"/>
    <x v="5"/>
    <x v="2"/>
    <x v="1"/>
    <x v="8"/>
    <x v="520"/>
  </r>
  <r>
    <x v="520"/>
    <x v="1"/>
    <x v="25"/>
    <x v="2"/>
    <x v="1"/>
    <x v="6"/>
    <x v="1697"/>
  </r>
  <r>
    <x v="520"/>
    <x v="1"/>
    <x v="25"/>
    <x v="2"/>
    <x v="2"/>
    <x v="11"/>
    <x v="1698"/>
  </r>
  <r>
    <x v="646"/>
    <x v="0"/>
    <x v="10"/>
    <x v="2"/>
    <x v="0"/>
    <x v="0"/>
    <x v="1699"/>
  </r>
  <r>
    <x v="647"/>
    <x v="0"/>
    <x v="18"/>
    <x v="0"/>
    <x v="1"/>
    <x v="6"/>
    <x v="1700"/>
  </r>
  <r>
    <x v="647"/>
    <x v="0"/>
    <x v="18"/>
    <x v="0"/>
    <x v="1"/>
    <x v="9"/>
    <x v="1701"/>
  </r>
  <r>
    <x v="647"/>
    <x v="0"/>
    <x v="18"/>
    <x v="0"/>
    <x v="1"/>
    <x v="10"/>
    <x v="1702"/>
  </r>
  <r>
    <x v="555"/>
    <x v="0"/>
    <x v="5"/>
    <x v="2"/>
    <x v="2"/>
    <x v="11"/>
    <x v="1290"/>
  </r>
  <r>
    <x v="555"/>
    <x v="0"/>
    <x v="5"/>
    <x v="2"/>
    <x v="1"/>
    <x v="4"/>
    <x v="1703"/>
  </r>
  <r>
    <x v="31"/>
    <x v="0"/>
    <x v="19"/>
    <x v="0"/>
    <x v="0"/>
    <x v="1"/>
    <x v="1704"/>
  </r>
  <r>
    <x v="31"/>
    <x v="0"/>
    <x v="19"/>
    <x v="0"/>
    <x v="1"/>
    <x v="10"/>
    <x v="1705"/>
  </r>
  <r>
    <x v="31"/>
    <x v="0"/>
    <x v="19"/>
    <x v="0"/>
    <x v="1"/>
    <x v="4"/>
    <x v="1706"/>
  </r>
  <r>
    <x v="531"/>
    <x v="0"/>
    <x v="1"/>
    <x v="1"/>
    <x v="1"/>
    <x v="8"/>
    <x v="679"/>
  </r>
  <r>
    <x v="531"/>
    <x v="0"/>
    <x v="1"/>
    <x v="1"/>
    <x v="1"/>
    <x v="2"/>
    <x v="2"/>
  </r>
  <r>
    <x v="531"/>
    <x v="0"/>
    <x v="1"/>
    <x v="1"/>
    <x v="1"/>
    <x v="14"/>
    <x v="1707"/>
  </r>
  <r>
    <x v="531"/>
    <x v="0"/>
    <x v="1"/>
    <x v="1"/>
    <x v="1"/>
    <x v="10"/>
    <x v="1708"/>
  </r>
  <r>
    <x v="251"/>
    <x v="2"/>
    <x v="34"/>
    <x v="3"/>
    <x v="1"/>
    <x v="4"/>
    <x v="1709"/>
  </r>
  <r>
    <x v="251"/>
    <x v="2"/>
    <x v="34"/>
    <x v="3"/>
    <x v="1"/>
    <x v="10"/>
    <x v="339"/>
  </r>
  <r>
    <x v="251"/>
    <x v="2"/>
    <x v="34"/>
    <x v="3"/>
    <x v="1"/>
    <x v="8"/>
    <x v="1710"/>
  </r>
  <r>
    <x v="251"/>
    <x v="2"/>
    <x v="34"/>
    <x v="3"/>
    <x v="0"/>
    <x v="1"/>
    <x v="1711"/>
  </r>
  <r>
    <x v="648"/>
    <x v="0"/>
    <x v="1"/>
    <x v="1"/>
    <x v="1"/>
    <x v="8"/>
    <x v="1712"/>
  </r>
  <r>
    <x v="649"/>
    <x v="0"/>
    <x v="4"/>
    <x v="1"/>
    <x v="0"/>
    <x v="0"/>
    <x v="1713"/>
  </r>
  <r>
    <x v="162"/>
    <x v="2"/>
    <x v="1"/>
    <x v="1"/>
    <x v="1"/>
    <x v="8"/>
    <x v="1714"/>
  </r>
  <r>
    <x v="162"/>
    <x v="2"/>
    <x v="1"/>
    <x v="1"/>
    <x v="1"/>
    <x v="8"/>
    <x v="1715"/>
  </r>
  <r>
    <x v="650"/>
    <x v="1"/>
    <x v="31"/>
    <x v="3"/>
    <x v="1"/>
    <x v="8"/>
    <x v="1646"/>
  </r>
  <r>
    <x v="650"/>
    <x v="1"/>
    <x v="31"/>
    <x v="3"/>
    <x v="1"/>
    <x v="4"/>
    <x v="1716"/>
  </r>
  <r>
    <x v="650"/>
    <x v="1"/>
    <x v="31"/>
    <x v="3"/>
    <x v="1"/>
    <x v="8"/>
    <x v="1717"/>
  </r>
  <r>
    <x v="650"/>
    <x v="1"/>
    <x v="31"/>
    <x v="3"/>
    <x v="1"/>
    <x v="10"/>
    <x v="1023"/>
  </r>
  <r>
    <x v="10"/>
    <x v="1"/>
    <x v="5"/>
    <x v="2"/>
    <x v="1"/>
    <x v="10"/>
    <x v="1718"/>
  </r>
  <r>
    <x v="10"/>
    <x v="1"/>
    <x v="5"/>
    <x v="2"/>
    <x v="1"/>
    <x v="6"/>
    <x v="1719"/>
  </r>
  <r>
    <x v="145"/>
    <x v="0"/>
    <x v="11"/>
    <x v="2"/>
    <x v="1"/>
    <x v="8"/>
    <x v="338"/>
  </r>
  <r>
    <x v="145"/>
    <x v="0"/>
    <x v="11"/>
    <x v="2"/>
    <x v="0"/>
    <x v="1"/>
    <x v="1720"/>
  </r>
  <r>
    <x v="651"/>
    <x v="2"/>
    <x v="37"/>
    <x v="1"/>
    <x v="1"/>
    <x v="10"/>
    <x v="1721"/>
  </r>
  <r>
    <x v="651"/>
    <x v="2"/>
    <x v="37"/>
    <x v="1"/>
    <x v="1"/>
    <x v="2"/>
    <x v="2"/>
  </r>
  <r>
    <x v="652"/>
    <x v="2"/>
    <x v="16"/>
    <x v="1"/>
    <x v="1"/>
    <x v="10"/>
    <x v="1627"/>
  </r>
  <r>
    <x v="652"/>
    <x v="2"/>
    <x v="16"/>
    <x v="1"/>
    <x v="1"/>
    <x v="8"/>
    <x v="1722"/>
  </r>
  <r>
    <x v="652"/>
    <x v="2"/>
    <x v="16"/>
    <x v="1"/>
    <x v="1"/>
    <x v="8"/>
    <x v="1723"/>
  </r>
  <r>
    <x v="652"/>
    <x v="2"/>
    <x v="16"/>
    <x v="1"/>
    <x v="0"/>
    <x v="5"/>
    <x v="1724"/>
  </r>
  <r>
    <x v="653"/>
    <x v="1"/>
    <x v="1"/>
    <x v="1"/>
    <x v="1"/>
    <x v="8"/>
    <x v="1725"/>
  </r>
  <r>
    <x v="551"/>
    <x v="1"/>
    <x v="24"/>
    <x v="3"/>
    <x v="1"/>
    <x v="6"/>
    <x v="1726"/>
  </r>
  <r>
    <x v="654"/>
    <x v="1"/>
    <x v="5"/>
    <x v="2"/>
    <x v="1"/>
    <x v="10"/>
    <x v="12"/>
  </r>
  <r>
    <x v="19"/>
    <x v="1"/>
    <x v="30"/>
    <x v="3"/>
    <x v="1"/>
    <x v="9"/>
    <x v="1727"/>
  </r>
  <r>
    <x v="19"/>
    <x v="1"/>
    <x v="30"/>
    <x v="3"/>
    <x v="2"/>
    <x v="7"/>
    <x v="1728"/>
  </r>
  <r>
    <x v="19"/>
    <x v="1"/>
    <x v="30"/>
    <x v="3"/>
    <x v="1"/>
    <x v="10"/>
    <x v="444"/>
  </r>
  <r>
    <x v="655"/>
    <x v="0"/>
    <x v="9"/>
    <x v="3"/>
    <x v="0"/>
    <x v="5"/>
    <x v="1729"/>
  </r>
  <r>
    <x v="655"/>
    <x v="0"/>
    <x v="9"/>
    <x v="3"/>
    <x v="1"/>
    <x v="8"/>
    <x v="1278"/>
  </r>
  <r>
    <x v="655"/>
    <x v="0"/>
    <x v="9"/>
    <x v="3"/>
    <x v="1"/>
    <x v="8"/>
    <x v="90"/>
  </r>
  <r>
    <x v="655"/>
    <x v="0"/>
    <x v="9"/>
    <x v="3"/>
    <x v="0"/>
    <x v="1"/>
    <x v="1730"/>
  </r>
  <r>
    <x v="655"/>
    <x v="0"/>
    <x v="9"/>
    <x v="3"/>
    <x v="1"/>
    <x v="6"/>
    <x v="1731"/>
  </r>
  <r>
    <x v="655"/>
    <x v="0"/>
    <x v="9"/>
    <x v="3"/>
    <x v="0"/>
    <x v="5"/>
    <x v="863"/>
  </r>
  <r>
    <x v="49"/>
    <x v="0"/>
    <x v="14"/>
    <x v="2"/>
    <x v="0"/>
    <x v="5"/>
    <x v="1732"/>
  </r>
  <r>
    <x v="66"/>
    <x v="0"/>
    <x v="12"/>
    <x v="2"/>
    <x v="2"/>
    <x v="11"/>
    <x v="1695"/>
  </r>
  <r>
    <x v="66"/>
    <x v="0"/>
    <x v="12"/>
    <x v="2"/>
    <x v="0"/>
    <x v="1"/>
    <x v="1733"/>
  </r>
  <r>
    <x v="66"/>
    <x v="0"/>
    <x v="12"/>
    <x v="2"/>
    <x v="2"/>
    <x v="11"/>
    <x v="1734"/>
  </r>
  <r>
    <x v="66"/>
    <x v="0"/>
    <x v="12"/>
    <x v="2"/>
    <x v="0"/>
    <x v="3"/>
    <x v="1735"/>
  </r>
  <r>
    <x v="656"/>
    <x v="1"/>
    <x v="1"/>
    <x v="1"/>
    <x v="1"/>
    <x v="13"/>
    <x v="1176"/>
  </r>
  <r>
    <x v="656"/>
    <x v="1"/>
    <x v="1"/>
    <x v="1"/>
    <x v="1"/>
    <x v="4"/>
    <x v="1736"/>
  </r>
  <r>
    <x v="656"/>
    <x v="1"/>
    <x v="1"/>
    <x v="1"/>
    <x v="1"/>
    <x v="8"/>
    <x v="1737"/>
  </r>
  <r>
    <x v="656"/>
    <x v="1"/>
    <x v="1"/>
    <x v="1"/>
    <x v="1"/>
    <x v="10"/>
    <x v="1738"/>
  </r>
  <r>
    <x v="656"/>
    <x v="1"/>
    <x v="1"/>
    <x v="1"/>
    <x v="1"/>
    <x v="8"/>
    <x v="1739"/>
  </r>
  <r>
    <x v="656"/>
    <x v="1"/>
    <x v="1"/>
    <x v="1"/>
    <x v="1"/>
    <x v="4"/>
    <x v="1740"/>
  </r>
  <r>
    <x v="656"/>
    <x v="1"/>
    <x v="1"/>
    <x v="1"/>
    <x v="0"/>
    <x v="1"/>
    <x v="1741"/>
  </r>
  <r>
    <x v="656"/>
    <x v="1"/>
    <x v="1"/>
    <x v="1"/>
    <x v="2"/>
    <x v="11"/>
    <x v="1742"/>
  </r>
  <r>
    <x v="656"/>
    <x v="1"/>
    <x v="1"/>
    <x v="1"/>
    <x v="1"/>
    <x v="6"/>
    <x v="708"/>
  </r>
  <r>
    <x v="657"/>
    <x v="0"/>
    <x v="1"/>
    <x v="1"/>
    <x v="2"/>
    <x v="11"/>
    <x v="1743"/>
  </r>
  <r>
    <x v="657"/>
    <x v="0"/>
    <x v="1"/>
    <x v="1"/>
    <x v="0"/>
    <x v="3"/>
    <x v="1744"/>
  </r>
  <r>
    <x v="658"/>
    <x v="1"/>
    <x v="9"/>
    <x v="3"/>
    <x v="1"/>
    <x v="8"/>
    <x v="1745"/>
  </r>
  <r>
    <x v="225"/>
    <x v="0"/>
    <x v="1"/>
    <x v="1"/>
    <x v="0"/>
    <x v="1"/>
    <x v="510"/>
  </r>
  <r>
    <x v="491"/>
    <x v="1"/>
    <x v="4"/>
    <x v="1"/>
    <x v="1"/>
    <x v="8"/>
    <x v="1746"/>
  </r>
  <r>
    <x v="659"/>
    <x v="2"/>
    <x v="1"/>
    <x v="1"/>
    <x v="2"/>
    <x v="11"/>
    <x v="127"/>
  </r>
  <r>
    <x v="659"/>
    <x v="2"/>
    <x v="1"/>
    <x v="1"/>
    <x v="2"/>
    <x v="7"/>
    <x v="1747"/>
  </r>
  <r>
    <x v="588"/>
    <x v="0"/>
    <x v="1"/>
    <x v="1"/>
    <x v="0"/>
    <x v="5"/>
    <x v="1748"/>
  </r>
  <r>
    <x v="510"/>
    <x v="0"/>
    <x v="39"/>
    <x v="3"/>
    <x v="1"/>
    <x v="10"/>
    <x v="1749"/>
  </r>
  <r>
    <x v="510"/>
    <x v="0"/>
    <x v="39"/>
    <x v="3"/>
    <x v="1"/>
    <x v="9"/>
    <x v="1750"/>
  </r>
  <r>
    <x v="510"/>
    <x v="0"/>
    <x v="39"/>
    <x v="3"/>
    <x v="1"/>
    <x v="10"/>
    <x v="450"/>
  </r>
  <r>
    <x v="100"/>
    <x v="0"/>
    <x v="16"/>
    <x v="1"/>
    <x v="1"/>
    <x v="10"/>
    <x v="1751"/>
  </r>
  <r>
    <x v="100"/>
    <x v="0"/>
    <x v="16"/>
    <x v="1"/>
    <x v="2"/>
    <x v="7"/>
    <x v="1752"/>
  </r>
  <r>
    <x v="100"/>
    <x v="0"/>
    <x v="16"/>
    <x v="1"/>
    <x v="0"/>
    <x v="5"/>
    <x v="323"/>
  </r>
  <r>
    <x v="660"/>
    <x v="0"/>
    <x v="1"/>
    <x v="1"/>
    <x v="1"/>
    <x v="10"/>
    <x v="776"/>
  </r>
  <r>
    <x v="533"/>
    <x v="2"/>
    <x v="5"/>
    <x v="2"/>
    <x v="1"/>
    <x v="2"/>
    <x v="208"/>
  </r>
  <r>
    <x v="661"/>
    <x v="0"/>
    <x v="15"/>
    <x v="3"/>
    <x v="1"/>
    <x v="2"/>
    <x v="1164"/>
  </r>
  <r>
    <x v="661"/>
    <x v="0"/>
    <x v="15"/>
    <x v="3"/>
    <x v="1"/>
    <x v="2"/>
    <x v="1753"/>
  </r>
  <r>
    <x v="661"/>
    <x v="0"/>
    <x v="15"/>
    <x v="3"/>
    <x v="1"/>
    <x v="4"/>
    <x v="1754"/>
  </r>
  <r>
    <x v="661"/>
    <x v="0"/>
    <x v="15"/>
    <x v="3"/>
    <x v="1"/>
    <x v="10"/>
    <x v="64"/>
  </r>
  <r>
    <x v="661"/>
    <x v="0"/>
    <x v="15"/>
    <x v="3"/>
    <x v="1"/>
    <x v="13"/>
    <x v="532"/>
  </r>
  <r>
    <x v="662"/>
    <x v="1"/>
    <x v="1"/>
    <x v="1"/>
    <x v="1"/>
    <x v="2"/>
    <x v="1755"/>
  </r>
  <r>
    <x v="663"/>
    <x v="0"/>
    <x v="13"/>
    <x v="3"/>
    <x v="1"/>
    <x v="8"/>
    <x v="1756"/>
  </r>
  <r>
    <x v="663"/>
    <x v="0"/>
    <x v="13"/>
    <x v="3"/>
    <x v="0"/>
    <x v="3"/>
    <x v="1757"/>
  </r>
  <r>
    <x v="664"/>
    <x v="2"/>
    <x v="11"/>
    <x v="2"/>
    <x v="0"/>
    <x v="1"/>
    <x v="1758"/>
  </r>
  <r>
    <x v="657"/>
    <x v="0"/>
    <x v="27"/>
    <x v="1"/>
    <x v="1"/>
    <x v="14"/>
    <x v="1759"/>
  </r>
  <r>
    <x v="665"/>
    <x v="0"/>
    <x v="3"/>
    <x v="0"/>
    <x v="1"/>
    <x v="6"/>
    <x v="1317"/>
  </r>
  <r>
    <x v="666"/>
    <x v="2"/>
    <x v="35"/>
    <x v="0"/>
    <x v="1"/>
    <x v="8"/>
    <x v="1760"/>
  </r>
  <r>
    <x v="666"/>
    <x v="2"/>
    <x v="35"/>
    <x v="0"/>
    <x v="1"/>
    <x v="6"/>
    <x v="1361"/>
  </r>
  <r>
    <x v="666"/>
    <x v="2"/>
    <x v="35"/>
    <x v="0"/>
    <x v="1"/>
    <x v="6"/>
    <x v="480"/>
  </r>
  <r>
    <x v="210"/>
    <x v="0"/>
    <x v="21"/>
    <x v="1"/>
    <x v="1"/>
    <x v="4"/>
    <x v="1015"/>
  </r>
  <r>
    <x v="210"/>
    <x v="0"/>
    <x v="21"/>
    <x v="1"/>
    <x v="2"/>
    <x v="11"/>
    <x v="1761"/>
  </r>
  <r>
    <x v="418"/>
    <x v="0"/>
    <x v="22"/>
    <x v="1"/>
    <x v="1"/>
    <x v="4"/>
    <x v="1762"/>
  </r>
  <r>
    <x v="418"/>
    <x v="0"/>
    <x v="22"/>
    <x v="1"/>
    <x v="1"/>
    <x v="6"/>
    <x v="1763"/>
  </r>
  <r>
    <x v="667"/>
    <x v="2"/>
    <x v="16"/>
    <x v="1"/>
    <x v="0"/>
    <x v="1"/>
    <x v="1764"/>
  </r>
  <r>
    <x v="668"/>
    <x v="1"/>
    <x v="15"/>
    <x v="3"/>
    <x v="1"/>
    <x v="10"/>
    <x v="1765"/>
  </r>
  <r>
    <x v="668"/>
    <x v="1"/>
    <x v="15"/>
    <x v="3"/>
    <x v="2"/>
    <x v="11"/>
    <x v="1766"/>
  </r>
  <r>
    <x v="587"/>
    <x v="0"/>
    <x v="2"/>
    <x v="0"/>
    <x v="1"/>
    <x v="10"/>
    <x v="12"/>
  </r>
  <r>
    <x v="467"/>
    <x v="1"/>
    <x v="5"/>
    <x v="2"/>
    <x v="1"/>
    <x v="8"/>
    <x v="1767"/>
  </r>
  <r>
    <x v="89"/>
    <x v="0"/>
    <x v="1"/>
    <x v="1"/>
    <x v="1"/>
    <x v="10"/>
    <x v="1016"/>
  </r>
  <r>
    <x v="89"/>
    <x v="0"/>
    <x v="1"/>
    <x v="1"/>
    <x v="1"/>
    <x v="8"/>
    <x v="1104"/>
  </r>
  <r>
    <x v="89"/>
    <x v="0"/>
    <x v="1"/>
    <x v="1"/>
    <x v="1"/>
    <x v="6"/>
    <x v="1310"/>
  </r>
  <r>
    <x v="89"/>
    <x v="0"/>
    <x v="1"/>
    <x v="1"/>
    <x v="1"/>
    <x v="13"/>
    <x v="1768"/>
  </r>
  <r>
    <x v="89"/>
    <x v="0"/>
    <x v="1"/>
    <x v="1"/>
    <x v="0"/>
    <x v="1"/>
    <x v="825"/>
  </r>
  <r>
    <x v="89"/>
    <x v="0"/>
    <x v="1"/>
    <x v="1"/>
    <x v="1"/>
    <x v="14"/>
    <x v="1271"/>
  </r>
  <r>
    <x v="89"/>
    <x v="0"/>
    <x v="1"/>
    <x v="1"/>
    <x v="2"/>
    <x v="7"/>
    <x v="1769"/>
  </r>
  <r>
    <x v="89"/>
    <x v="0"/>
    <x v="1"/>
    <x v="1"/>
    <x v="1"/>
    <x v="4"/>
    <x v="1770"/>
  </r>
  <r>
    <x v="89"/>
    <x v="0"/>
    <x v="1"/>
    <x v="1"/>
    <x v="0"/>
    <x v="0"/>
    <x v="1771"/>
  </r>
  <r>
    <x v="88"/>
    <x v="0"/>
    <x v="15"/>
    <x v="3"/>
    <x v="0"/>
    <x v="3"/>
    <x v="1772"/>
  </r>
  <r>
    <x v="251"/>
    <x v="0"/>
    <x v="1"/>
    <x v="1"/>
    <x v="1"/>
    <x v="10"/>
    <x v="1773"/>
  </r>
  <r>
    <x v="669"/>
    <x v="1"/>
    <x v="4"/>
    <x v="1"/>
    <x v="1"/>
    <x v="10"/>
    <x v="266"/>
  </r>
  <r>
    <x v="669"/>
    <x v="1"/>
    <x v="4"/>
    <x v="1"/>
    <x v="1"/>
    <x v="8"/>
    <x v="1630"/>
  </r>
  <r>
    <x v="363"/>
    <x v="0"/>
    <x v="2"/>
    <x v="0"/>
    <x v="1"/>
    <x v="8"/>
    <x v="1774"/>
  </r>
  <r>
    <x v="45"/>
    <x v="1"/>
    <x v="1"/>
    <x v="1"/>
    <x v="0"/>
    <x v="1"/>
    <x v="1775"/>
  </r>
  <r>
    <x v="585"/>
    <x v="2"/>
    <x v="12"/>
    <x v="2"/>
    <x v="0"/>
    <x v="0"/>
    <x v="1776"/>
  </r>
  <r>
    <x v="585"/>
    <x v="2"/>
    <x v="12"/>
    <x v="2"/>
    <x v="1"/>
    <x v="2"/>
    <x v="1777"/>
  </r>
  <r>
    <x v="96"/>
    <x v="2"/>
    <x v="9"/>
    <x v="3"/>
    <x v="1"/>
    <x v="12"/>
    <x v="1778"/>
  </r>
  <r>
    <x v="96"/>
    <x v="2"/>
    <x v="9"/>
    <x v="3"/>
    <x v="2"/>
    <x v="7"/>
    <x v="1557"/>
  </r>
  <r>
    <x v="670"/>
    <x v="0"/>
    <x v="9"/>
    <x v="3"/>
    <x v="2"/>
    <x v="11"/>
    <x v="1779"/>
  </r>
  <r>
    <x v="242"/>
    <x v="2"/>
    <x v="9"/>
    <x v="3"/>
    <x v="0"/>
    <x v="5"/>
    <x v="1780"/>
  </r>
  <r>
    <x v="242"/>
    <x v="2"/>
    <x v="9"/>
    <x v="3"/>
    <x v="1"/>
    <x v="10"/>
    <x v="557"/>
  </r>
  <r>
    <x v="671"/>
    <x v="1"/>
    <x v="38"/>
    <x v="3"/>
    <x v="1"/>
    <x v="9"/>
    <x v="1781"/>
  </r>
  <r>
    <x v="671"/>
    <x v="1"/>
    <x v="38"/>
    <x v="3"/>
    <x v="1"/>
    <x v="6"/>
    <x v="1782"/>
  </r>
  <r>
    <x v="671"/>
    <x v="1"/>
    <x v="38"/>
    <x v="3"/>
    <x v="0"/>
    <x v="5"/>
    <x v="392"/>
  </r>
  <r>
    <x v="312"/>
    <x v="0"/>
    <x v="15"/>
    <x v="3"/>
    <x v="1"/>
    <x v="10"/>
    <x v="1783"/>
  </r>
  <r>
    <x v="672"/>
    <x v="0"/>
    <x v="9"/>
    <x v="3"/>
    <x v="1"/>
    <x v="8"/>
    <x v="1784"/>
  </r>
  <r>
    <x v="672"/>
    <x v="0"/>
    <x v="9"/>
    <x v="3"/>
    <x v="1"/>
    <x v="13"/>
    <x v="1785"/>
  </r>
  <r>
    <x v="672"/>
    <x v="0"/>
    <x v="9"/>
    <x v="3"/>
    <x v="2"/>
    <x v="7"/>
    <x v="1786"/>
  </r>
  <r>
    <x v="620"/>
    <x v="0"/>
    <x v="5"/>
    <x v="2"/>
    <x v="0"/>
    <x v="5"/>
    <x v="1787"/>
  </r>
  <r>
    <x v="620"/>
    <x v="0"/>
    <x v="5"/>
    <x v="2"/>
    <x v="1"/>
    <x v="8"/>
    <x v="1788"/>
  </r>
  <r>
    <x v="673"/>
    <x v="0"/>
    <x v="15"/>
    <x v="3"/>
    <x v="1"/>
    <x v="10"/>
    <x v="674"/>
  </r>
  <r>
    <x v="571"/>
    <x v="1"/>
    <x v="15"/>
    <x v="3"/>
    <x v="1"/>
    <x v="8"/>
    <x v="1789"/>
  </r>
  <r>
    <x v="571"/>
    <x v="1"/>
    <x v="15"/>
    <x v="3"/>
    <x v="1"/>
    <x v="14"/>
    <x v="1790"/>
  </r>
  <r>
    <x v="571"/>
    <x v="1"/>
    <x v="15"/>
    <x v="3"/>
    <x v="0"/>
    <x v="3"/>
    <x v="1791"/>
  </r>
  <r>
    <x v="142"/>
    <x v="1"/>
    <x v="9"/>
    <x v="3"/>
    <x v="1"/>
    <x v="10"/>
    <x v="426"/>
  </r>
  <r>
    <x v="142"/>
    <x v="1"/>
    <x v="9"/>
    <x v="3"/>
    <x v="2"/>
    <x v="7"/>
    <x v="1792"/>
  </r>
  <r>
    <x v="142"/>
    <x v="1"/>
    <x v="9"/>
    <x v="3"/>
    <x v="1"/>
    <x v="13"/>
    <x v="1793"/>
  </r>
  <r>
    <x v="674"/>
    <x v="1"/>
    <x v="9"/>
    <x v="3"/>
    <x v="0"/>
    <x v="1"/>
    <x v="1794"/>
  </r>
  <r>
    <x v="674"/>
    <x v="1"/>
    <x v="9"/>
    <x v="3"/>
    <x v="1"/>
    <x v="8"/>
    <x v="1795"/>
  </r>
  <r>
    <x v="674"/>
    <x v="1"/>
    <x v="9"/>
    <x v="3"/>
    <x v="1"/>
    <x v="4"/>
    <x v="1796"/>
  </r>
  <r>
    <x v="432"/>
    <x v="0"/>
    <x v="1"/>
    <x v="1"/>
    <x v="0"/>
    <x v="5"/>
    <x v="1797"/>
  </r>
  <r>
    <x v="185"/>
    <x v="0"/>
    <x v="15"/>
    <x v="3"/>
    <x v="2"/>
    <x v="7"/>
    <x v="1798"/>
  </r>
  <r>
    <x v="123"/>
    <x v="0"/>
    <x v="5"/>
    <x v="2"/>
    <x v="0"/>
    <x v="1"/>
    <x v="1799"/>
  </r>
  <r>
    <x v="156"/>
    <x v="0"/>
    <x v="25"/>
    <x v="2"/>
    <x v="2"/>
    <x v="11"/>
    <x v="1800"/>
  </r>
  <r>
    <x v="6"/>
    <x v="0"/>
    <x v="31"/>
    <x v="3"/>
    <x v="1"/>
    <x v="10"/>
    <x v="1801"/>
  </r>
  <r>
    <x v="216"/>
    <x v="1"/>
    <x v="15"/>
    <x v="3"/>
    <x v="1"/>
    <x v="8"/>
    <x v="1802"/>
  </r>
  <r>
    <x v="567"/>
    <x v="2"/>
    <x v="5"/>
    <x v="2"/>
    <x v="0"/>
    <x v="5"/>
    <x v="1803"/>
  </r>
  <r>
    <x v="197"/>
    <x v="0"/>
    <x v="1"/>
    <x v="1"/>
    <x v="1"/>
    <x v="13"/>
    <x v="1369"/>
  </r>
  <r>
    <x v="169"/>
    <x v="0"/>
    <x v="11"/>
    <x v="2"/>
    <x v="1"/>
    <x v="4"/>
    <x v="875"/>
  </r>
  <r>
    <x v="169"/>
    <x v="0"/>
    <x v="11"/>
    <x v="2"/>
    <x v="1"/>
    <x v="4"/>
    <x v="424"/>
  </r>
  <r>
    <x v="208"/>
    <x v="2"/>
    <x v="2"/>
    <x v="0"/>
    <x v="1"/>
    <x v="6"/>
    <x v="326"/>
  </r>
  <r>
    <x v="323"/>
    <x v="0"/>
    <x v="10"/>
    <x v="2"/>
    <x v="1"/>
    <x v="8"/>
    <x v="1804"/>
  </r>
  <r>
    <x v="675"/>
    <x v="0"/>
    <x v="24"/>
    <x v="3"/>
    <x v="0"/>
    <x v="5"/>
    <x v="1805"/>
  </r>
  <r>
    <x v="676"/>
    <x v="2"/>
    <x v="1"/>
    <x v="1"/>
    <x v="1"/>
    <x v="6"/>
    <x v="722"/>
  </r>
  <r>
    <x v="677"/>
    <x v="2"/>
    <x v="1"/>
    <x v="1"/>
    <x v="1"/>
    <x v="10"/>
    <x v="1806"/>
  </r>
  <r>
    <x v="63"/>
    <x v="0"/>
    <x v="5"/>
    <x v="2"/>
    <x v="2"/>
    <x v="11"/>
    <x v="1807"/>
  </r>
  <r>
    <x v="63"/>
    <x v="0"/>
    <x v="5"/>
    <x v="2"/>
    <x v="1"/>
    <x v="10"/>
    <x v="1808"/>
  </r>
  <r>
    <x v="63"/>
    <x v="0"/>
    <x v="5"/>
    <x v="2"/>
    <x v="0"/>
    <x v="5"/>
    <x v="1809"/>
  </r>
  <r>
    <x v="63"/>
    <x v="0"/>
    <x v="5"/>
    <x v="2"/>
    <x v="1"/>
    <x v="6"/>
    <x v="1810"/>
  </r>
  <r>
    <x v="63"/>
    <x v="0"/>
    <x v="5"/>
    <x v="2"/>
    <x v="1"/>
    <x v="8"/>
    <x v="1811"/>
  </r>
  <r>
    <x v="678"/>
    <x v="0"/>
    <x v="24"/>
    <x v="3"/>
    <x v="1"/>
    <x v="6"/>
    <x v="260"/>
  </r>
  <r>
    <x v="678"/>
    <x v="0"/>
    <x v="24"/>
    <x v="3"/>
    <x v="2"/>
    <x v="11"/>
    <x v="973"/>
  </r>
  <r>
    <x v="678"/>
    <x v="0"/>
    <x v="24"/>
    <x v="3"/>
    <x v="2"/>
    <x v="7"/>
    <x v="709"/>
  </r>
  <r>
    <x v="123"/>
    <x v="1"/>
    <x v="5"/>
    <x v="2"/>
    <x v="0"/>
    <x v="1"/>
    <x v="1812"/>
  </r>
  <r>
    <x v="601"/>
    <x v="0"/>
    <x v="1"/>
    <x v="1"/>
    <x v="1"/>
    <x v="8"/>
    <x v="1813"/>
  </r>
  <r>
    <x v="679"/>
    <x v="2"/>
    <x v="5"/>
    <x v="2"/>
    <x v="1"/>
    <x v="8"/>
    <x v="1814"/>
  </r>
  <r>
    <x v="117"/>
    <x v="1"/>
    <x v="5"/>
    <x v="2"/>
    <x v="1"/>
    <x v="4"/>
    <x v="1815"/>
  </r>
  <r>
    <x v="680"/>
    <x v="2"/>
    <x v="7"/>
    <x v="1"/>
    <x v="1"/>
    <x v="10"/>
    <x v="1816"/>
  </r>
  <r>
    <x v="680"/>
    <x v="2"/>
    <x v="7"/>
    <x v="1"/>
    <x v="1"/>
    <x v="10"/>
    <x v="1817"/>
  </r>
  <r>
    <x v="680"/>
    <x v="2"/>
    <x v="7"/>
    <x v="1"/>
    <x v="1"/>
    <x v="8"/>
    <x v="1818"/>
  </r>
  <r>
    <x v="680"/>
    <x v="2"/>
    <x v="7"/>
    <x v="1"/>
    <x v="1"/>
    <x v="10"/>
    <x v="1819"/>
  </r>
  <r>
    <x v="681"/>
    <x v="0"/>
    <x v="15"/>
    <x v="3"/>
    <x v="1"/>
    <x v="8"/>
    <x v="1820"/>
  </r>
  <r>
    <x v="681"/>
    <x v="0"/>
    <x v="15"/>
    <x v="3"/>
    <x v="1"/>
    <x v="2"/>
    <x v="1821"/>
  </r>
  <r>
    <x v="681"/>
    <x v="0"/>
    <x v="15"/>
    <x v="3"/>
    <x v="0"/>
    <x v="1"/>
    <x v="1822"/>
  </r>
  <r>
    <x v="681"/>
    <x v="0"/>
    <x v="15"/>
    <x v="3"/>
    <x v="2"/>
    <x v="15"/>
    <x v="1823"/>
  </r>
  <r>
    <x v="681"/>
    <x v="0"/>
    <x v="15"/>
    <x v="3"/>
    <x v="2"/>
    <x v="11"/>
    <x v="1695"/>
  </r>
  <r>
    <x v="681"/>
    <x v="0"/>
    <x v="15"/>
    <x v="3"/>
    <x v="0"/>
    <x v="5"/>
    <x v="1824"/>
  </r>
  <r>
    <x v="378"/>
    <x v="1"/>
    <x v="1"/>
    <x v="1"/>
    <x v="1"/>
    <x v="8"/>
    <x v="1825"/>
  </r>
  <r>
    <x v="216"/>
    <x v="0"/>
    <x v="19"/>
    <x v="0"/>
    <x v="2"/>
    <x v="11"/>
    <x v="180"/>
  </r>
  <r>
    <x v="682"/>
    <x v="0"/>
    <x v="14"/>
    <x v="2"/>
    <x v="1"/>
    <x v="12"/>
    <x v="1826"/>
  </r>
  <r>
    <x v="682"/>
    <x v="0"/>
    <x v="14"/>
    <x v="2"/>
    <x v="0"/>
    <x v="5"/>
    <x v="1827"/>
  </r>
  <r>
    <x v="682"/>
    <x v="0"/>
    <x v="14"/>
    <x v="2"/>
    <x v="2"/>
    <x v="7"/>
    <x v="1828"/>
  </r>
  <r>
    <x v="674"/>
    <x v="0"/>
    <x v="1"/>
    <x v="1"/>
    <x v="1"/>
    <x v="9"/>
    <x v="1829"/>
  </r>
  <r>
    <x v="107"/>
    <x v="0"/>
    <x v="4"/>
    <x v="1"/>
    <x v="1"/>
    <x v="8"/>
    <x v="1830"/>
  </r>
  <r>
    <x v="107"/>
    <x v="0"/>
    <x v="4"/>
    <x v="1"/>
    <x v="1"/>
    <x v="9"/>
    <x v="1831"/>
  </r>
  <r>
    <x v="107"/>
    <x v="0"/>
    <x v="4"/>
    <x v="1"/>
    <x v="1"/>
    <x v="10"/>
    <x v="1832"/>
  </r>
  <r>
    <x v="107"/>
    <x v="0"/>
    <x v="4"/>
    <x v="1"/>
    <x v="1"/>
    <x v="9"/>
    <x v="1833"/>
  </r>
  <r>
    <x v="107"/>
    <x v="0"/>
    <x v="4"/>
    <x v="1"/>
    <x v="2"/>
    <x v="11"/>
    <x v="908"/>
  </r>
  <r>
    <x v="49"/>
    <x v="0"/>
    <x v="18"/>
    <x v="0"/>
    <x v="1"/>
    <x v="6"/>
    <x v="1834"/>
  </r>
  <r>
    <x v="683"/>
    <x v="0"/>
    <x v="19"/>
    <x v="0"/>
    <x v="1"/>
    <x v="6"/>
    <x v="1835"/>
  </r>
  <r>
    <x v="262"/>
    <x v="0"/>
    <x v="9"/>
    <x v="3"/>
    <x v="1"/>
    <x v="10"/>
    <x v="12"/>
  </r>
  <r>
    <x v="262"/>
    <x v="0"/>
    <x v="9"/>
    <x v="3"/>
    <x v="1"/>
    <x v="10"/>
    <x v="1836"/>
  </r>
  <r>
    <x v="106"/>
    <x v="0"/>
    <x v="36"/>
    <x v="0"/>
    <x v="0"/>
    <x v="5"/>
    <x v="496"/>
  </r>
  <r>
    <x v="106"/>
    <x v="0"/>
    <x v="36"/>
    <x v="0"/>
    <x v="2"/>
    <x v="7"/>
    <x v="1837"/>
  </r>
  <r>
    <x v="684"/>
    <x v="2"/>
    <x v="4"/>
    <x v="1"/>
    <x v="1"/>
    <x v="8"/>
    <x v="855"/>
  </r>
  <r>
    <x v="684"/>
    <x v="2"/>
    <x v="4"/>
    <x v="1"/>
    <x v="0"/>
    <x v="5"/>
    <x v="1838"/>
  </r>
  <r>
    <x v="685"/>
    <x v="0"/>
    <x v="9"/>
    <x v="3"/>
    <x v="0"/>
    <x v="5"/>
    <x v="1839"/>
  </r>
  <r>
    <x v="545"/>
    <x v="2"/>
    <x v="18"/>
    <x v="0"/>
    <x v="1"/>
    <x v="6"/>
    <x v="1840"/>
  </r>
  <r>
    <x v="686"/>
    <x v="2"/>
    <x v="10"/>
    <x v="2"/>
    <x v="1"/>
    <x v="8"/>
    <x v="1841"/>
  </r>
  <r>
    <x v="686"/>
    <x v="2"/>
    <x v="10"/>
    <x v="2"/>
    <x v="2"/>
    <x v="7"/>
    <x v="1842"/>
  </r>
  <r>
    <x v="421"/>
    <x v="2"/>
    <x v="15"/>
    <x v="3"/>
    <x v="1"/>
    <x v="6"/>
    <x v="1045"/>
  </r>
  <r>
    <x v="687"/>
    <x v="0"/>
    <x v="29"/>
    <x v="3"/>
    <x v="2"/>
    <x v="7"/>
    <x v="1843"/>
  </r>
  <r>
    <x v="687"/>
    <x v="0"/>
    <x v="29"/>
    <x v="3"/>
    <x v="1"/>
    <x v="8"/>
    <x v="1844"/>
  </r>
  <r>
    <x v="581"/>
    <x v="1"/>
    <x v="12"/>
    <x v="2"/>
    <x v="1"/>
    <x v="9"/>
    <x v="1845"/>
  </r>
  <r>
    <x v="610"/>
    <x v="0"/>
    <x v="15"/>
    <x v="3"/>
    <x v="0"/>
    <x v="5"/>
    <x v="1846"/>
  </r>
  <r>
    <x v="172"/>
    <x v="0"/>
    <x v="1"/>
    <x v="1"/>
    <x v="1"/>
    <x v="8"/>
    <x v="1847"/>
  </r>
  <r>
    <x v="172"/>
    <x v="0"/>
    <x v="1"/>
    <x v="1"/>
    <x v="1"/>
    <x v="8"/>
    <x v="1848"/>
  </r>
  <r>
    <x v="172"/>
    <x v="0"/>
    <x v="1"/>
    <x v="1"/>
    <x v="1"/>
    <x v="9"/>
    <x v="1776"/>
  </r>
  <r>
    <x v="172"/>
    <x v="0"/>
    <x v="1"/>
    <x v="1"/>
    <x v="0"/>
    <x v="1"/>
    <x v="1849"/>
  </r>
  <r>
    <x v="59"/>
    <x v="1"/>
    <x v="2"/>
    <x v="0"/>
    <x v="1"/>
    <x v="6"/>
    <x v="1850"/>
  </r>
  <r>
    <x v="688"/>
    <x v="1"/>
    <x v="1"/>
    <x v="1"/>
    <x v="1"/>
    <x v="8"/>
    <x v="1851"/>
  </r>
  <r>
    <x v="688"/>
    <x v="1"/>
    <x v="1"/>
    <x v="1"/>
    <x v="1"/>
    <x v="4"/>
    <x v="1852"/>
  </r>
  <r>
    <x v="688"/>
    <x v="1"/>
    <x v="1"/>
    <x v="1"/>
    <x v="2"/>
    <x v="7"/>
    <x v="1853"/>
  </r>
  <r>
    <x v="401"/>
    <x v="0"/>
    <x v="24"/>
    <x v="3"/>
    <x v="2"/>
    <x v="7"/>
    <x v="1854"/>
  </r>
  <r>
    <x v="401"/>
    <x v="0"/>
    <x v="24"/>
    <x v="3"/>
    <x v="1"/>
    <x v="6"/>
    <x v="1855"/>
  </r>
  <r>
    <x v="401"/>
    <x v="0"/>
    <x v="24"/>
    <x v="3"/>
    <x v="0"/>
    <x v="1"/>
    <x v="1856"/>
  </r>
  <r>
    <x v="689"/>
    <x v="1"/>
    <x v="9"/>
    <x v="3"/>
    <x v="1"/>
    <x v="10"/>
    <x v="1548"/>
  </r>
  <r>
    <x v="690"/>
    <x v="0"/>
    <x v="22"/>
    <x v="1"/>
    <x v="0"/>
    <x v="0"/>
    <x v="1857"/>
  </r>
  <r>
    <x v="570"/>
    <x v="1"/>
    <x v="5"/>
    <x v="2"/>
    <x v="1"/>
    <x v="13"/>
    <x v="1671"/>
  </r>
  <r>
    <x v="570"/>
    <x v="1"/>
    <x v="5"/>
    <x v="2"/>
    <x v="2"/>
    <x v="7"/>
    <x v="1858"/>
  </r>
  <r>
    <x v="393"/>
    <x v="0"/>
    <x v="15"/>
    <x v="3"/>
    <x v="0"/>
    <x v="3"/>
    <x v="1859"/>
  </r>
  <r>
    <x v="691"/>
    <x v="0"/>
    <x v="1"/>
    <x v="1"/>
    <x v="1"/>
    <x v="8"/>
    <x v="1860"/>
  </r>
  <r>
    <x v="691"/>
    <x v="0"/>
    <x v="1"/>
    <x v="1"/>
    <x v="1"/>
    <x v="9"/>
    <x v="1861"/>
  </r>
  <r>
    <x v="335"/>
    <x v="0"/>
    <x v="14"/>
    <x v="2"/>
    <x v="0"/>
    <x v="5"/>
    <x v="1862"/>
  </r>
  <r>
    <x v="362"/>
    <x v="0"/>
    <x v="10"/>
    <x v="2"/>
    <x v="1"/>
    <x v="4"/>
    <x v="1863"/>
  </r>
  <r>
    <x v="639"/>
    <x v="0"/>
    <x v="21"/>
    <x v="1"/>
    <x v="2"/>
    <x v="7"/>
    <x v="1864"/>
  </r>
  <r>
    <x v="256"/>
    <x v="1"/>
    <x v="42"/>
    <x v="3"/>
    <x v="2"/>
    <x v="11"/>
    <x v="1865"/>
  </r>
  <r>
    <x v="426"/>
    <x v="0"/>
    <x v="14"/>
    <x v="2"/>
    <x v="1"/>
    <x v="4"/>
    <x v="1866"/>
  </r>
  <r>
    <x v="426"/>
    <x v="0"/>
    <x v="14"/>
    <x v="2"/>
    <x v="1"/>
    <x v="6"/>
    <x v="1867"/>
  </r>
  <r>
    <x v="692"/>
    <x v="2"/>
    <x v="7"/>
    <x v="1"/>
    <x v="1"/>
    <x v="14"/>
    <x v="1821"/>
  </r>
  <r>
    <x v="693"/>
    <x v="2"/>
    <x v="10"/>
    <x v="2"/>
    <x v="0"/>
    <x v="5"/>
    <x v="1821"/>
  </r>
  <r>
    <x v="625"/>
    <x v="0"/>
    <x v="1"/>
    <x v="1"/>
    <x v="1"/>
    <x v="8"/>
    <x v="1868"/>
  </r>
  <r>
    <x v="625"/>
    <x v="0"/>
    <x v="1"/>
    <x v="1"/>
    <x v="1"/>
    <x v="8"/>
    <x v="1869"/>
  </r>
  <r>
    <x v="491"/>
    <x v="0"/>
    <x v="9"/>
    <x v="3"/>
    <x v="2"/>
    <x v="7"/>
    <x v="1870"/>
  </r>
  <r>
    <x v="610"/>
    <x v="2"/>
    <x v="1"/>
    <x v="1"/>
    <x v="1"/>
    <x v="4"/>
    <x v="400"/>
  </r>
  <r>
    <x v="610"/>
    <x v="2"/>
    <x v="1"/>
    <x v="1"/>
    <x v="1"/>
    <x v="6"/>
    <x v="345"/>
  </r>
  <r>
    <x v="610"/>
    <x v="2"/>
    <x v="1"/>
    <x v="1"/>
    <x v="1"/>
    <x v="13"/>
    <x v="1871"/>
  </r>
  <r>
    <x v="610"/>
    <x v="2"/>
    <x v="1"/>
    <x v="1"/>
    <x v="1"/>
    <x v="9"/>
    <x v="1872"/>
  </r>
  <r>
    <x v="610"/>
    <x v="2"/>
    <x v="1"/>
    <x v="1"/>
    <x v="2"/>
    <x v="7"/>
    <x v="1640"/>
  </r>
  <r>
    <x v="586"/>
    <x v="0"/>
    <x v="1"/>
    <x v="1"/>
    <x v="1"/>
    <x v="10"/>
    <x v="518"/>
  </r>
  <r>
    <x v="586"/>
    <x v="0"/>
    <x v="1"/>
    <x v="1"/>
    <x v="1"/>
    <x v="8"/>
    <x v="1818"/>
  </r>
  <r>
    <x v="586"/>
    <x v="0"/>
    <x v="1"/>
    <x v="1"/>
    <x v="1"/>
    <x v="8"/>
    <x v="132"/>
  </r>
  <r>
    <x v="586"/>
    <x v="0"/>
    <x v="1"/>
    <x v="1"/>
    <x v="1"/>
    <x v="9"/>
    <x v="1873"/>
  </r>
  <r>
    <x v="586"/>
    <x v="0"/>
    <x v="1"/>
    <x v="1"/>
    <x v="1"/>
    <x v="10"/>
    <x v="537"/>
  </r>
  <r>
    <x v="173"/>
    <x v="2"/>
    <x v="1"/>
    <x v="1"/>
    <x v="1"/>
    <x v="10"/>
    <x v="140"/>
  </r>
  <r>
    <x v="694"/>
    <x v="1"/>
    <x v="1"/>
    <x v="1"/>
    <x v="1"/>
    <x v="9"/>
    <x v="1874"/>
  </r>
  <r>
    <x v="694"/>
    <x v="1"/>
    <x v="1"/>
    <x v="1"/>
    <x v="1"/>
    <x v="9"/>
    <x v="1875"/>
  </r>
  <r>
    <x v="42"/>
    <x v="1"/>
    <x v="43"/>
    <x v="3"/>
    <x v="2"/>
    <x v="7"/>
    <x v="1876"/>
  </r>
  <r>
    <x v="42"/>
    <x v="1"/>
    <x v="43"/>
    <x v="3"/>
    <x v="0"/>
    <x v="5"/>
    <x v="1041"/>
  </r>
  <r>
    <x v="114"/>
    <x v="0"/>
    <x v="1"/>
    <x v="1"/>
    <x v="0"/>
    <x v="1"/>
    <x v="1877"/>
  </r>
  <r>
    <x v="114"/>
    <x v="0"/>
    <x v="1"/>
    <x v="1"/>
    <x v="1"/>
    <x v="10"/>
    <x v="1878"/>
  </r>
  <r>
    <x v="627"/>
    <x v="2"/>
    <x v="1"/>
    <x v="1"/>
    <x v="1"/>
    <x v="13"/>
    <x v="1879"/>
  </r>
  <r>
    <x v="627"/>
    <x v="2"/>
    <x v="1"/>
    <x v="1"/>
    <x v="2"/>
    <x v="11"/>
    <x v="804"/>
  </r>
  <r>
    <x v="217"/>
    <x v="0"/>
    <x v="15"/>
    <x v="3"/>
    <x v="2"/>
    <x v="11"/>
    <x v="652"/>
  </r>
  <r>
    <x v="695"/>
    <x v="0"/>
    <x v="17"/>
    <x v="0"/>
    <x v="0"/>
    <x v="0"/>
    <x v="1880"/>
  </r>
  <r>
    <x v="696"/>
    <x v="0"/>
    <x v="32"/>
    <x v="0"/>
    <x v="2"/>
    <x v="11"/>
    <x v="1881"/>
  </r>
  <r>
    <x v="696"/>
    <x v="0"/>
    <x v="32"/>
    <x v="0"/>
    <x v="1"/>
    <x v="10"/>
    <x v="266"/>
  </r>
  <r>
    <x v="696"/>
    <x v="0"/>
    <x v="32"/>
    <x v="0"/>
    <x v="1"/>
    <x v="8"/>
    <x v="338"/>
  </r>
  <r>
    <x v="386"/>
    <x v="2"/>
    <x v="3"/>
    <x v="0"/>
    <x v="1"/>
    <x v="10"/>
    <x v="885"/>
  </r>
  <r>
    <x v="697"/>
    <x v="0"/>
    <x v="4"/>
    <x v="1"/>
    <x v="1"/>
    <x v="10"/>
    <x v="91"/>
  </r>
  <r>
    <x v="698"/>
    <x v="1"/>
    <x v="15"/>
    <x v="3"/>
    <x v="1"/>
    <x v="10"/>
    <x v="90"/>
  </r>
  <r>
    <x v="698"/>
    <x v="1"/>
    <x v="15"/>
    <x v="3"/>
    <x v="1"/>
    <x v="8"/>
    <x v="1882"/>
  </r>
  <r>
    <x v="574"/>
    <x v="1"/>
    <x v="2"/>
    <x v="0"/>
    <x v="1"/>
    <x v="6"/>
    <x v="1883"/>
  </r>
  <r>
    <x v="481"/>
    <x v="0"/>
    <x v="4"/>
    <x v="1"/>
    <x v="1"/>
    <x v="4"/>
    <x v="1884"/>
  </r>
  <r>
    <x v="699"/>
    <x v="0"/>
    <x v="1"/>
    <x v="1"/>
    <x v="0"/>
    <x v="5"/>
    <x v="1885"/>
  </r>
  <r>
    <x v="699"/>
    <x v="0"/>
    <x v="1"/>
    <x v="1"/>
    <x v="2"/>
    <x v="16"/>
    <x v="1886"/>
  </r>
  <r>
    <x v="462"/>
    <x v="1"/>
    <x v="1"/>
    <x v="1"/>
    <x v="0"/>
    <x v="3"/>
    <x v="1887"/>
  </r>
  <r>
    <x v="462"/>
    <x v="1"/>
    <x v="1"/>
    <x v="1"/>
    <x v="0"/>
    <x v="1"/>
    <x v="1888"/>
  </r>
  <r>
    <x v="700"/>
    <x v="0"/>
    <x v="35"/>
    <x v="0"/>
    <x v="1"/>
    <x v="4"/>
    <x v="1889"/>
  </r>
  <r>
    <x v="700"/>
    <x v="0"/>
    <x v="35"/>
    <x v="0"/>
    <x v="0"/>
    <x v="3"/>
    <x v="1890"/>
  </r>
  <r>
    <x v="700"/>
    <x v="0"/>
    <x v="35"/>
    <x v="0"/>
    <x v="2"/>
    <x v="11"/>
    <x v="1891"/>
  </r>
  <r>
    <x v="505"/>
    <x v="0"/>
    <x v="4"/>
    <x v="1"/>
    <x v="0"/>
    <x v="1"/>
    <x v="1892"/>
  </r>
  <r>
    <x v="505"/>
    <x v="0"/>
    <x v="4"/>
    <x v="1"/>
    <x v="0"/>
    <x v="1"/>
    <x v="1893"/>
  </r>
  <r>
    <x v="505"/>
    <x v="0"/>
    <x v="4"/>
    <x v="1"/>
    <x v="0"/>
    <x v="0"/>
    <x v="1636"/>
  </r>
  <r>
    <x v="323"/>
    <x v="1"/>
    <x v="29"/>
    <x v="3"/>
    <x v="1"/>
    <x v="10"/>
    <x v="1894"/>
  </r>
  <r>
    <x v="616"/>
    <x v="0"/>
    <x v="14"/>
    <x v="2"/>
    <x v="2"/>
    <x v="7"/>
    <x v="100"/>
  </r>
  <r>
    <x v="616"/>
    <x v="0"/>
    <x v="14"/>
    <x v="2"/>
    <x v="1"/>
    <x v="9"/>
    <x v="1895"/>
  </r>
  <r>
    <x v="465"/>
    <x v="1"/>
    <x v="18"/>
    <x v="0"/>
    <x v="1"/>
    <x v="10"/>
    <x v="642"/>
  </r>
  <r>
    <x v="701"/>
    <x v="0"/>
    <x v="17"/>
    <x v="0"/>
    <x v="1"/>
    <x v="9"/>
    <x v="1896"/>
  </r>
  <r>
    <x v="702"/>
    <x v="1"/>
    <x v="24"/>
    <x v="3"/>
    <x v="1"/>
    <x v="9"/>
    <x v="1897"/>
  </r>
  <r>
    <x v="193"/>
    <x v="0"/>
    <x v="1"/>
    <x v="1"/>
    <x v="1"/>
    <x v="6"/>
    <x v="1220"/>
  </r>
  <r>
    <x v="703"/>
    <x v="1"/>
    <x v="4"/>
    <x v="1"/>
    <x v="0"/>
    <x v="3"/>
    <x v="1898"/>
  </r>
  <r>
    <x v="704"/>
    <x v="1"/>
    <x v="32"/>
    <x v="0"/>
    <x v="2"/>
    <x v="7"/>
    <x v="1158"/>
  </r>
  <r>
    <x v="704"/>
    <x v="1"/>
    <x v="32"/>
    <x v="0"/>
    <x v="0"/>
    <x v="5"/>
    <x v="1899"/>
  </r>
  <r>
    <x v="704"/>
    <x v="1"/>
    <x v="32"/>
    <x v="0"/>
    <x v="1"/>
    <x v="10"/>
    <x v="91"/>
  </r>
  <r>
    <x v="549"/>
    <x v="1"/>
    <x v="15"/>
    <x v="3"/>
    <x v="2"/>
    <x v="7"/>
    <x v="1900"/>
  </r>
  <r>
    <x v="331"/>
    <x v="1"/>
    <x v="29"/>
    <x v="3"/>
    <x v="0"/>
    <x v="5"/>
    <x v="1901"/>
  </r>
  <r>
    <x v="549"/>
    <x v="0"/>
    <x v="15"/>
    <x v="3"/>
    <x v="1"/>
    <x v="10"/>
    <x v="1902"/>
  </r>
  <r>
    <x v="549"/>
    <x v="0"/>
    <x v="15"/>
    <x v="3"/>
    <x v="0"/>
    <x v="5"/>
    <x v="1903"/>
  </r>
  <r>
    <x v="549"/>
    <x v="0"/>
    <x v="15"/>
    <x v="3"/>
    <x v="2"/>
    <x v="7"/>
    <x v="1904"/>
  </r>
  <r>
    <x v="549"/>
    <x v="0"/>
    <x v="15"/>
    <x v="3"/>
    <x v="2"/>
    <x v="11"/>
    <x v="751"/>
  </r>
  <r>
    <x v="549"/>
    <x v="0"/>
    <x v="15"/>
    <x v="3"/>
    <x v="2"/>
    <x v="7"/>
    <x v="178"/>
  </r>
  <r>
    <x v="687"/>
    <x v="0"/>
    <x v="12"/>
    <x v="2"/>
    <x v="1"/>
    <x v="8"/>
    <x v="1905"/>
  </r>
  <r>
    <x v="687"/>
    <x v="0"/>
    <x v="12"/>
    <x v="2"/>
    <x v="1"/>
    <x v="8"/>
    <x v="132"/>
  </r>
  <r>
    <x v="327"/>
    <x v="1"/>
    <x v="32"/>
    <x v="0"/>
    <x v="2"/>
    <x v="11"/>
    <x v="613"/>
  </r>
  <r>
    <x v="697"/>
    <x v="2"/>
    <x v="32"/>
    <x v="0"/>
    <x v="0"/>
    <x v="1"/>
    <x v="1906"/>
  </r>
  <r>
    <x v="697"/>
    <x v="2"/>
    <x v="32"/>
    <x v="0"/>
    <x v="1"/>
    <x v="10"/>
    <x v="1907"/>
  </r>
  <r>
    <x v="443"/>
    <x v="1"/>
    <x v="10"/>
    <x v="2"/>
    <x v="0"/>
    <x v="0"/>
    <x v="1078"/>
  </r>
  <r>
    <x v="705"/>
    <x v="1"/>
    <x v="5"/>
    <x v="2"/>
    <x v="1"/>
    <x v="10"/>
    <x v="1908"/>
  </r>
  <r>
    <x v="60"/>
    <x v="0"/>
    <x v="15"/>
    <x v="3"/>
    <x v="2"/>
    <x v="11"/>
    <x v="1909"/>
  </r>
  <r>
    <x v="532"/>
    <x v="2"/>
    <x v="16"/>
    <x v="1"/>
    <x v="0"/>
    <x v="1"/>
    <x v="1910"/>
  </r>
  <r>
    <x v="532"/>
    <x v="2"/>
    <x v="16"/>
    <x v="1"/>
    <x v="1"/>
    <x v="4"/>
    <x v="1911"/>
  </r>
  <r>
    <x v="532"/>
    <x v="2"/>
    <x v="16"/>
    <x v="1"/>
    <x v="1"/>
    <x v="6"/>
    <x v="1912"/>
  </r>
  <r>
    <x v="532"/>
    <x v="2"/>
    <x v="16"/>
    <x v="1"/>
    <x v="1"/>
    <x v="6"/>
    <x v="1810"/>
  </r>
  <r>
    <x v="532"/>
    <x v="2"/>
    <x v="16"/>
    <x v="1"/>
    <x v="1"/>
    <x v="4"/>
    <x v="1913"/>
  </r>
  <r>
    <x v="228"/>
    <x v="1"/>
    <x v="44"/>
    <x v="2"/>
    <x v="1"/>
    <x v="2"/>
    <x v="2"/>
  </r>
  <r>
    <x v="228"/>
    <x v="1"/>
    <x v="44"/>
    <x v="2"/>
    <x v="1"/>
    <x v="9"/>
    <x v="1914"/>
  </r>
  <r>
    <x v="228"/>
    <x v="1"/>
    <x v="44"/>
    <x v="2"/>
    <x v="1"/>
    <x v="8"/>
    <x v="1915"/>
  </r>
  <r>
    <x v="228"/>
    <x v="1"/>
    <x v="44"/>
    <x v="2"/>
    <x v="0"/>
    <x v="1"/>
    <x v="1091"/>
  </r>
  <r>
    <x v="228"/>
    <x v="1"/>
    <x v="44"/>
    <x v="2"/>
    <x v="1"/>
    <x v="8"/>
    <x v="1916"/>
  </r>
  <r>
    <x v="228"/>
    <x v="1"/>
    <x v="44"/>
    <x v="2"/>
    <x v="2"/>
    <x v="11"/>
    <x v="1917"/>
  </r>
  <r>
    <x v="706"/>
    <x v="0"/>
    <x v="17"/>
    <x v="0"/>
    <x v="1"/>
    <x v="9"/>
    <x v="1918"/>
  </r>
  <r>
    <x v="177"/>
    <x v="1"/>
    <x v="4"/>
    <x v="1"/>
    <x v="2"/>
    <x v="11"/>
    <x v="1919"/>
  </r>
  <r>
    <x v="620"/>
    <x v="1"/>
    <x v="0"/>
    <x v="0"/>
    <x v="1"/>
    <x v="8"/>
    <x v="1920"/>
  </r>
  <r>
    <x v="620"/>
    <x v="1"/>
    <x v="0"/>
    <x v="0"/>
    <x v="1"/>
    <x v="8"/>
    <x v="1921"/>
  </r>
  <r>
    <x v="620"/>
    <x v="1"/>
    <x v="0"/>
    <x v="0"/>
    <x v="1"/>
    <x v="8"/>
    <x v="1922"/>
  </r>
  <r>
    <x v="620"/>
    <x v="1"/>
    <x v="0"/>
    <x v="0"/>
    <x v="1"/>
    <x v="8"/>
    <x v="1923"/>
  </r>
  <r>
    <x v="426"/>
    <x v="1"/>
    <x v="15"/>
    <x v="3"/>
    <x v="1"/>
    <x v="8"/>
    <x v="1924"/>
  </r>
  <r>
    <x v="426"/>
    <x v="1"/>
    <x v="15"/>
    <x v="3"/>
    <x v="0"/>
    <x v="0"/>
    <x v="1925"/>
  </r>
  <r>
    <x v="426"/>
    <x v="1"/>
    <x v="15"/>
    <x v="3"/>
    <x v="1"/>
    <x v="10"/>
    <x v="91"/>
  </r>
  <r>
    <x v="397"/>
    <x v="2"/>
    <x v="22"/>
    <x v="1"/>
    <x v="1"/>
    <x v="12"/>
    <x v="642"/>
  </r>
  <r>
    <x v="707"/>
    <x v="1"/>
    <x v="9"/>
    <x v="3"/>
    <x v="0"/>
    <x v="5"/>
    <x v="1926"/>
  </r>
  <r>
    <x v="446"/>
    <x v="1"/>
    <x v="1"/>
    <x v="1"/>
    <x v="1"/>
    <x v="4"/>
    <x v="108"/>
  </r>
  <r>
    <x v="446"/>
    <x v="1"/>
    <x v="1"/>
    <x v="1"/>
    <x v="1"/>
    <x v="10"/>
    <x v="1927"/>
  </r>
  <r>
    <x v="708"/>
    <x v="0"/>
    <x v="14"/>
    <x v="2"/>
    <x v="1"/>
    <x v="10"/>
    <x v="1928"/>
  </r>
  <r>
    <x v="708"/>
    <x v="0"/>
    <x v="14"/>
    <x v="2"/>
    <x v="1"/>
    <x v="10"/>
    <x v="396"/>
  </r>
  <r>
    <x v="587"/>
    <x v="0"/>
    <x v="18"/>
    <x v="0"/>
    <x v="1"/>
    <x v="9"/>
    <x v="1929"/>
  </r>
  <r>
    <x v="389"/>
    <x v="0"/>
    <x v="29"/>
    <x v="3"/>
    <x v="1"/>
    <x v="12"/>
    <x v="139"/>
  </r>
  <r>
    <x v="389"/>
    <x v="0"/>
    <x v="29"/>
    <x v="3"/>
    <x v="1"/>
    <x v="9"/>
    <x v="1930"/>
  </r>
  <r>
    <x v="709"/>
    <x v="0"/>
    <x v="15"/>
    <x v="3"/>
    <x v="1"/>
    <x v="10"/>
    <x v="233"/>
  </r>
  <r>
    <x v="709"/>
    <x v="0"/>
    <x v="15"/>
    <x v="3"/>
    <x v="1"/>
    <x v="10"/>
    <x v="1931"/>
  </r>
  <r>
    <x v="710"/>
    <x v="0"/>
    <x v="24"/>
    <x v="3"/>
    <x v="1"/>
    <x v="6"/>
    <x v="1932"/>
  </r>
  <r>
    <x v="338"/>
    <x v="0"/>
    <x v="32"/>
    <x v="0"/>
    <x v="1"/>
    <x v="6"/>
    <x v="1075"/>
  </r>
  <r>
    <x v="520"/>
    <x v="2"/>
    <x v="31"/>
    <x v="3"/>
    <x v="0"/>
    <x v="5"/>
    <x v="1933"/>
  </r>
  <r>
    <x v="520"/>
    <x v="2"/>
    <x v="31"/>
    <x v="3"/>
    <x v="2"/>
    <x v="11"/>
    <x v="1934"/>
  </r>
  <r>
    <x v="711"/>
    <x v="0"/>
    <x v="10"/>
    <x v="2"/>
    <x v="1"/>
    <x v="4"/>
    <x v="1935"/>
  </r>
  <r>
    <x v="712"/>
    <x v="2"/>
    <x v="6"/>
    <x v="2"/>
    <x v="1"/>
    <x v="9"/>
    <x v="1936"/>
  </r>
  <r>
    <x v="69"/>
    <x v="0"/>
    <x v="5"/>
    <x v="2"/>
    <x v="1"/>
    <x v="10"/>
    <x v="1826"/>
  </r>
  <r>
    <x v="69"/>
    <x v="0"/>
    <x v="5"/>
    <x v="2"/>
    <x v="1"/>
    <x v="8"/>
    <x v="1937"/>
  </r>
  <r>
    <x v="69"/>
    <x v="0"/>
    <x v="5"/>
    <x v="2"/>
    <x v="0"/>
    <x v="3"/>
    <x v="1938"/>
  </r>
  <r>
    <x v="574"/>
    <x v="1"/>
    <x v="1"/>
    <x v="1"/>
    <x v="1"/>
    <x v="8"/>
    <x v="1939"/>
  </r>
  <r>
    <x v="574"/>
    <x v="1"/>
    <x v="1"/>
    <x v="1"/>
    <x v="1"/>
    <x v="8"/>
    <x v="1940"/>
  </r>
  <r>
    <x v="574"/>
    <x v="1"/>
    <x v="1"/>
    <x v="1"/>
    <x v="1"/>
    <x v="10"/>
    <x v="139"/>
  </r>
  <r>
    <x v="574"/>
    <x v="1"/>
    <x v="1"/>
    <x v="1"/>
    <x v="1"/>
    <x v="9"/>
    <x v="1941"/>
  </r>
  <r>
    <x v="574"/>
    <x v="1"/>
    <x v="1"/>
    <x v="1"/>
    <x v="1"/>
    <x v="6"/>
    <x v="1942"/>
  </r>
  <r>
    <x v="284"/>
    <x v="1"/>
    <x v="1"/>
    <x v="1"/>
    <x v="0"/>
    <x v="0"/>
    <x v="1943"/>
  </r>
  <r>
    <x v="284"/>
    <x v="1"/>
    <x v="1"/>
    <x v="1"/>
    <x v="1"/>
    <x v="8"/>
    <x v="1944"/>
  </r>
  <r>
    <x v="284"/>
    <x v="1"/>
    <x v="1"/>
    <x v="1"/>
    <x v="2"/>
    <x v="11"/>
    <x v="1945"/>
  </r>
  <r>
    <x v="284"/>
    <x v="1"/>
    <x v="1"/>
    <x v="1"/>
    <x v="2"/>
    <x v="15"/>
    <x v="1946"/>
  </r>
  <r>
    <x v="461"/>
    <x v="1"/>
    <x v="15"/>
    <x v="3"/>
    <x v="0"/>
    <x v="3"/>
    <x v="1947"/>
  </r>
  <r>
    <x v="461"/>
    <x v="1"/>
    <x v="15"/>
    <x v="3"/>
    <x v="0"/>
    <x v="3"/>
    <x v="1948"/>
  </r>
  <r>
    <x v="461"/>
    <x v="1"/>
    <x v="15"/>
    <x v="3"/>
    <x v="0"/>
    <x v="3"/>
    <x v="1949"/>
  </r>
  <r>
    <x v="461"/>
    <x v="1"/>
    <x v="15"/>
    <x v="3"/>
    <x v="1"/>
    <x v="10"/>
    <x v="1950"/>
  </r>
  <r>
    <x v="461"/>
    <x v="1"/>
    <x v="15"/>
    <x v="3"/>
    <x v="1"/>
    <x v="10"/>
    <x v="1951"/>
  </r>
  <r>
    <x v="513"/>
    <x v="0"/>
    <x v="24"/>
    <x v="3"/>
    <x v="1"/>
    <x v="8"/>
    <x v="1662"/>
  </r>
  <r>
    <x v="69"/>
    <x v="2"/>
    <x v="17"/>
    <x v="0"/>
    <x v="0"/>
    <x v="5"/>
    <x v="1952"/>
  </r>
  <r>
    <x v="69"/>
    <x v="2"/>
    <x v="17"/>
    <x v="0"/>
    <x v="1"/>
    <x v="9"/>
    <x v="1953"/>
  </r>
  <r>
    <x v="69"/>
    <x v="2"/>
    <x v="17"/>
    <x v="0"/>
    <x v="1"/>
    <x v="8"/>
    <x v="1954"/>
  </r>
  <r>
    <x v="156"/>
    <x v="0"/>
    <x v="1"/>
    <x v="1"/>
    <x v="0"/>
    <x v="1"/>
    <x v="1955"/>
  </r>
  <r>
    <x v="516"/>
    <x v="0"/>
    <x v="39"/>
    <x v="3"/>
    <x v="1"/>
    <x v="10"/>
    <x v="1062"/>
  </r>
  <r>
    <x v="713"/>
    <x v="1"/>
    <x v="24"/>
    <x v="3"/>
    <x v="0"/>
    <x v="5"/>
    <x v="1956"/>
  </r>
  <r>
    <x v="713"/>
    <x v="1"/>
    <x v="24"/>
    <x v="3"/>
    <x v="1"/>
    <x v="6"/>
    <x v="1957"/>
  </r>
  <r>
    <x v="437"/>
    <x v="1"/>
    <x v="34"/>
    <x v="3"/>
    <x v="2"/>
    <x v="11"/>
    <x v="842"/>
  </r>
  <r>
    <x v="274"/>
    <x v="1"/>
    <x v="10"/>
    <x v="2"/>
    <x v="0"/>
    <x v="5"/>
    <x v="1958"/>
  </r>
  <r>
    <x v="274"/>
    <x v="1"/>
    <x v="10"/>
    <x v="2"/>
    <x v="1"/>
    <x v="13"/>
    <x v="1959"/>
  </r>
  <r>
    <x v="274"/>
    <x v="1"/>
    <x v="10"/>
    <x v="2"/>
    <x v="1"/>
    <x v="10"/>
    <x v="1960"/>
  </r>
  <r>
    <x v="274"/>
    <x v="1"/>
    <x v="10"/>
    <x v="2"/>
    <x v="0"/>
    <x v="1"/>
    <x v="1961"/>
  </r>
  <r>
    <x v="714"/>
    <x v="0"/>
    <x v="32"/>
    <x v="0"/>
    <x v="1"/>
    <x v="13"/>
    <x v="1962"/>
  </r>
  <r>
    <x v="710"/>
    <x v="0"/>
    <x v="24"/>
    <x v="3"/>
    <x v="1"/>
    <x v="8"/>
    <x v="1963"/>
  </r>
  <r>
    <x v="710"/>
    <x v="0"/>
    <x v="24"/>
    <x v="3"/>
    <x v="1"/>
    <x v="14"/>
    <x v="1964"/>
  </r>
  <r>
    <x v="401"/>
    <x v="2"/>
    <x v="1"/>
    <x v="1"/>
    <x v="1"/>
    <x v="10"/>
    <x v="1965"/>
  </r>
  <r>
    <x v="715"/>
    <x v="2"/>
    <x v="24"/>
    <x v="3"/>
    <x v="1"/>
    <x v="13"/>
    <x v="1966"/>
  </r>
  <r>
    <x v="715"/>
    <x v="2"/>
    <x v="24"/>
    <x v="3"/>
    <x v="1"/>
    <x v="10"/>
    <x v="1967"/>
  </r>
  <r>
    <x v="715"/>
    <x v="2"/>
    <x v="24"/>
    <x v="3"/>
    <x v="0"/>
    <x v="5"/>
    <x v="1968"/>
  </r>
  <r>
    <x v="613"/>
    <x v="0"/>
    <x v="1"/>
    <x v="1"/>
    <x v="1"/>
    <x v="9"/>
    <x v="1969"/>
  </r>
  <r>
    <x v="613"/>
    <x v="0"/>
    <x v="1"/>
    <x v="1"/>
    <x v="1"/>
    <x v="6"/>
    <x v="1970"/>
  </r>
  <r>
    <x v="613"/>
    <x v="0"/>
    <x v="1"/>
    <x v="1"/>
    <x v="1"/>
    <x v="8"/>
    <x v="1971"/>
  </r>
  <r>
    <x v="613"/>
    <x v="0"/>
    <x v="1"/>
    <x v="1"/>
    <x v="2"/>
    <x v="7"/>
    <x v="1972"/>
  </r>
  <r>
    <x v="613"/>
    <x v="0"/>
    <x v="1"/>
    <x v="1"/>
    <x v="2"/>
    <x v="16"/>
    <x v="1973"/>
  </r>
  <r>
    <x v="295"/>
    <x v="0"/>
    <x v="1"/>
    <x v="1"/>
    <x v="1"/>
    <x v="13"/>
    <x v="1974"/>
  </r>
  <r>
    <x v="295"/>
    <x v="0"/>
    <x v="1"/>
    <x v="1"/>
    <x v="1"/>
    <x v="8"/>
    <x v="667"/>
  </r>
  <r>
    <x v="401"/>
    <x v="0"/>
    <x v="15"/>
    <x v="3"/>
    <x v="1"/>
    <x v="10"/>
    <x v="90"/>
  </r>
  <r>
    <x v="401"/>
    <x v="0"/>
    <x v="15"/>
    <x v="3"/>
    <x v="1"/>
    <x v="10"/>
    <x v="1075"/>
  </r>
  <r>
    <x v="401"/>
    <x v="0"/>
    <x v="15"/>
    <x v="3"/>
    <x v="2"/>
    <x v="11"/>
    <x v="1975"/>
  </r>
  <r>
    <x v="401"/>
    <x v="0"/>
    <x v="15"/>
    <x v="3"/>
    <x v="0"/>
    <x v="5"/>
    <x v="1976"/>
  </r>
  <r>
    <x v="716"/>
    <x v="0"/>
    <x v="31"/>
    <x v="3"/>
    <x v="1"/>
    <x v="6"/>
    <x v="1977"/>
  </r>
  <r>
    <x v="717"/>
    <x v="1"/>
    <x v="15"/>
    <x v="3"/>
    <x v="2"/>
    <x v="11"/>
    <x v="1978"/>
  </r>
  <r>
    <x v="717"/>
    <x v="1"/>
    <x v="15"/>
    <x v="3"/>
    <x v="2"/>
    <x v="11"/>
    <x v="1979"/>
  </r>
  <r>
    <x v="717"/>
    <x v="1"/>
    <x v="15"/>
    <x v="3"/>
    <x v="1"/>
    <x v="10"/>
    <x v="1980"/>
  </r>
  <r>
    <x v="718"/>
    <x v="0"/>
    <x v="1"/>
    <x v="1"/>
    <x v="1"/>
    <x v="2"/>
    <x v="1755"/>
  </r>
  <r>
    <x v="718"/>
    <x v="0"/>
    <x v="1"/>
    <x v="1"/>
    <x v="1"/>
    <x v="6"/>
    <x v="1438"/>
  </r>
  <r>
    <x v="428"/>
    <x v="1"/>
    <x v="20"/>
    <x v="0"/>
    <x v="1"/>
    <x v="4"/>
    <x v="1981"/>
  </r>
  <r>
    <x v="428"/>
    <x v="1"/>
    <x v="20"/>
    <x v="0"/>
    <x v="1"/>
    <x v="4"/>
    <x v="1982"/>
  </r>
  <r>
    <x v="719"/>
    <x v="0"/>
    <x v="25"/>
    <x v="2"/>
    <x v="1"/>
    <x v="4"/>
    <x v="1983"/>
  </r>
  <r>
    <x v="719"/>
    <x v="0"/>
    <x v="25"/>
    <x v="2"/>
    <x v="1"/>
    <x v="12"/>
    <x v="158"/>
  </r>
  <r>
    <x v="720"/>
    <x v="1"/>
    <x v="5"/>
    <x v="2"/>
    <x v="0"/>
    <x v="0"/>
    <x v="1984"/>
  </r>
  <r>
    <x v="566"/>
    <x v="0"/>
    <x v="1"/>
    <x v="1"/>
    <x v="2"/>
    <x v="11"/>
    <x v="1985"/>
  </r>
  <r>
    <x v="566"/>
    <x v="0"/>
    <x v="1"/>
    <x v="1"/>
    <x v="2"/>
    <x v="7"/>
    <x v="1986"/>
  </r>
  <r>
    <x v="566"/>
    <x v="0"/>
    <x v="1"/>
    <x v="1"/>
    <x v="2"/>
    <x v="7"/>
    <x v="705"/>
  </r>
  <r>
    <x v="176"/>
    <x v="0"/>
    <x v="1"/>
    <x v="1"/>
    <x v="1"/>
    <x v="6"/>
    <x v="1987"/>
  </r>
  <r>
    <x v="176"/>
    <x v="0"/>
    <x v="1"/>
    <x v="1"/>
    <x v="2"/>
    <x v="7"/>
    <x v="1988"/>
  </r>
  <r>
    <x v="721"/>
    <x v="2"/>
    <x v="1"/>
    <x v="1"/>
    <x v="0"/>
    <x v="5"/>
    <x v="1989"/>
  </r>
  <r>
    <x v="601"/>
    <x v="2"/>
    <x v="9"/>
    <x v="3"/>
    <x v="1"/>
    <x v="13"/>
    <x v="1093"/>
  </r>
  <r>
    <x v="722"/>
    <x v="1"/>
    <x v="1"/>
    <x v="1"/>
    <x v="1"/>
    <x v="8"/>
    <x v="1990"/>
  </r>
  <r>
    <x v="607"/>
    <x v="0"/>
    <x v="1"/>
    <x v="1"/>
    <x v="1"/>
    <x v="10"/>
    <x v="489"/>
  </r>
  <r>
    <x v="607"/>
    <x v="0"/>
    <x v="1"/>
    <x v="1"/>
    <x v="0"/>
    <x v="3"/>
    <x v="1991"/>
  </r>
  <r>
    <x v="723"/>
    <x v="0"/>
    <x v="6"/>
    <x v="2"/>
    <x v="0"/>
    <x v="1"/>
    <x v="1992"/>
  </r>
  <r>
    <x v="380"/>
    <x v="2"/>
    <x v="31"/>
    <x v="3"/>
    <x v="0"/>
    <x v="0"/>
    <x v="85"/>
  </r>
  <r>
    <x v="386"/>
    <x v="1"/>
    <x v="27"/>
    <x v="1"/>
    <x v="2"/>
    <x v="11"/>
    <x v="1993"/>
  </r>
  <r>
    <x v="386"/>
    <x v="1"/>
    <x v="27"/>
    <x v="1"/>
    <x v="1"/>
    <x v="8"/>
    <x v="1924"/>
  </r>
  <r>
    <x v="206"/>
    <x v="1"/>
    <x v="33"/>
    <x v="1"/>
    <x v="2"/>
    <x v="15"/>
    <x v="1994"/>
  </r>
  <r>
    <x v="45"/>
    <x v="1"/>
    <x v="1"/>
    <x v="1"/>
    <x v="1"/>
    <x v="4"/>
    <x v="1995"/>
  </r>
  <r>
    <x v="45"/>
    <x v="1"/>
    <x v="1"/>
    <x v="1"/>
    <x v="2"/>
    <x v="11"/>
    <x v="311"/>
  </r>
  <r>
    <x v="724"/>
    <x v="2"/>
    <x v="10"/>
    <x v="2"/>
    <x v="1"/>
    <x v="4"/>
    <x v="84"/>
  </r>
  <r>
    <x v="724"/>
    <x v="2"/>
    <x v="10"/>
    <x v="2"/>
    <x v="1"/>
    <x v="10"/>
    <x v="772"/>
  </r>
  <r>
    <x v="53"/>
    <x v="0"/>
    <x v="24"/>
    <x v="3"/>
    <x v="2"/>
    <x v="11"/>
    <x v="1996"/>
  </r>
  <r>
    <x v="53"/>
    <x v="0"/>
    <x v="24"/>
    <x v="3"/>
    <x v="1"/>
    <x v="8"/>
    <x v="1997"/>
  </r>
  <r>
    <x v="53"/>
    <x v="0"/>
    <x v="24"/>
    <x v="3"/>
    <x v="0"/>
    <x v="3"/>
    <x v="1998"/>
  </r>
  <r>
    <x v="53"/>
    <x v="0"/>
    <x v="24"/>
    <x v="3"/>
    <x v="1"/>
    <x v="13"/>
    <x v="1999"/>
  </r>
  <r>
    <x v="725"/>
    <x v="1"/>
    <x v="5"/>
    <x v="2"/>
    <x v="1"/>
    <x v="8"/>
    <x v="2000"/>
  </r>
  <r>
    <x v="725"/>
    <x v="1"/>
    <x v="5"/>
    <x v="2"/>
    <x v="1"/>
    <x v="8"/>
    <x v="2001"/>
  </r>
  <r>
    <x v="725"/>
    <x v="1"/>
    <x v="5"/>
    <x v="2"/>
    <x v="0"/>
    <x v="5"/>
    <x v="2002"/>
  </r>
  <r>
    <x v="726"/>
    <x v="2"/>
    <x v="1"/>
    <x v="1"/>
    <x v="1"/>
    <x v="2"/>
    <x v="2003"/>
  </r>
  <r>
    <x v="116"/>
    <x v="1"/>
    <x v="4"/>
    <x v="1"/>
    <x v="0"/>
    <x v="5"/>
    <x v="2004"/>
  </r>
  <r>
    <x v="727"/>
    <x v="0"/>
    <x v="15"/>
    <x v="3"/>
    <x v="0"/>
    <x v="1"/>
    <x v="2005"/>
  </r>
  <r>
    <x v="39"/>
    <x v="0"/>
    <x v="5"/>
    <x v="2"/>
    <x v="2"/>
    <x v="7"/>
    <x v="2006"/>
  </r>
  <r>
    <x v="717"/>
    <x v="1"/>
    <x v="17"/>
    <x v="0"/>
    <x v="1"/>
    <x v="12"/>
    <x v="2007"/>
  </r>
  <r>
    <x v="717"/>
    <x v="1"/>
    <x v="17"/>
    <x v="0"/>
    <x v="1"/>
    <x v="9"/>
    <x v="2008"/>
  </r>
  <r>
    <x v="445"/>
    <x v="0"/>
    <x v="27"/>
    <x v="1"/>
    <x v="0"/>
    <x v="5"/>
    <x v="2009"/>
  </r>
  <r>
    <x v="728"/>
    <x v="0"/>
    <x v="22"/>
    <x v="1"/>
    <x v="0"/>
    <x v="3"/>
    <x v="2010"/>
  </r>
  <r>
    <x v="728"/>
    <x v="0"/>
    <x v="22"/>
    <x v="1"/>
    <x v="1"/>
    <x v="10"/>
    <x v="2011"/>
  </r>
  <r>
    <x v="729"/>
    <x v="0"/>
    <x v="2"/>
    <x v="0"/>
    <x v="0"/>
    <x v="5"/>
    <x v="2012"/>
  </r>
  <r>
    <x v="730"/>
    <x v="0"/>
    <x v="30"/>
    <x v="3"/>
    <x v="2"/>
    <x v="7"/>
    <x v="2013"/>
  </r>
  <r>
    <x v="730"/>
    <x v="0"/>
    <x v="30"/>
    <x v="3"/>
    <x v="0"/>
    <x v="3"/>
    <x v="2014"/>
  </r>
  <r>
    <x v="730"/>
    <x v="0"/>
    <x v="30"/>
    <x v="3"/>
    <x v="1"/>
    <x v="9"/>
    <x v="2015"/>
  </r>
  <r>
    <x v="730"/>
    <x v="0"/>
    <x v="30"/>
    <x v="3"/>
    <x v="2"/>
    <x v="11"/>
    <x v="2016"/>
  </r>
  <r>
    <x v="730"/>
    <x v="0"/>
    <x v="30"/>
    <x v="3"/>
    <x v="1"/>
    <x v="12"/>
    <x v="2017"/>
  </r>
  <r>
    <x v="730"/>
    <x v="0"/>
    <x v="30"/>
    <x v="3"/>
    <x v="2"/>
    <x v="7"/>
    <x v="2018"/>
  </r>
  <r>
    <x v="12"/>
    <x v="0"/>
    <x v="1"/>
    <x v="1"/>
    <x v="1"/>
    <x v="12"/>
    <x v="1897"/>
  </r>
  <r>
    <x v="731"/>
    <x v="0"/>
    <x v="9"/>
    <x v="3"/>
    <x v="0"/>
    <x v="1"/>
    <x v="2019"/>
  </r>
  <r>
    <x v="471"/>
    <x v="0"/>
    <x v="20"/>
    <x v="0"/>
    <x v="1"/>
    <x v="4"/>
    <x v="2020"/>
  </r>
  <r>
    <x v="732"/>
    <x v="2"/>
    <x v="1"/>
    <x v="1"/>
    <x v="1"/>
    <x v="8"/>
    <x v="2021"/>
  </r>
  <r>
    <x v="294"/>
    <x v="0"/>
    <x v="15"/>
    <x v="3"/>
    <x v="1"/>
    <x v="2"/>
    <x v="2022"/>
  </r>
  <r>
    <x v="294"/>
    <x v="0"/>
    <x v="15"/>
    <x v="3"/>
    <x v="2"/>
    <x v="7"/>
    <x v="2023"/>
  </r>
  <r>
    <x v="294"/>
    <x v="0"/>
    <x v="15"/>
    <x v="3"/>
    <x v="1"/>
    <x v="8"/>
    <x v="1073"/>
  </r>
  <r>
    <x v="294"/>
    <x v="0"/>
    <x v="15"/>
    <x v="3"/>
    <x v="2"/>
    <x v="11"/>
    <x v="2024"/>
  </r>
  <r>
    <x v="294"/>
    <x v="0"/>
    <x v="15"/>
    <x v="3"/>
    <x v="2"/>
    <x v="11"/>
    <x v="1819"/>
  </r>
  <r>
    <x v="294"/>
    <x v="0"/>
    <x v="15"/>
    <x v="3"/>
    <x v="1"/>
    <x v="4"/>
    <x v="2025"/>
  </r>
  <r>
    <x v="294"/>
    <x v="0"/>
    <x v="15"/>
    <x v="3"/>
    <x v="1"/>
    <x v="2"/>
    <x v="2026"/>
  </r>
  <r>
    <x v="294"/>
    <x v="0"/>
    <x v="15"/>
    <x v="3"/>
    <x v="1"/>
    <x v="6"/>
    <x v="2027"/>
  </r>
  <r>
    <x v="294"/>
    <x v="0"/>
    <x v="15"/>
    <x v="3"/>
    <x v="1"/>
    <x v="4"/>
    <x v="2028"/>
  </r>
  <r>
    <x v="733"/>
    <x v="0"/>
    <x v="30"/>
    <x v="3"/>
    <x v="1"/>
    <x v="9"/>
    <x v="2029"/>
  </r>
  <r>
    <x v="655"/>
    <x v="0"/>
    <x v="4"/>
    <x v="1"/>
    <x v="1"/>
    <x v="10"/>
    <x v="2030"/>
  </r>
  <r>
    <x v="655"/>
    <x v="0"/>
    <x v="4"/>
    <x v="1"/>
    <x v="1"/>
    <x v="8"/>
    <x v="2031"/>
  </r>
  <r>
    <x v="734"/>
    <x v="0"/>
    <x v="15"/>
    <x v="3"/>
    <x v="1"/>
    <x v="8"/>
    <x v="202"/>
  </r>
  <r>
    <x v="734"/>
    <x v="0"/>
    <x v="15"/>
    <x v="3"/>
    <x v="1"/>
    <x v="8"/>
    <x v="892"/>
  </r>
  <r>
    <x v="734"/>
    <x v="0"/>
    <x v="15"/>
    <x v="3"/>
    <x v="2"/>
    <x v="7"/>
    <x v="2032"/>
  </r>
  <r>
    <x v="734"/>
    <x v="0"/>
    <x v="15"/>
    <x v="3"/>
    <x v="1"/>
    <x v="2"/>
    <x v="974"/>
  </r>
  <r>
    <x v="464"/>
    <x v="0"/>
    <x v="17"/>
    <x v="0"/>
    <x v="1"/>
    <x v="10"/>
    <x v="2033"/>
  </r>
  <r>
    <x v="464"/>
    <x v="0"/>
    <x v="17"/>
    <x v="0"/>
    <x v="1"/>
    <x v="4"/>
    <x v="2034"/>
  </r>
  <r>
    <x v="464"/>
    <x v="0"/>
    <x v="17"/>
    <x v="0"/>
    <x v="1"/>
    <x v="10"/>
    <x v="56"/>
  </r>
  <r>
    <x v="464"/>
    <x v="0"/>
    <x v="17"/>
    <x v="0"/>
    <x v="1"/>
    <x v="4"/>
    <x v="2035"/>
  </r>
  <r>
    <x v="115"/>
    <x v="0"/>
    <x v="3"/>
    <x v="0"/>
    <x v="0"/>
    <x v="5"/>
    <x v="2036"/>
  </r>
  <r>
    <x v="115"/>
    <x v="0"/>
    <x v="3"/>
    <x v="0"/>
    <x v="0"/>
    <x v="0"/>
    <x v="2037"/>
  </r>
  <r>
    <x v="115"/>
    <x v="0"/>
    <x v="3"/>
    <x v="0"/>
    <x v="1"/>
    <x v="9"/>
    <x v="2038"/>
  </r>
  <r>
    <x v="54"/>
    <x v="0"/>
    <x v="1"/>
    <x v="1"/>
    <x v="0"/>
    <x v="1"/>
    <x v="2039"/>
  </r>
  <r>
    <x v="54"/>
    <x v="0"/>
    <x v="1"/>
    <x v="1"/>
    <x v="2"/>
    <x v="11"/>
    <x v="2040"/>
  </r>
  <r>
    <x v="54"/>
    <x v="0"/>
    <x v="1"/>
    <x v="1"/>
    <x v="1"/>
    <x v="2"/>
    <x v="2041"/>
  </r>
  <r>
    <x v="54"/>
    <x v="0"/>
    <x v="1"/>
    <x v="1"/>
    <x v="1"/>
    <x v="9"/>
    <x v="2042"/>
  </r>
  <r>
    <x v="507"/>
    <x v="1"/>
    <x v="1"/>
    <x v="1"/>
    <x v="0"/>
    <x v="3"/>
    <x v="2043"/>
  </r>
  <r>
    <x v="103"/>
    <x v="0"/>
    <x v="15"/>
    <x v="3"/>
    <x v="1"/>
    <x v="6"/>
    <x v="1392"/>
  </r>
  <r>
    <x v="249"/>
    <x v="0"/>
    <x v="5"/>
    <x v="2"/>
    <x v="1"/>
    <x v="14"/>
    <x v="2044"/>
  </r>
  <r>
    <x v="249"/>
    <x v="0"/>
    <x v="5"/>
    <x v="2"/>
    <x v="1"/>
    <x v="4"/>
    <x v="2045"/>
  </r>
  <r>
    <x v="165"/>
    <x v="0"/>
    <x v="4"/>
    <x v="1"/>
    <x v="1"/>
    <x v="4"/>
    <x v="2046"/>
  </r>
  <r>
    <x v="735"/>
    <x v="2"/>
    <x v="4"/>
    <x v="1"/>
    <x v="2"/>
    <x v="7"/>
    <x v="200"/>
  </r>
  <r>
    <x v="735"/>
    <x v="2"/>
    <x v="4"/>
    <x v="1"/>
    <x v="0"/>
    <x v="3"/>
    <x v="2047"/>
  </r>
  <r>
    <x v="735"/>
    <x v="2"/>
    <x v="4"/>
    <x v="1"/>
    <x v="1"/>
    <x v="8"/>
    <x v="2048"/>
  </r>
  <r>
    <x v="735"/>
    <x v="2"/>
    <x v="4"/>
    <x v="1"/>
    <x v="1"/>
    <x v="6"/>
    <x v="345"/>
  </r>
  <r>
    <x v="98"/>
    <x v="1"/>
    <x v="13"/>
    <x v="3"/>
    <x v="1"/>
    <x v="4"/>
    <x v="2049"/>
  </r>
  <r>
    <x v="98"/>
    <x v="1"/>
    <x v="13"/>
    <x v="3"/>
    <x v="1"/>
    <x v="6"/>
    <x v="294"/>
  </r>
  <r>
    <x v="98"/>
    <x v="1"/>
    <x v="13"/>
    <x v="3"/>
    <x v="1"/>
    <x v="10"/>
    <x v="130"/>
  </r>
  <r>
    <x v="330"/>
    <x v="0"/>
    <x v="15"/>
    <x v="3"/>
    <x v="2"/>
    <x v="7"/>
    <x v="2050"/>
  </r>
  <r>
    <x v="330"/>
    <x v="0"/>
    <x v="15"/>
    <x v="3"/>
    <x v="1"/>
    <x v="10"/>
    <x v="100"/>
  </r>
  <r>
    <x v="736"/>
    <x v="0"/>
    <x v="1"/>
    <x v="1"/>
    <x v="1"/>
    <x v="10"/>
    <x v="2051"/>
  </r>
  <r>
    <x v="84"/>
    <x v="0"/>
    <x v="15"/>
    <x v="3"/>
    <x v="2"/>
    <x v="7"/>
    <x v="2052"/>
  </r>
  <r>
    <x v="545"/>
    <x v="0"/>
    <x v="5"/>
    <x v="2"/>
    <x v="0"/>
    <x v="3"/>
    <x v="2053"/>
  </r>
  <r>
    <x v="545"/>
    <x v="0"/>
    <x v="5"/>
    <x v="2"/>
    <x v="2"/>
    <x v="7"/>
    <x v="2054"/>
  </r>
  <r>
    <x v="737"/>
    <x v="0"/>
    <x v="14"/>
    <x v="2"/>
    <x v="0"/>
    <x v="1"/>
    <x v="342"/>
  </r>
  <r>
    <x v="120"/>
    <x v="2"/>
    <x v="1"/>
    <x v="1"/>
    <x v="1"/>
    <x v="4"/>
    <x v="2055"/>
  </r>
  <r>
    <x v="120"/>
    <x v="2"/>
    <x v="1"/>
    <x v="1"/>
    <x v="1"/>
    <x v="12"/>
    <x v="2056"/>
  </r>
  <r>
    <x v="288"/>
    <x v="1"/>
    <x v="1"/>
    <x v="1"/>
    <x v="1"/>
    <x v="8"/>
    <x v="2057"/>
  </r>
  <r>
    <x v="738"/>
    <x v="0"/>
    <x v="2"/>
    <x v="0"/>
    <x v="1"/>
    <x v="12"/>
    <x v="2058"/>
  </r>
  <r>
    <x v="46"/>
    <x v="1"/>
    <x v="10"/>
    <x v="2"/>
    <x v="1"/>
    <x v="10"/>
    <x v="2059"/>
  </r>
  <r>
    <x v="46"/>
    <x v="1"/>
    <x v="10"/>
    <x v="2"/>
    <x v="1"/>
    <x v="8"/>
    <x v="2060"/>
  </r>
  <r>
    <x v="46"/>
    <x v="1"/>
    <x v="10"/>
    <x v="2"/>
    <x v="1"/>
    <x v="8"/>
    <x v="2061"/>
  </r>
  <r>
    <x v="696"/>
    <x v="0"/>
    <x v="1"/>
    <x v="1"/>
    <x v="1"/>
    <x v="2"/>
    <x v="1552"/>
  </r>
  <r>
    <x v="739"/>
    <x v="0"/>
    <x v="1"/>
    <x v="1"/>
    <x v="1"/>
    <x v="4"/>
    <x v="2062"/>
  </r>
  <r>
    <x v="739"/>
    <x v="0"/>
    <x v="1"/>
    <x v="1"/>
    <x v="1"/>
    <x v="14"/>
    <x v="2063"/>
  </r>
  <r>
    <x v="739"/>
    <x v="0"/>
    <x v="1"/>
    <x v="1"/>
    <x v="0"/>
    <x v="5"/>
    <x v="2064"/>
  </r>
  <r>
    <x v="740"/>
    <x v="0"/>
    <x v="5"/>
    <x v="2"/>
    <x v="1"/>
    <x v="9"/>
    <x v="2065"/>
  </r>
  <r>
    <x v="580"/>
    <x v="1"/>
    <x v="1"/>
    <x v="1"/>
    <x v="2"/>
    <x v="7"/>
    <x v="2066"/>
  </r>
  <r>
    <x v="580"/>
    <x v="1"/>
    <x v="1"/>
    <x v="1"/>
    <x v="2"/>
    <x v="11"/>
    <x v="2067"/>
  </r>
  <r>
    <x v="741"/>
    <x v="2"/>
    <x v="26"/>
    <x v="2"/>
    <x v="1"/>
    <x v="4"/>
    <x v="2068"/>
  </r>
  <r>
    <x v="24"/>
    <x v="0"/>
    <x v="28"/>
    <x v="0"/>
    <x v="2"/>
    <x v="11"/>
    <x v="2069"/>
  </r>
  <r>
    <x v="574"/>
    <x v="2"/>
    <x v="2"/>
    <x v="0"/>
    <x v="1"/>
    <x v="8"/>
    <x v="2070"/>
  </r>
  <r>
    <x v="583"/>
    <x v="1"/>
    <x v="10"/>
    <x v="2"/>
    <x v="2"/>
    <x v="11"/>
    <x v="1651"/>
  </r>
  <r>
    <x v="583"/>
    <x v="1"/>
    <x v="10"/>
    <x v="2"/>
    <x v="0"/>
    <x v="1"/>
    <x v="1388"/>
  </r>
  <r>
    <x v="742"/>
    <x v="0"/>
    <x v="24"/>
    <x v="3"/>
    <x v="1"/>
    <x v="4"/>
    <x v="2071"/>
  </r>
  <r>
    <x v="647"/>
    <x v="0"/>
    <x v="5"/>
    <x v="2"/>
    <x v="1"/>
    <x v="12"/>
    <x v="2072"/>
  </r>
  <r>
    <x v="743"/>
    <x v="1"/>
    <x v="30"/>
    <x v="3"/>
    <x v="0"/>
    <x v="5"/>
    <x v="2073"/>
  </r>
  <r>
    <x v="680"/>
    <x v="2"/>
    <x v="26"/>
    <x v="2"/>
    <x v="1"/>
    <x v="2"/>
    <x v="171"/>
  </r>
  <r>
    <x v="680"/>
    <x v="2"/>
    <x v="26"/>
    <x v="2"/>
    <x v="1"/>
    <x v="2"/>
    <x v="2074"/>
  </r>
  <r>
    <x v="680"/>
    <x v="2"/>
    <x v="26"/>
    <x v="2"/>
    <x v="1"/>
    <x v="9"/>
    <x v="2075"/>
  </r>
  <r>
    <x v="680"/>
    <x v="2"/>
    <x v="26"/>
    <x v="2"/>
    <x v="1"/>
    <x v="10"/>
    <x v="91"/>
  </r>
  <r>
    <x v="680"/>
    <x v="2"/>
    <x v="26"/>
    <x v="2"/>
    <x v="2"/>
    <x v="7"/>
    <x v="2076"/>
  </r>
  <r>
    <x v="680"/>
    <x v="2"/>
    <x v="26"/>
    <x v="2"/>
    <x v="1"/>
    <x v="8"/>
    <x v="2077"/>
  </r>
  <r>
    <x v="744"/>
    <x v="0"/>
    <x v="5"/>
    <x v="2"/>
    <x v="1"/>
    <x v="6"/>
    <x v="2078"/>
  </r>
  <r>
    <x v="744"/>
    <x v="0"/>
    <x v="5"/>
    <x v="2"/>
    <x v="2"/>
    <x v="11"/>
    <x v="2079"/>
  </r>
  <r>
    <x v="744"/>
    <x v="0"/>
    <x v="5"/>
    <x v="2"/>
    <x v="1"/>
    <x v="8"/>
    <x v="2080"/>
  </r>
  <r>
    <x v="744"/>
    <x v="0"/>
    <x v="5"/>
    <x v="2"/>
    <x v="1"/>
    <x v="8"/>
    <x v="2081"/>
  </r>
  <r>
    <x v="744"/>
    <x v="0"/>
    <x v="5"/>
    <x v="2"/>
    <x v="1"/>
    <x v="10"/>
    <x v="885"/>
  </r>
  <r>
    <x v="745"/>
    <x v="2"/>
    <x v="2"/>
    <x v="0"/>
    <x v="1"/>
    <x v="10"/>
    <x v="559"/>
  </r>
  <r>
    <x v="654"/>
    <x v="1"/>
    <x v="36"/>
    <x v="0"/>
    <x v="1"/>
    <x v="10"/>
    <x v="1147"/>
  </r>
  <r>
    <x v="654"/>
    <x v="1"/>
    <x v="36"/>
    <x v="0"/>
    <x v="1"/>
    <x v="8"/>
    <x v="2082"/>
  </r>
  <r>
    <x v="654"/>
    <x v="1"/>
    <x v="36"/>
    <x v="0"/>
    <x v="1"/>
    <x v="13"/>
    <x v="2083"/>
  </r>
  <r>
    <x v="654"/>
    <x v="1"/>
    <x v="36"/>
    <x v="0"/>
    <x v="2"/>
    <x v="11"/>
    <x v="107"/>
  </r>
  <r>
    <x v="733"/>
    <x v="1"/>
    <x v="9"/>
    <x v="3"/>
    <x v="1"/>
    <x v="4"/>
    <x v="2084"/>
  </r>
  <r>
    <x v="684"/>
    <x v="1"/>
    <x v="1"/>
    <x v="1"/>
    <x v="2"/>
    <x v="11"/>
    <x v="2085"/>
  </r>
  <r>
    <x v="746"/>
    <x v="0"/>
    <x v="24"/>
    <x v="3"/>
    <x v="0"/>
    <x v="1"/>
    <x v="2086"/>
  </r>
  <r>
    <x v="746"/>
    <x v="0"/>
    <x v="24"/>
    <x v="3"/>
    <x v="2"/>
    <x v="7"/>
    <x v="2087"/>
  </r>
  <r>
    <x v="746"/>
    <x v="0"/>
    <x v="24"/>
    <x v="3"/>
    <x v="2"/>
    <x v="7"/>
    <x v="2088"/>
  </r>
  <r>
    <x v="747"/>
    <x v="1"/>
    <x v="1"/>
    <x v="1"/>
    <x v="0"/>
    <x v="1"/>
    <x v="2089"/>
  </r>
  <r>
    <x v="747"/>
    <x v="1"/>
    <x v="1"/>
    <x v="1"/>
    <x v="0"/>
    <x v="1"/>
    <x v="2090"/>
  </r>
  <r>
    <x v="567"/>
    <x v="1"/>
    <x v="16"/>
    <x v="1"/>
    <x v="0"/>
    <x v="5"/>
    <x v="2091"/>
  </r>
  <r>
    <x v="467"/>
    <x v="1"/>
    <x v="9"/>
    <x v="3"/>
    <x v="1"/>
    <x v="9"/>
    <x v="2092"/>
  </r>
  <r>
    <x v="162"/>
    <x v="2"/>
    <x v="31"/>
    <x v="3"/>
    <x v="0"/>
    <x v="0"/>
    <x v="2093"/>
  </r>
  <r>
    <x v="162"/>
    <x v="2"/>
    <x v="31"/>
    <x v="3"/>
    <x v="1"/>
    <x v="2"/>
    <x v="1787"/>
  </r>
  <r>
    <x v="513"/>
    <x v="0"/>
    <x v="1"/>
    <x v="1"/>
    <x v="1"/>
    <x v="4"/>
    <x v="2094"/>
  </r>
  <r>
    <x v="513"/>
    <x v="0"/>
    <x v="1"/>
    <x v="1"/>
    <x v="0"/>
    <x v="0"/>
    <x v="2095"/>
  </r>
  <r>
    <x v="748"/>
    <x v="0"/>
    <x v="16"/>
    <x v="1"/>
    <x v="1"/>
    <x v="6"/>
    <x v="2060"/>
  </r>
  <r>
    <x v="748"/>
    <x v="0"/>
    <x v="16"/>
    <x v="1"/>
    <x v="2"/>
    <x v="7"/>
    <x v="2096"/>
  </r>
  <r>
    <x v="748"/>
    <x v="0"/>
    <x v="16"/>
    <x v="1"/>
    <x v="1"/>
    <x v="10"/>
    <x v="2097"/>
  </r>
  <r>
    <x v="748"/>
    <x v="0"/>
    <x v="16"/>
    <x v="1"/>
    <x v="1"/>
    <x v="2"/>
    <x v="1310"/>
  </r>
  <r>
    <x v="123"/>
    <x v="0"/>
    <x v="0"/>
    <x v="0"/>
    <x v="0"/>
    <x v="5"/>
    <x v="2098"/>
  </r>
  <r>
    <x v="123"/>
    <x v="0"/>
    <x v="0"/>
    <x v="0"/>
    <x v="1"/>
    <x v="8"/>
    <x v="2099"/>
  </r>
  <r>
    <x v="749"/>
    <x v="2"/>
    <x v="20"/>
    <x v="0"/>
    <x v="1"/>
    <x v="10"/>
    <x v="233"/>
  </r>
  <r>
    <x v="243"/>
    <x v="0"/>
    <x v="2"/>
    <x v="0"/>
    <x v="2"/>
    <x v="7"/>
    <x v="2100"/>
  </r>
  <r>
    <x v="120"/>
    <x v="0"/>
    <x v="15"/>
    <x v="3"/>
    <x v="2"/>
    <x v="11"/>
    <x v="1406"/>
  </r>
  <r>
    <x v="750"/>
    <x v="1"/>
    <x v="5"/>
    <x v="2"/>
    <x v="0"/>
    <x v="5"/>
    <x v="2101"/>
  </r>
  <r>
    <x v="539"/>
    <x v="1"/>
    <x v="2"/>
    <x v="0"/>
    <x v="1"/>
    <x v="9"/>
    <x v="2102"/>
  </r>
  <r>
    <x v="70"/>
    <x v="0"/>
    <x v="7"/>
    <x v="1"/>
    <x v="0"/>
    <x v="0"/>
    <x v="2103"/>
  </r>
  <r>
    <x v="70"/>
    <x v="0"/>
    <x v="7"/>
    <x v="1"/>
    <x v="1"/>
    <x v="2"/>
    <x v="2104"/>
  </r>
  <r>
    <x v="70"/>
    <x v="0"/>
    <x v="7"/>
    <x v="1"/>
    <x v="1"/>
    <x v="4"/>
    <x v="2105"/>
  </r>
  <r>
    <x v="707"/>
    <x v="0"/>
    <x v="18"/>
    <x v="0"/>
    <x v="1"/>
    <x v="2"/>
    <x v="2106"/>
  </r>
  <r>
    <x v="707"/>
    <x v="0"/>
    <x v="18"/>
    <x v="0"/>
    <x v="1"/>
    <x v="10"/>
    <x v="559"/>
  </r>
  <r>
    <x v="751"/>
    <x v="1"/>
    <x v="15"/>
    <x v="3"/>
    <x v="2"/>
    <x v="11"/>
    <x v="2107"/>
  </r>
  <r>
    <x v="751"/>
    <x v="1"/>
    <x v="15"/>
    <x v="3"/>
    <x v="1"/>
    <x v="4"/>
    <x v="2108"/>
  </r>
  <r>
    <x v="202"/>
    <x v="0"/>
    <x v="0"/>
    <x v="0"/>
    <x v="2"/>
    <x v="11"/>
    <x v="2109"/>
  </r>
  <r>
    <x v="752"/>
    <x v="0"/>
    <x v="4"/>
    <x v="1"/>
    <x v="1"/>
    <x v="8"/>
    <x v="1415"/>
  </r>
  <r>
    <x v="752"/>
    <x v="0"/>
    <x v="4"/>
    <x v="1"/>
    <x v="0"/>
    <x v="3"/>
    <x v="2110"/>
  </r>
  <r>
    <x v="210"/>
    <x v="1"/>
    <x v="15"/>
    <x v="3"/>
    <x v="1"/>
    <x v="4"/>
    <x v="2111"/>
  </r>
  <r>
    <x v="753"/>
    <x v="1"/>
    <x v="24"/>
    <x v="3"/>
    <x v="2"/>
    <x v="7"/>
    <x v="2112"/>
  </r>
  <r>
    <x v="753"/>
    <x v="1"/>
    <x v="24"/>
    <x v="3"/>
    <x v="1"/>
    <x v="6"/>
    <x v="2113"/>
  </r>
  <r>
    <x v="11"/>
    <x v="2"/>
    <x v="10"/>
    <x v="2"/>
    <x v="1"/>
    <x v="6"/>
    <x v="2114"/>
  </r>
  <r>
    <x v="399"/>
    <x v="0"/>
    <x v="5"/>
    <x v="2"/>
    <x v="2"/>
    <x v="11"/>
    <x v="2115"/>
  </r>
  <r>
    <x v="362"/>
    <x v="2"/>
    <x v="14"/>
    <x v="2"/>
    <x v="0"/>
    <x v="5"/>
    <x v="1862"/>
  </r>
  <r>
    <x v="754"/>
    <x v="1"/>
    <x v="32"/>
    <x v="0"/>
    <x v="1"/>
    <x v="12"/>
    <x v="2116"/>
  </r>
  <r>
    <x v="754"/>
    <x v="1"/>
    <x v="32"/>
    <x v="0"/>
    <x v="1"/>
    <x v="8"/>
    <x v="2117"/>
  </r>
  <r>
    <x v="754"/>
    <x v="1"/>
    <x v="32"/>
    <x v="0"/>
    <x v="1"/>
    <x v="12"/>
    <x v="710"/>
  </r>
  <r>
    <x v="754"/>
    <x v="1"/>
    <x v="32"/>
    <x v="0"/>
    <x v="1"/>
    <x v="9"/>
    <x v="2118"/>
  </r>
  <r>
    <x v="755"/>
    <x v="2"/>
    <x v="17"/>
    <x v="0"/>
    <x v="0"/>
    <x v="5"/>
    <x v="2119"/>
  </r>
  <r>
    <x v="755"/>
    <x v="2"/>
    <x v="17"/>
    <x v="0"/>
    <x v="1"/>
    <x v="4"/>
    <x v="2120"/>
  </r>
  <r>
    <x v="755"/>
    <x v="2"/>
    <x v="17"/>
    <x v="0"/>
    <x v="1"/>
    <x v="10"/>
    <x v="537"/>
  </r>
  <r>
    <x v="755"/>
    <x v="2"/>
    <x v="17"/>
    <x v="0"/>
    <x v="1"/>
    <x v="10"/>
    <x v="1438"/>
  </r>
  <r>
    <x v="755"/>
    <x v="2"/>
    <x v="17"/>
    <x v="0"/>
    <x v="2"/>
    <x v="7"/>
    <x v="2121"/>
  </r>
  <r>
    <x v="755"/>
    <x v="2"/>
    <x v="17"/>
    <x v="0"/>
    <x v="0"/>
    <x v="5"/>
    <x v="2122"/>
  </r>
  <r>
    <x v="755"/>
    <x v="2"/>
    <x v="17"/>
    <x v="0"/>
    <x v="2"/>
    <x v="7"/>
    <x v="2123"/>
  </r>
  <r>
    <x v="502"/>
    <x v="1"/>
    <x v="5"/>
    <x v="2"/>
    <x v="1"/>
    <x v="12"/>
    <x v="2124"/>
  </r>
  <r>
    <x v="160"/>
    <x v="0"/>
    <x v="15"/>
    <x v="3"/>
    <x v="1"/>
    <x v="4"/>
    <x v="2125"/>
  </r>
  <r>
    <x v="160"/>
    <x v="0"/>
    <x v="15"/>
    <x v="3"/>
    <x v="0"/>
    <x v="5"/>
    <x v="743"/>
  </r>
  <r>
    <x v="465"/>
    <x v="2"/>
    <x v="1"/>
    <x v="1"/>
    <x v="1"/>
    <x v="4"/>
    <x v="156"/>
  </r>
  <r>
    <x v="465"/>
    <x v="2"/>
    <x v="1"/>
    <x v="1"/>
    <x v="2"/>
    <x v="7"/>
    <x v="2126"/>
  </r>
  <r>
    <x v="162"/>
    <x v="0"/>
    <x v="10"/>
    <x v="2"/>
    <x v="0"/>
    <x v="5"/>
    <x v="2127"/>
  </r>
  <r>
    <x v="162"/>
    <x v="0"/>
    <x v="10"/>
    <x v="2"/>
    <x v="0"/>
    <x v="3"/>
    <x v="2128"/>
  </r>
  <r>
    <x v="221"/>
    <x v="1"/>
    <x v="20"/>
    <x v="0"/>
    <x v="2"/>
    <x v="7"/>
    <x v="2129"/>
  </r>
  <r>
    <x v="221"/>
    <x v="1"/>
    <x v="20"/>
    <x v="0"/>
    <x v="1"/>
    <x v="8"/>
    <x v="2130"/>
  </r>
  <r>
    <x v="726"/>
    <x v="1"/>
    <x v="14"/>
    <x v="2"/>
    <x v="1"/>
    <x v="12"/>
    <x v="2131"/>
  </r>
  <r>
    <x v="726"/>
    <x v="1"/>
    <x v="14"/>
    <x v="2"/>
    <x v="1"/>
    <x v="8"/>
    <x v="2132"/>
  </r>
  <r>
    <x v="726"/>
    <x v="1"/>
    <x v="14"/>
    <x v="2"/>
    <x v="2"/>
    <x v="7"/>
    <x v="2133"/>
  </r>
  <r>
    <x v="726"/>
    <x v="1"/>
    <x v="14"/>
    <x v="2"/>
    <x v="1"/>
    <x v="4"/>
    <x v="2134"/>
  </r>
  <r>
    <x v="726"/>
    <x v="1"/>
    <x v="14"/>
    <x v="2"/>
    <x v="1"/>
    <x v="10"/>
    <x v="1801"/>
  </r>
  <r>
    <x v="756"/>
    <x v="0"/>
    <x v="15"/>
    <x v="3"/>
    <x v="1"/>
    <x v="9"/>
    <x v="2135"/>
  </r>
  <r>
    <x v="756"/>
    <x v="0"/>
    <x v="15"/>
    <x v="3"/>
    <x v="1"/>
    <x v="14"/>
    <x v="2136"/>
  </r>
  <r>
    <x v="30"/>
    <x v="0"/>
    <x v="15"/>
    <x v="3"/>
    <x v="1"/>
    <x v="10"/>
    <x v="1801"/>
  </r>
  <r>
    <x v="30"/>
    <x v="0"/>
    <x v="15"/>
    <x v="3"/>
    <x v="2"/>
    <x v="15"/>
    <x v="2137"/>
  </r>
  <r>
    <x v="30"/>
    <x v="0"/>
    <x v="15"/>
    <x v="3"/>
    <x v="0"/>
    <x v="0"/>
    <x v="2138"/>
  </r>
  <r>
    <x v="30"/>
    <x v="0"/>
    <x v="15"/>
    <x v="3"/>
    <x v="0"/>
    <x v="5"/>
    <x v="2139"/>
  </r>
  <r>
    <x v="757"/>
    <x v="1"/>
    <x v="2"/>
    <x v="0"/>
    <x v="1"/>
    <x v="8"/>
    <x v="2140"/>
  </r>
  <r>
    <x v="758"/>
    <x v="2"/>
    <x v="1"/>
    <x v="1"/>
    <x v="1"/>
    <x v="6"/>
    <x v="2141"/>
  </r>
  <r>
    <x v="641"/>
    <x v="1"/>
    <x v="5"/>
    <x v="2"/>
    <x v="2"/>
    <x v="11"/>
    <x v="1063"/>
  </r>
  <r>
    <x v="641"/>
    <x v="1"/>
    <x v="5"/>
    <x v="2"/>
    <x v="1"/>
    <x v="2"/>
    <x v="2142"/>
  </r>
  <r>
    <x v="641"/>
    <x v="1"/>
    <x v="5"/>
    <x v="2"/>
    <x v="0"/>
    <x v="3"/>
    <x v="2143"/>
  </r>
  <r>
    <x v="641"/>
    <x v="1"/>
    <x v="5"/>
    <x v="2"/>
    <x v="1"/>
    <x v="2"/>
    <x v="2144"/>
  </r>
  <r>
    <x v="641"/>
    <x v="1"/>
    <x v="5"/>
    <x v="2"/>
    <x v="1"/>
    <x v="10"/>
    <x v="929"/>
  </r>
  <r>
    <x v="641"/>
    <x v="1"/>
    <x v="5"/>
    <x v="2"/>
    <x v="0"/>
    <x v="5"/>
    <x v="855"/>
  </r>
  <r>
    <x v="236"/>
    <x v="1"/>
    <x v="1"/>
    <x v="1"/>
    <x v="0"/>
    <x v="1"/>
    <x v="1501"/>
  </r>
  <r>
    <x v="759"/>
    <x v="1"/>
    <x v="1"/>
    <x v="1"/>
    <x v="0"/>
    <x v="1"/>
    <x v="2145"/>
  </r>
  <r>
    <x v="759"/>
    <x v="1"/>
    <x v="1"/>
    <x v="1"/>
    <x v="1"/>
    <x v="8"/>
    <x v="2146"/>
  </r>
  <r>
    <x v="719"/>
    <x v="0"/>
    <x v="1"/>
    <x v="1"/>
    <x v="1"/>
    <x v="2"/>
    <x v="396"/>
  </r>
  <r>
    <x v="719"/>
    <x v="0"/>
    <x v="1"/>
    <x v="1"/>
    <x v="1"/>
    <x v="8"/>
    <x v="2147"/>
  </r>
  <r>
    <x v="66"/>
    <x v="1"/>
    <x v="27"/>
    <x v="1"/>
    <x v="1"/>
    <x v="6"/>
    <x v="2148"/>
  </r>
  <r>
    <x v="66"/>
    <x v="1"/>
    <x v="27"/>
    <x v="1"/>
    <x v="2"/>
    <x v="7"/>
    <x v="2149"/>
  </r>
  <r>
    <x v="66"/>
    <x v="1"/>
    <x v="27"/>
    <x v="1"/>
    <x v="1"/>
    <x v="4"/>
    <x v="2150"/>
  </r>
  <r>
    <x v="66"/>
    <x v="1"/>
    <x v="27"/>
    <x v="1"/>
    <x v="1"/>
    <x v="2"/>
    <x v="1753"/>
  </r>
  <r>
    <x v="640"/>
    <x v="1"/>
    <x v="25"/>
    <x v="2"/>
    <x v="1"/>
    <x v="10"/>
    <x v="233"/>
  </r>
  <r>
    <x v="760"/>
    <x v="2"/>
    <x v="15"/>
    <x v="3"/>
    <x v="2"/>
    <x v="16"/>
    <x v="2151"/>
  </r>
  <r>
    <x v="760"/>
    <x v="2"/>
    <x v="15"/>
    <x v="3"/>
    <x v="2"/>
    <x v="7"/>
    <x v="2152"/>
  </r>
  <r>
    <x v="760"/>
    <x v="2"/>
    <x v="15"/>
    <x v="3"/>
    <x v="1"/>
    <x v="12"/>
    <x v="1011"/>
  </r>
  <r>
    <x v="760"/>
    <x v="2"/>
    <x v="15"/>
    <x v="3"/>
    <x v="2"/>
    <x v="7"/>
    <x v="2153"/>
  </r>
  <r>
    <x v="38"/>
    <x v="1"/>
    <x v="24"/>
    <x v="3"/>
    <x v="2"/>
    <x v="11"/>
    <x v="2154"/>
  </r>
  <r>
    <x v="38"/>
    <x v="1"/>
    <x v="24"/>
    <x v="3"/>
    <x v="2"/>
    <x v="15"/>
    <x v="2155"/>
  </r>
  <r>
    <x v="38"/>
    <x v="1"/>
    <x v="24"/>
    <x v="3"/>
    <x v="1"/>
    <x v="8"/>
    <x v="2156"/>
  </r>
  <r>
    <x v="229"/>
    <x v="0"/>
    <x v="26"/>
    <x v="2"/>
    <x v="1"/>
    <x v="10"/>
    <x v="1801"/>
  </r>
  <r>
    <x v="356"/>
    <x v="0"/>
    <x v="4"/>
    <x v="1"/>
    <x v="0"/>
    <x v="5"/>
    <x v="786"/>
  </r>
  <r>
    <x v="356"/>
    <x v="0"/>
    <x v="4"/>
    <x v="1"/>
    <x v="0"/>
    <x v="1"/>
    <x v="2157"/>
  </r>
  <r>
    <x v="356"/>
    <x v="0"/>
    <x v="4"/>
    <x v="1"/>
    <x v="0"/>
    <x v="1"/>
    <x v="2158"/>
  </r>
  <r>
    <x v="761"/>
    <x v="1"/>
    <x v="3"/>
    <x v="0"/>
    <x v="0"/>
    <x v="5"/>
    <x v="1253"/>
  </r>
  <r>
    <x v="761"/>
    <x v="1"/>
    <x v="3"/>
    <x v="0"/>
    <x v="1"/>
    <x v="8"/>
    <x v="2159"/>
  </r>
  <r>
    <x v="762"/>
    <x v="1"/>
    <x v="1"/>
    <x v="1"/>
    <x v="1"/>
    <x v="4"/>
    <x v="2105"/>
  </r>
  <r>
    <x v="492"/>
    <x v="0"/>
    <x v="15"/>
    <x v="3"/>
    <x v="1"/>
    <x v="10"/>
    <x v="2160"/>
  </r>
  <r>
    <x v="492"/>
    <x v="0"/>
    <x v="15"/>
    <x v="3"/>
    <x v="1"/>
    <x v="8"/>
    <x v="531"/>
  </r>
  <r>
    <x v="492"/>
    <x v="0"/>
    <x v="15"/>
    <x v="3"/>
    <x v="1"/>
    <x v="6"/>
    <x v="2161"/>
  </r>
  <r>
    <x v="492"/>
    <x v="0"/>
    <x v="15"/>
    <x v="3"/>
    <x v="0"/>
    <x v="1"/>
    <x v="2162"/>
  </r>
  <r>
    <x v="763"/>
    <x v="0"/>
    <x v="36"/>
    <x v="0"/>
    <x v="2"/>
    <x v="11"/>
    <x v="803"/>
  </r>
  <r>
    <x v="723"/>
    <x v="0"/>
    <x v="10"/>
    <x v="2"/>
    <x v="1"/>
    <x v="10"/>
    <x v="775"/>
  </r>
  <r>
    <x v="764"/>
    <x v="2"/>
    <x v="3"/>
    <x v="0"/>
    <x v="2"/>
    <x v="7"/>
    <x v="2163"/>
  </r>
  <r>
    <x v="764"/>
    <x v="2"/>
    <x v="3"/>
    <x v="0"/>
    <x v="0"/>
    <x v="5"/>
    <x v="2164"/>
  </r>
  <r>
    <x v="557"/>
    <x v="0"/>
    <x v="26"/>
    <x v="2"/>
    <x v="0"/>
    <x v="5"/>
    <x v="2165"/>
  </r>
  <r>
    <x v="557"/>
    <x v="0"/>
    <x v="26"/>
    <x v="2"/>
    <x v="1"/>
    <x v="8"/>
    <x v="2166"/>
  </r>
  <r>
    <x v="557"/>
    <x v="0"/>
    <x v="26"/>
    <x v="2"/>
    <x v="1"/>
    <x v="10"/>
    <x v="91"/>
  </r>
  <r>
    <x v="557"/>
    <x v="0"/>
    <x v="26"/>
    <x v="2"/>
    <x v="0"/>
    <x v="5"/>
    <x v="2098"/>
  </r>
  <r>
    <x v="557"/>
    <x v="0"/>
    <x v="26"/>
    <x v="2"/>
    <x v="2"/>
    <x v="7"/>
    <x v="1230"/>
  </r>
  <r>
    <x v="182"/>
    <x v="1"/>
    <x v="1"/>
    <x v="1"/>
    <x v="0"/>
    <x v="0"/>
    <x v="2167"/>
  </r>
  <r>
    <x v="697"/>
    <x v="1"/>
    <x v="7"/>
    <x v="1"/>
    <x v="1"/>
    <x v="8"/>
    <x v="2168"/>
  </r>
  <r>
    <x v="697"/>
    <x v="1"/>
    <x v="7"/>
    <x v="1"/>
    <x v="1"/>
    <x v="8"/>
    <x v="692"/>
  </r>
  <r>
    <x v="697"/>
    <x v="1"/>
    <x v="7"/>
    <x v="1"/>
    <x v="1"/>
    <x v="10"/>
    <x v="2169"/>
  </r>
  <r>
    <x v="697"/>
    <x v="1"/>
    <x v="7"/>
    <x v="1"/>
    <x v="0"/>
    <x v="0"/>
    <x v="2170"/>
  </r>
  <r>
    <x v="697"/>
    <x v="1"/>
    <x v="7"/>
    <x v="1"/>
    <x v="1"/>
    <x v="8"/>
    <x v="2171"/>
  </r>
  <r>
    <x v="697"/>
    <x v="1"/>
    <x v="7"/>
    <x v="1"/>
    <x v="1"/>
    <x v="4"/>
    <x v="2172"/>
  </r>
  <r>
    <x v="697"/>
    <x v="1"/>
    <x v="7"/>
    <x v="1"/>
    <x v="1"/>
    <x v="2"/>
    <x v="928"/>
  </r>
  <r>
    <x v="765"/>
    <x v="0"/>
    <x v="1"/>
    <x v="1"/>
    <x v="1"/>
    <x v="12"/>
    <x v="139"/>
  </r>
  <r>
    <x v="100"/>
    <x v="1"/>
    <x v="16"/>
    <x v="1"/>
    <x v="0"/>
    <x v="1"/>
    <x v="2173"/>
  </r>
  <r>
    <x v="354"/>
    <x v="1"/>
    <x v="15"/>
    <x v="3"/>
    <x v="2"/>
    <x v="7"/>
    <x v="2174"/>
  </r>
  <r>
    <x v="354"/>
    <x v="1"/>
    <x v="15"/>
    <x v="3"/>
    <x v="1"/>
    <x v="12"/>
    <x v="1095"/>
  </r>
  <r>
    <x v="349"/>
    <x v="2"/>
    <x v="25"/>
    <x v="2"/>
    <x v="1"/>
    <x v="8"/>
    <x v="2175"/>
  </r>
  <r>
    <x v="766"/>
    <x v="0"/>
    <x v="18"/>
    <x v="0"/>
    <x v="1"/>
    <x v="2"/>
    <x v="2176"/>
  </r>
  <r>
    <x v="766"/>
    <x v="0"/>
    <x v="18"/>
    <x v="0"/>
    <x v="0"/>
    <x v="3"/>
    <x v="2177"/>
  </r>
  <r>
    <x v="766"/>
    <x v="0"/>
    <x v="18"/>
    <x v="0"/>
    <x v="1"/>
    <x v="8"/>
    <x v="2178"/>
  </r>
  <r>
    <x v="393"/>
    <x v="0"/>
    <x v="5"/>
    <x v="2"/>
    <x v="2"/>
    <x v="11"/>
    <x v="2179"/>
  </r>
  <r>
    <x v="393"/>
    <x v="0"/>
    <x v="5"/>
    <x v="2"/>
    <x v="1"/>
    <x v="10"/>
    <x v="2180"/>
  </r>
  <r>
    <x v="767"/>
    <x v="2"/>
    <x v="1"/>
    <x v="1"/>
    <x v="0"/>
    <x v="1"/>
    <x v="1573"/>
  </r>
  <r>
    <x v="767"/>
    <x v="2"/>
    <x v="1"/>
    <x v="1"/>
    <x v="1"/>
    <x v="9"/>
    <x v="2181"/>
  </r>
  <r>
    <x v="340"/>
    <x v="1"/>
    <x v="31"/>
    <x v="3"/>
    <x v="1"/>
    <x v="10"/>
    <x v="1668"/>
  </r>
  <r>
    <x v="340"/>
    <x v="1"/>
    <x v="31"/>
    <x v="3"/>
    <x v="0"/>
    <x v="1"/>
    <x v="2182"/>
  </r>
  <r>
    <x v="340"/>
    <x v="1"/>
    <x v="31"/>
    <x v="3"/>
    <x v="1"/>
    <x v="10"/>
    <x v="2183"/>
  </r>
  <r>
    <x v="340"/>
    <x v="1"/>
    <x v="31"/>
    <x v="3"/>
    <x v="1"/>
    <x v="4"/>
    <x v="2184"/>
  </r>
  <r>
    <x v="734"/>
    <x v="0"/>
    <x v="1"/>
    <x v="1"/>
    <x v="1"/>
    <x v="10"/>
    <x v="1668"/>
  </r>
  <r>
    <x v="344"/>
    <x v="0"/>
    <x v="3"/>
    <x v="0"/>
    <x v="1"/>
    <x v="6"/>
    <x v="2175"/>
  </r>
  <r>
    <x v="344"/>
    <x v="0"/>
    <x v="3"/>
    <x v="0"/>
    <x v="1"/>
    <x v="9"/>
    <x v="2185"/>
  </r>
  <r>
    <x v="261"/>
    <x v="0"/>
    <x v="22"/>
    <x v="1"/>
    <x v="1"/>
    <x v="8"/>
    <x v="2186"/>
  </r>
  <r>
    <x v="261"/>
    <x v="0"/>
    <x v="22"/>
    <x v="1"/>
    <x v="1"/>
    <x v="8"/>
    <x v="2187"/>
  </r>
  <r>
    <x v="276"/>
    <x v="2"/>
    <x v="12"/>
    <x v="2"/>
    <x v="1"/>
    <x v="8"/>
    <x v="928"/>
  </r>
  <r>
    <x v="276"/>
    <x v="2"/>
    <x v="12"/>
    <x v="2"/>
    <x v="2"/>
    <x v="11"/>
    <x v="1000"/>
  </r>
  <r>
    <x v="276"/>
    <x v="2"/>
    <x v="12"/>
    <x v="2"/>
    <x v="1"/>
    <x v="8"/>
    <x v="2188"/>
  </r>
  <r>
    <x v="276"/>
    <x v="2"/>
    <x v="12"/>
    <x v="2"/>
    <x v="2"/>
    <x v="15"/>
    <x v="2189"/>
  </r>
  <r>
    <x v="276"/>
    <x v="2"/>
    <x v="12"/>
    <x v="2"/>
    <x v="2"/>
    <x v="7"/>
    <x v="2190"/>
  </r>
  <r>
    <x v="222"/>
    <x v="0"/>
    <x v="1"/>
    <x v="1"/>
    <x v="1"/>
    <x v="8"/>
    <x v="2191"/>
  </r>
  <r>
    <x v="47"/>
    <x v="0"/>
    <x v="3"/>
    <x v="0"/>
    <x v="1"/>
    <x v="12"/>
    <x v="2192"/>
  </r>
  <r>
    <x v="47"/>
    <x v="0"/>
    <x v="3"/>
    <x v="0"/>
    <x v="1"/>
    <x v="8"/>
    <x v="2193"/>
  </r>
  <r>
    <x v="578"/>
    <x v="0"/>
    <x v="10"/>
    <x v="2"/>
    <x v="1"/>
    <x v="8"/>
    <x v="2194"/>
  </r>
  <r>
    <x v="768"/>
    <x v="1"/>
    <x v="1"/>
    <x v="1"/>
    <x v="1"/>
    <x v="10"/>
    <x v="2195"/>
  </r>
  <r>
    <x v="479"/>
    <x v="0"/>
    <x v="10"/>
    <x v="2"/>
    <x v="1"/>
    <x v="6"/>
    <x v="791"/>
  </r>
  <r>
    <x v="769"/>
    <x v="0"/>
    <x v="9"/>
    <x v="3"/>
    <x v="1"/>
    <x v="8"/>
    <x v="2196"/>
  </r>
  <r>
    <x v="770"/>
    <x v="0"/>
    <x v="22"/>
    <x v="1"/>
    <x v="1"/>
    <x v="10"/>
    <x v="1142"/>
  </r>
  <r>
    <x v="770"/>
    <x v="0"/>
    <x v="22"/>
    <x v="1"/>
    <x v="2"/>
    <x v="7"/>
    <x v="2197"/>
  </r>
  <r>
    <x v="115"/>
    <x v="1"/>
    <x v="4"/>
    <x v="1"/>
    <x v="0"/>
    <x v="5"/>
    <x v="2198"/>
  </r>
  <r>
    <x v="771"/>
    <x v="0"/>
    <x v="2"/>
    <x v="0"/>
    <x v="0"/>
    <x v="5"/>
    <x v="2199"/>
  </r>
  <r>
    <x v="569"/>
    <x v="0"/>
    <x v="24"/>
    <x v="3"/>
    <x v="1"/>
    <x v="10"/>
    <x v="2200"/>
  </r>
  <r>
    <x v="772"/>
    <x v="2"/>
    <x v="2"/>
    <x v="0"/>
    <x v="2"/>
    <x v="15"/>
    <x v="2201"/>
  </r>
  <r>
    <x v="772"/>
    <x v="2"/>
    <x v="2"/>
    <x v="0"/>
    <x v="2"/>
    <x v="15"/>
    <x v="2202"/>
  </r>
  <r>
    <x v="772"/>
    <x v="2"/>
    <x v="2"/>
    <x v="0"/>
    <x v="1"/>
    <x v="10"/>
    <x v="2203"/>
  </r>
  <r>
    <x v="772"/>
    <x v="2"/>
    <x v="2"/>
    <x v="0"/>
    <x v="1"/>
    <x v="6"/>
    <x v="2204"/>
  </r>
  <r>
    <x v="772"/>
    <x v="2"/>
    <x v="2"/>
    <x v="0"/>
    <x v="0"/>
    <x v="5"/>
    <x v="2205"/>
  </r>
  <r>
    <x v="772"/>
    <x v="2"/>
    <x v="2"/>
    <x v="0"/>
    <x v="1"/>
    <x v="13"/>
    <x v="2206"/>
  </r>
  <r>
    <x v="772"/>
    <x v="2"/>
    <x v="2"/>
    <x v="0"/>
    <x v="0"/>
    <x v="5"/>
    <x v="1888"/>
  </r>
  <r>
    <x v="773"/>
    <x v="0"/>
    <x v="39"/>
    <x v="3"/>
    <x v="1"/>
    <x v="10"/>
    <x v="2207"/>
  </r>
  <r>
    <x v="497"/>
    <x v="0"/>
    <x v="15"/>
    <x v="3"/>
    <x v="2"/>
    <x v="11"/>
    <x v="2208"/>
  </r>
  <r>
    <x v="114"/>
    <x v="2"/>
    <x v="27"/>
    <x v="1"/>
    <x v="1"/>
    <x v="14"/>
    <x v="1438"/>
  </r>
  <r>
    <x v="114"/>
    <x v="2"/>
    <x v="27"/>
    <x v="1"/>
    <x v="1"/>
    <x v="10"/>
    <x v="537"/>
  </r>
  <r>
    <x v="114"/>
    <x v="2"/>
    <x v="27"/>
    <x v="1"/>
    <x v="1"/>
    <x v="10"/>
    <x v="801"/>
  </r>
  <r>
    <x v="564"/>
    <x v="0"/>
    <x v="1"/>
    <x v="1"/>
    <x v="0"/>
    <x v="5"/>
    <x v="2209"/>
  </r>
  <r>
    <x v="564"/>
    <x v="0"/>
    <x v="1"/>
    <x v="1"/>
    <x v="2"/>
    <x v="15"/>
    <x v="2210"/>
  </r>
  <r>
    <x v="555"/>
    <x v="0"/>
    <x v="2"/>
    <x v="0"/>
    <x v="1"/>
    <x v="8"/>
    <x v="2211"/>
  </r>
  <r>
    <x v="449"/>
    <x v="1"/>
    <x v="24"/>
    <x v="3"/>
    <x v="0"/>
    <x v="5"/>
    <x v="2212"/>
  </r>
  <r>
    <x v="570"/>
    <x v="0"/>
    <x v="15"/>
    <x v="3"/>
    <x v="1"/>
    <x v="6"/>
    <x v="1817"/>
  </r>
  <r>
    <x v="573"/>
    <x v="0"/>
    <x v="3"/>
    <x v="0"/>
    <x v="2"/>
    <x v="7"/>
    <x v="214"/>
  </r>
  <r>
    <x v="494"/>
    <x v="2"/>
    <x v="4"/>
    <x v="1"/>
    <x v="1"/>
    <x v="6"/>
    <x v="2213"/>
  </r>
  <r>
    <x v="774"/>
    <x v="1"/>
    <x v="15"/>
    <x v="3"/>
    <x v="2"/>
    <x v="7"/>
    <x v="2214"/>
  </r>
  <r>
    <x v="775"/>
    <x v="2"/>
    <x v="32"/>
    <x v="0"/>
    <x v="2"/>
    <x v="11"/>
    <x v="2215"/>
  </r>
  <r>
    <x v="557"/>
    <x v="0"/>
    <x v="15"/>
    <x v="3"/>
    <x v="2"/>
    <x v="7"/>
    <x v="2216"/>
  </r>
  <r>
    <x v="202"/>
    <x v="0"/>
    <x v="1"/>
    <x v="1"/>
    <x v="1"/>
    <x v="4"/>
    <x v="2217"/>
  </r>
  <r>
    <x v="776"/>
    <x v="0"/>
    <x v="5"/>
    <x v="2"/>
    <x v="0"/>
    <x v="5"/>
    <x v="112"/>
  </r>
  <r>
    <x v="130"/>
    <x v="1"/>
    <x v="3"/>
    <x v="0"/>
    <x v="1"/>
    <x v="13"/>
    <x v="1341"/>
  </r>
  <r>
    <x v="130"/>
    <x v="1"/>
    <x v="3"/>
    <x v="0"/>
    <x v="1"/>
    <x v="9"/>
    <x v="2218"/>
  </r>
  <r>
    <x v="167"/>
    <x v="0"/>
    <x v="17"/>
    <x v="0"/>
    <x v="1"/>
    <x v="4"/>
    <x v="2219"/>
  </r>
  <r>
    <x v="777"/>
    <x v="0"/>
    <x v="1"/>
    <x v="1"/>
    <x v="1"/>
    <x v="2"/>
    <x v="2220"/>
  </r>
  <r>
    <x v="777"/>
    <x v="0"/>
    <x v="1"/>
    <x v="1"/>
    <x v="1"/>
    <x v="8"/>
    <x v="2221"/>
  </r>
  <r>
    <x v="659"/>
    <x v="0"/>
    <x v="9"/>
    <x v="3"/>
    <x v="2"/>
    <x v="7"/>
    <x v="1880"/>
  </r>
  <r>
    <x v="659"/>
    <x v="0"/>
    <x v="9"/>
    <x v="3"/>
    <x v="0"/>
    <x v="3"/>
    <x v="2222"/>
  </r>
  <r>
    <x v="66"/>
    <x v="0"/>
    <x v="24"/>
    <x v="3"/>
    <x v="1"/>
    <x v="8"/>
    <x v="2223"/>
  </r>
  <r>
    <x v="66"/>
    <x v="0"/>
    <x v="24"/>
    <x v="3"/>
    <x v="2"/>
    <x v="7"/>
    <x v="2224"/>
  </r>
  <r>
    <x v="778"/>
    <x v="0"/>
    <x v="4"/>
    <x v="1"/>
    <x v="1"/>
    <x v="6"/>
    <x v="153"/>
  </r>
  <r>
    <x v="778"/>
    <x v="0"/>
    <x v="4"/>
    <x v="1"/>
    <x v="2"/>
    <x v="11"/>
    <x v="2225"/>
  </r>
  <r>
    <x v="778"/>
    <x v="0"/>
    <x v="4"/>
    <x v="1"/>
    <x v="0"/>
    <x v="5"/>
    <x v="2226"/>
  </r>
  <r>
    <x v="779"/>
    <x v="0"/>
    <x v="30"/>
    <x v="3"/>
    <x v="2"/>
    <x v="7"/>
    <x v="2227"/>
  </r>
  <r>
    <x v="779"/>
    <x v="0"/>
    <x v="30"/>
    <x v="3"/>
    <x v="1"/>
    <x v="6"/>
    <x v="2228"/>
  </r>
  <r>
    <x v="780"/>
    <x v="0"/>
    <x v="27"/>
    <x v="1"/>
    <x v="1"/>
    <x v="10"/>
    <x v="335"/>
  </r>
  <r>
    <x v="50"/>
    <x v="0"/>
    <x v="13"/>
    <x v="3"/>
    <x v="2"/>
    <x v="7"/>
    <x v="2216"/>
  </r>
  <r>
    <x v="50"/>
    <x v="0"/>
    <x v="13"/>
    <x v="3"/>
    <x v="1"/>
    <x v="10"/>
    <x v="2229"/>
  </r>
  <r>
    <x v="50"/>
    <x v="0"/>
    <x v="13"/>
    <x v="3"/>
    <x v="0"/>
    <x v="0"/>
    <x v="670"/>
  </r>
  <r>
    <x v="50"/>
    <x v="0"/>
    <x v="13"/>
    <x v="3"/>
    <x v="2"/>
    <x v="7"/>
    <x v="2230"/>
  </r>
  <r>
    <x v="513"/>
    <x v="1"/>
    <x v="19"/>
    <x v="0"/>
    <x v="1"/>
    <x v="14"/>
    <x v="2231"/>
  </r>
  <r>
    <x v="513"/>
    <x v="1"/>
    <x v="19"/>
    <x v="0"/>
    <x v="2"/>
    <x v="11"/>
    <x v="2232"/>
  </r>
  <r>
    <x v="781"/>
    <x v="0"/>
    <x v="24"/>
    <x v="3"/>
    <x v="1"/>
    <x v="12"/>
    <x v="666"/>
  </r>
  <r>
    <x v="130"/>
    <x v="0"/>
    <x v="1"/>
    <x v="1"/>
    <x v="0"/>
    <x v="5"/>
    <x v="2233"/>
  </r>
  <r>
    <x v="782"/>
    <x v="1"/>
    <x v="1"/>
    <x v="1"/>
    <x v="0"/>
    <x v="5"/>
    <x v="2234"/>
  </r>
  <r>
    <x v="782"/>
    <x v="1"/>
    <x v="1"/>
    <x v="1"/>
    <x v="2"/>
    <x v="7"/>
    <x v="2235"/>
  </r>
  <r>
    <x v="783"/>
    <x v="0"/>
    <x v="3"/>
    <x v="0"/>
    <x v="2"/>
    <x v="11"/>
    <x v="2236"/>
  </r>
  <r>
    <x v="552"/>
    <x v="0"/>
    <x v="31"/>
    <x v="3"/>
    <x v="0"/>
    <x v="3"/>
    <x v="2237"/>
  </r>
  <r>
    <x v="6"/>
    <x v="2"/>
    <x v="5"/>
    <x v="2"/>
    <x v="2"/>
    <x v="11"/>
    <x v="220"/>
  </r>
  <r>
    <x v="784"/>
    <x v="0"/>
    <x v="2"/>
    <x v="0"/>
    <x v="1"/>
    <x v="8"/>
    <x v="2238"/>
  </r>
  <r>
    <x v="785"/>
    <x v="0"/>
    <x v="4"/>
    <x v="1"/>
    <x v="0"/>
    <x v="1"/>
    <x v="2239"/>
  </r>
  <r>
    <x v="233"/>
    <x v="0"/>
    <x v="1"/>
    <x v="1"/>
    <x v="1"/>
    <x v="4"/>
    <x v="2240"/>
  </r>
  <r>
    <x v="542"/>
    <x v="0"/>
    <x v="1"/>
    <x v="1"/>
    <x v="0"/>
    <x v="1"/>
    <x v="2241"/>
  </r>
  <r>
    <x v="786"/>
    <x v="0"/>
    <x v="1"/>
    <x v="1"/>
    <x v="1"/>
    <x v="6"/>
    <x v="345"/>
  </r>
  <r>
    <x v="786"/>
    <x v="0"/>
    <x v="1"/>
    <x v="1"/>
    <x v="2"/>
    <x v="11"/>
    <x v="2242"/>
  </r>
  <r>
    <x v="786"/>
    <x v="0"/>
    <x v="1"/>
    <x v="1"/>
    <x v="2"/>
    <x v="7"/>
    <x v="2243"/>
  </r>
  <r>
    <x v="786"/>
    <x v="0"/>
    <x v="1"/>
    <x v="1"/>
    <x v="1"/>
    <x v="9"/>
    <x v="2244"/>
  </r>
  <r>
    <x v="786"/>
    <x v="0"/>
    <x v="1"/>
    <x v="1"/>
    <x v="1"/>
    <x v="10"/>
    <x v="489"/>
  </r>
  <r>
    <x v="725"/>
    <x v="0"/>
    <x v="15"/>
    <x v="3"/>
    <x v="2"/>
    <x v="11"/>
    <x v="758"/>
  </r>
  <r>
    <x v="21"/>
    <x v="2"/>
    <x v="32"/>
    <x v="0"/>
    <x v="0"/>
    <x v="5"/>
    <x v="2245"/>
  </r>
  <r>
    <x v="21"/>
    <x v="2"/>
    <x v="32"/>
    <x v="0"/>
    <x v="1"/>
    <x v="4"/>
    <x v="2246"/>
  </r>
  <r>
    <x v="542"/>
    <x v="2"/>
    <x v="7"/>
    <x v="1"/>
    <x v="1"/>
    <x v="10"/>
    <x v="2247"/>
  </r>
  <r>
    <x v="386"/>
    <x v="2"/>
    <x v="1"/>
    <x v="1"/>
    <x v="2"/>
    <x v="11"/>
    <x v="2248"/>
  </r>
  <r>
    <x v="386"/>
    <x v="2"/>
    <x v="1"/>
    <x v="1"/>
    <x v="1"/>
    <x v="8"/>
    <x v="2249"/>
  </r>
  <r>
    <x v="738"/>
    <x v="2"/>
    <x v="9"/>
    <x v="3"/>
    <x v="1"/>
    <x v="8"/>
    <x v="2250"/>
  </r>
  <r>
    <x v="738"/>
    <x v="2"/>
    <x v="9"/>
    <x v="3"/>
    <x v="1"/>
    <x v="8"/>
    <x v="2251"/>
  </r>
  <r>
    <x v="738"/>
    <x v="2"/>
    <x v="9"/>
    <x v="3"/>
    <x v="1"/>
    <x v="4"/>
    <x v="433"/>
  </r>
  <r>
    <x v="787"/>
    <x v="0"/>
    <x v="9"/>
    <x v="3"/>
    <x v="1"/>
    <x v="9"/>
    <x v="2252"/>
  </r>
  <r>
    <x v="787"/>
    <x v="0"/>
    <x v="9"/>
    <x v="3"/>
    <x v="1"/>
    <x v="9"/>
    <x v="2253"/>
  </r>
  <r>
    <x v="788"/>
    <x v="0"/>
    <x v="5"/>
    <x v="2"/>
    <x v="1"/>
    <x v="9"/>
    <x v="2254"/>
  </r>
  <r>
    <x v="788"/>
    <x v="0"/>
    <x v="5"/>
    <x v="2"/>
    <x v="2"/>
    <x v="11"/>
    <x v="2255"/>
  </r>
  <r>
    <x v="788"/>
    <x v="0"/>
    <x v="5"/>
    <x v="2"/>
    <x v="2"/>
    <x v="11"/>
    <x v="331"/>
  </r>
  <r>
    <x v="323"/>
    <x v="0"/>
    <x v="6"/>
    <x v="2"/>
    <x v="1"/>
    <x v="4"/>
    <x v="2256"/>
  </r>
  <r>
    <x v="389"/>
    <x v="0"/>
    <x v="2"/>
    <x v="0"/>
    <x v="0"/>
    <x v="5"/>
    <x v="2257"/>
  </r>
  <r>
    <x v="441"/>
    <x v="0"/>
    <x v="12"/>
    <x v="2"/>
    <x v="1"/>
    <x v="8"/>
    <x v="2258"/>
  </r>
  <r>
    <x v="343"/>
    <x v="2"/>
    <x v="24"/>
    <x v="3"/>
    <x v="1"/>
    <x v="10"/>
    <x v="559"/>
  </r>
  <r>
    <x v="147"/>
    <x v="0"/>
    <x v="1"/>
    <x v="1"/>
    <x v="1"/>
    <x v="4"/>
    <x v="1233"/>
  </r>
  <r>
    <x v="379"/>
    <x v="1"/>
    <x v="22"/>
    <x v="1"/>
    <x v="1"/>
    <x v="9"/>
    <x v="2259"/>
  </r>
  <r>
    <x v="789"/>
    <x v="0"/>
    <x v="1"/>
    <x v="1"/>
    <x v="0"/>
    <x v="0"/>
    <x v="2260"/>
  </r>
  <r>
    <x v="504"/>
    <x v="1"/>
    <x v="2"/>
    <x v="0"/>
    <x v="0"/>
    <x v="5"/>
    <x v="208"/>
  </r>
  <r>
    <x v="504"/>
    <x v="1"/>
    <x v="2"/>
    <x v="0"/>
    <x v="2"/>
    <x v="11"/>
    <x v="477"/>
  </r>
  <r>
    <x v="636"/>
    <x v="0"/>
    <x v="15"/>
    <x v="3"/>
    <x v="1"/>
    <x v="2"/>
    <x v="2261"/>
  </r>
  <r>
    <x v="225"/>
    <x v="0"/>
    <x v="11"/>
    <x v="2"/>
    <x v="1"/>
    <x v="6"/>
    <x v="1103"/>
  </r>
  <r>
    <x v="583"/>
    <x v="0"/>
    <x v="12"/>
    <x v="2"/>
    <x v="2"/>
    <x v="7"/>
    <x v="2018"/>
  </r>
  <r>
    <x v="732"/>
    <x v="1"/>
    <x v="9"/>
    <x v="3"/>
    <x v="2"/>
    <x v="7"/>
    <x v="1792"/>
  </r>
  <r>
    <x v="790"/>
    <x v="1"/>
    <x v="24"/>
    <x v="3"/>
    <x v="2"/>
    <x v="7"/>
    <x v="112"/>
  </r>
  <r>
    <x v="481"/>
    <x v="2"/>
    <x v="1"/>
    <x v="1"/>
    <x v="0"/>
    <x v="1"/>
    <x v="2262"/>
  </r>
  <r>
    <x v="481"/>
    <x v="2"/>
    <x v="1"/>
    <x v="1"/>
    <x v="1"/>
    <x v="13"/>
    <x v="2263"/>
  </r>
  <r>
    <x v="266"/>
    <x v="1"/>
    <x v="5"/>
    <x v="2"/>
    <x v="0"/>
    <x v="5"/>
    <x v="2264"/>
  </r>
  <r>
    <x v="266"/>
    <x v="1"/>
    <x v="5"/>
    <x v="2"/>
    <x v="1"/>
    <x v="6"/>
    <x v="2265"/>
  </r>
  <r>
    <x v="266"/>
    <x v="1"/>
    <x v="5"/>
    <x v="2"/>
    <x v="0"/>
    <x v="5"/>
    <x v="786"/>
  </r>
  <r>
    <x v="158"/>
    <x v="1"/>
    <x v="8"/>
    <x v="2"/>
    <x v="1"/>
    <x v="9"/>
    <x v="2266"/>
  </r>
  <r>
    <x v="158"/>
    <x v="1"/>
    <x v="8"/>
    <x v="2"/>
    <x v="1"/>
    <x v="9"/>
    <x v="2267"/>
  </r>
  <r>
    <x v="158"/>
    <x v="1"/>
    <x v="8"/>
    <x v="2"/>
    <x v="1"/>
    <x v="10"/>
    <x v="90"/>
  </r>
  <r>
    <x v="791"/>
    <x v="1"/>
    <x v="1"/>
    <x v="1"/>
    <x v="2"/>
    <x v="7"/>
    <x v="2268"/>
  </r>
  <r>
    <x v="791"/>
    <x v="1"/>
    <x v="1"/>
    <x v="1"/>
    <x v="2"/>
    <x v="7"/>
    <x v="2269"/>
  </r>
  <r>
    <x v="791"/>
    <x v="1"/>
    <x v="1"/>
    <x v="1"/>
    <x v="1"/>
    <x v="8"/>
    <x v="2270"/>
  </r>
  <r>
    <x v="791"/>
    <x v="1"/>
    <x v="1"/>
    <x v="1"/>
    <x v="0"/>
    <x v="0"/>
    <x v="2271"/>
  </r>
  <r>
    <x v="179"/>
    <x v="0"/>
    <x v="36"/>
    <x v="0"/>
    <x v="1"/>
    <x v="6"/>
    <x v="518"/>
  </r>
  <r>
    <x v="179"/>
    <x v="0"/>
    <x v="36"/>
    <x v="0"/>
    <x v="1"/>
    <x v="10"/>
    <x v="786"/>
  </r>
  <r>
    <x v="179"/>
    <x v="0"/>
    <x v="36"/>
    <x v="0"/>
    <x v="1"/>
    <x v="8"/>
    <x v="2272"/>
  </r>
  <r>
    <x v="792"/>
    <x v="1"/>
    <x v="2"/>
    <x v="0"/>
    <x v="2"/>
    <x v="7"/>
    <x v="2243"/>
  </r>
  <r>
    <x v="549"/>
    <x v="0"/>
    <x v="21"/>
    <x v="1"/>
    <x v="1"/>
    <x v="6"/>
    <x v="2273"/>
  </r>
  <r>
    <x v="132"/>
    <x v="0"/>
    <x v="27"/>
    <x v="1"/>
    <x v="0"/>
    <x v="5"/>
    <x v="1419"/>
  </r>
  <r>
    <x v="793"/>
    <x v="0"/>
    <x v="1"/>
    <x v="1"/>
    <x v="1"/>
    <x v="10"/>
    <x v="1371"/>
  </r>
  <r>
    <x v="793"/>
    <x v="0"/>
    <x v="1"/>
    <x v="1"/>
    <x v="1"/>
    <x v="10"/>
    <x v="2274"/>
  </r>
  <r>
    <x v="67"/>
    <x v="0"/>
    <x v="5"/>
    <x v="2"/>
    <x v="0"/>
    <x v="1"/>
    <x v="2275"/>
  </r>
  <r>
    <x v="395"/>
    <x v="0"/>
    <x v="4"/>
    <x v="1"/>
    <x v="1"/>
    <x v="13"/>
    <x v="2276"/>
  </r>
  <r>
    <x v="395"/>
    <x v="0"/>
    <x v="4"/>
    <x v="1"/>
    <x v="1"/>
    <x v="10"/>
    <x v="91"/>
  </r>
  <r>
    <x v="395"/>
    <x v="0"/>
    <x v="4"/>
    <x v="1"/>
    <x v="0"/>
    <x v="0"/>
    <x v="2277"/>
  </r>
  <r>
    <x v="395"/>
    <x v="0"/>
    <x v="4"/>
    <x v="1"/>
    <x v="0"/>
    <x v="1"/>
    <x v="2278"/>
  </r>
  <r>
    <x v="547"/>
    <x v="2"/>
    <x v="6"/>
    <x v="2"/>
    <x v="1"/>
    <x v="10"/>
    <x v="2279"/>
  </r>
  <r>
    <x v="547"/>
    <x v="2"/>
    <x v="6"/>
    <x v="2"/>
    <x v="0"/>
    <x v="5"/>
    <x v="2280"/>
  </r>
  <r>
    <x v="547"/>
    <x v="2"/>
    <x v="6"/>
    <x v="2"/>
    <x v="0"/>
    <x v="3"/>
    <x v="2281"/>
  </r>
  <r>
    <x v="547"/>
    <x v="2"/>
    <x v="6"/>
    <x v="2"/>
    <x v="2"/>
    <x v="11"/>
    <x v="2282"/>
  </r>
  <r>
    <x v="547"/>
    <x v="2"/>
    <x v="6"/>
    <x v="2"/>
    <x v="0"/>
    <x v="3"/>
    <x v="2283"/>
  </r>
  <r>
    <x v="135"/>
    <x v="2"/>
    <x v="31"/>
    <x v="3"/>
    <x v="1"/>
    <x v="8"/>
    <x v="2284"/>
  </r>
  <r>
    <x v="135"/>
    <x v="2"/>
    <x v="31"/>
    <x v="3"/>
    <x v="0"/>
    <x v="1"/>
    <x v="2285"/>
  </r>
  <r>
    <x v="135"/>
    <x v="2"/>
    <x v="31"/>
    <x v="3"/>
    <x v="0"/>
    <x v="5"/>
    <x v="2217"/>
  </r>
  <r>
    <x v="135"/>
    <x v="2"/>
    <x v="31"/>
    <x v="3"/>
    <x v="1"/>
    <x v="4"/>
    <x v="2286"/>
  </r>
  <r>
    <x v="465"/>
    <x v="0"/>
    <x v="1"/>
    <x v="1"/>
    <x v="1"/>
    <x v="8"/>
    <x v="944"/>
  </r>
  <r>
    <x v="465"/>
    <x v="0"/>
    <x v="1"/>
    <x v="1"/>
    <x v="0"/>
    <x v="3"/>
    <x v="2287"/>
  </r>
  <r>
    <x v="413"/>
    <x v="0"/>
    <x v="1"/>
    <x v="1"/>
    <x v="2"/>
    <x v="7"/>
    <x v="214"/>
  </r>
  <r>
    <x v="65"/>
    <x v="0"/>
    <x v="5"/>
    <x v="2"/>
    <x v="1"/>
    <x v="6"/>
    <x v="433"/>
  </r>
  <r>
    <x v="65"/>
    <x v="0"/>
    <x v="5"/>
    <x v="2"/>
    <x v="1"/>
    <x v="4"/>
    <x v="2288"/>
  </r>
  <r>
    <x v="794"/>
    <x v="2"/>
    <x v="5"/>
    <x v="2"/>
    <x v="1"/>
    <x v="10"/>
    <x v="2289"/>
  </r>
  <r>
    <x v="794"/>
    <x v="2"/>
    <x v="5"/>
    <x v="2"/>
    <x v="0"/>
    <x v="0"/>
    <x v="2290"/>
  </r>
  <r>
    <x v="794"/>
    <x v="2"/>
    <x v="5"/>
    <x v="2"/>
    <x v="1"/>
    <x v="8"/>
    <x v="625"/>
  </r>
  <r>
    <x v="794"/>
    <x v="2"/>
    <x v="5"/>
    <x v="2"/>
    <x v="1"/>
    <x v="12"/>
    <x v="30"/>
  </r>
  <r>
    <x v="131"/>
    <x v="0"/>
    <x v="24"/>
    <x v="3"/>
    <x v="1"/>
    <x v="10"/>
    <x v="2291"/>
  </r>
  <r>
    <x v="131"/>
    <x v="0"/>
    <x v="24"/>
    <x v="3"/>
    <x v="1"/>
    <x v="4"/>
    <x v="2292"/>
  </r>
  <r>
    <x v="131"/>
    <x v="0"/>
    <x v="24"/>
    <x v="3"/>
    <x v="1"/>
    <x v="10"/>
    <x v="128"/>
  </r>
  <r>
    <x v="301"/>
    <x v="0"/>
    <x v="21"/>
    <x v="1"/>
    <x v="1"/>
    <x v="4"/>
    <x v="2293"/>
  </r>
  <r>
    <x v="301"/>
    <x v="0"/>
    <x v="21"/>
    <x v="1"/>
    <x v="2"/>
    <x v="7"/>
    <x v="2294"/>
  </r>
  <r>
    <x v="795"/>
    <x v="1"/>
    <x v="19"/>
    <x v="0"/>
    <x v="1"/>
    <x v="6"/>
    <x v="2295"/>
  </r>
  <r>
    <x v="795"/>
    <x v="1"/>
    <x v="19"/>
    <x v="0"/>
    <x v="1"/>
    <x v="8"/>
    <x v="181"/>
  </r>
  <r>
    <x v="343"/>
    <x v="0"/>
    <x v="1"/>
    <x v="1"/>
    <x v="1"/>
    <x v="9"/>
    <x v="2296"/>
  </r>
  <r>
    <x v="343"/>
    <x v="0"/>
    <x v="1"/>
    <x v="1"/>
    <x v="1"/>
    <x v="10"/>
    <x v="537"/>
  </r>
  <r>
    <x v="343"/>
    <x v="0"/>
    <x v="1"/>
    <x v="1"/>
    <x v="1"/>
    <x v="8"/>
    <x v="2077"/>
  </r>
  <r>
    <x v="632"/>
    <x v="0"/>
    <x v="2"/>
    <x v="0"/>
    <x v="2"/>
    <x v="15"/>
    <x v="1188"/>
  </r>
  <r>
    <x v="37"/>
    <x v="1"/>
    <x v="15"/>
    <x v="3"/>
    <x v="1"/>
    <x v="4"/>
    <x v="2297"/>
  </r>
  <r>
    <x v="619"/>
    <x v="2"/>
    <x v="17"/>
    <x v="0"/>
    <x v="0"/>
    <x v="1"/>
    <x v="2298"/>
  </r>
  <r>
    <x v="515"/>
    <x v="0"/>
    <x v="3"/>
    <x v="0"/>
    <x v="1"/>
    <x v="10"/>
    <x v="2299"/>
  </r>
  <r>
    <x v="721"/>
    <x v="0"/>
    <x v="5"/>
    <x v="2"/>
    <x v="1"/>
    <x v="4"/>
    <x v="2300"/>
  </r>
  <r>
    <x v="796"/>
    <x v="0"/>
    <x v="9"/>
    <x v="3"/>
    <x v="2"/>
    <x v="11"/>
    <x v="2301"/>
  </r>
  <r>
    <x v="797"/>
    <x v="1"/>
    <x v="10"/>
    <x v="2"/>
    <x v="0"/>
    <x v="1"/>
    <x v="2302"/>
  </r>
  <r>
    <x v="701"/>
    <x v="0"/>
    <x v="31"/>
    <x v="3"/>
    <x v="1"/>
    <x v="6"/>
    <x v="711"/>
  </r>
  <r>
    <x v="18"/>
    <x v="2"/>
    <x v="10"/>
    <x v="2"/>
    <x v="1"/>
    <x v="8"/>
    <x v="2303"/>
  </r>
  <r>
    <x v="798"/>
    <x v="1"/>
    <x v="32"/>
    <x v="0"/>
    <x v="0"/>
    <x v="5"/>
    <x v="2304"/>
  </r>
  <r>
    <x v="798"/>
    <x v="1"/>
    <x v="32"/>
    <x v="0"/>
    <x v="1"/>
    <x v="8"/>
    <x v="2305"/>
  </r>
  <r>
    <x v="85"/>
    <x v="1"/>
    <x v="2"/>
    <x v="0"/>
    <x v="1"/>
    <x v="8"/>
    <x v="2306"/>
  </r>
  <r>
    <x v="799"/>
    <x v="1"/>
    <x v="9"/>
    <x v="3"/>
    <x v="1"/>
    <x v="4"/>
    <x v="1445"/>
  </r>
  <r>
    <x v="94"/>
    <x v="2"/>
    <x v="14"/>
    <x v="2"/>
    <x v="1"/>
    <x v="10"/>
    <x v="2307"/>
  </r>
  <r>
    <x v="690"/>
    <x v="0"/>
    <x v="15"/>
    <x v="3"/>
    <x v="0"/>
    <x v="5"/>
    <x v="1852"/>
  </r>
  <r>
    <x v="690"/>
    <x v="0"/>
    <x v="15"/>
    <x v="3"/>
    <x v="0"/>
    <x v="5"/>
    <x v="2308"/>
  </r>
  <r>
    <x v="648"/>
    <x v="1"/>
    <x v="31"/>
    <x v="3"/>
    <x v="1"/>
    <x v="4"/>
    <x v="2309"/>
  </r>
  <r>
    <x v="800"/>
    <x v="0"/>
    <x v="44"/>
    <x v="2"/>
    <x v="1"/>
    <x v="2"/>
    <x v="2310"/>
  </r>
  <r>
    <x v="370"/>
    <x v="1"/>
    <x v="1"/>
    <x v="1"/>
    <x v="0"/>
    <x v="1"/>
    <x v="2311"/>
  </r>
  <r>
    <x v="243"/>
    <x v="0"/>
    <x v="3"/>
    <x v="0"/>
    <x v="0"/>
    <x v="1"/>
    <x v="2241"/>
  </r>
  <r>
    <x v="240"/>
    <x v="0"/>
    <x v="32"/>
    <x v="0"/>
    <x v="2"/>
    <x v="11"/>
    <x v="760"/>
  </r>
  <r>
    <x v="240"/>
    <x v="0"/>
    <x v="32"/>
    <x v="0"/>
    <x v="2"/>
    <x v="7"/>
    <x v="2216"/>
  </r>
  <r>
    <x v="240"/>
    <x v="0"/>
    <x v="32"/>
    <x v="0"/>
    <x v="0"/>
    <x v="0"/>
    <x v="2312"/>
  </r>
  <r>
    <x v="240"/>
    <x v="0"/>
    <x v="32"/>
    <x v="0"/>
    <x v="1"/>
    <x v="10"/>
    <x v="2313"/>
  </r>
  <r>
    <x v="801"/>
    <x v="0"/>
    <x v="2"/>
    <x v="0"/>
    <x v="1"/>
    <x v="10"/>
    <x v="557"/>
  </r>
  <r>
    <x v="802"/>
    <x v="0"/>
    <x v="1"/>
    <x v="1"/>
    <x v="1"/>
    <x v="4"/>
    <x v="966"/>
  </r>
  <r>
    <x v="802"/>
    <x v="0"/>
    <x v="1"/>
    <x v="1"/>
    <x v="1"/>
    <x v="9"/>
    <x v="2314"/>
  </r>
  <r>
    <x v="802"/>
    <x v="0"/>
    <x v="1"/>
    <x v="1"/>
    <x v="1"/>
    <x v="6"/>
    <x v="423"/>
  </r>
  <r>
    <x v="802"/>
    <x v="0"/>
    <x v="1"/>
    <x v="1"/>
    <x v="1"/>
    <x v="14"/>
    <x v="1043"/>
  </r>
  <r>
    <x v="338"/>
    <x v="0"/>
    <x v="24"/>
    <x v="3"/>
    <x v="1"/>
    <x v="14"/>
    <x v="2315"/>
  </r>
  <r>
    <x v="338"/>
    <x v="0"/>
    <x v="24"/>
    <x v="3"/>
    <x v="1"/>
    <x v="4"/>
    <x v="2316"/>
  </r>
  <r>
    <x v="492"/>
    <x v="0"/>
    <x v="2"/>
    <x v="0"/>
    <x v="0"/>
    <x v="5"/>
    <x v="1217"/>
  </r>
  <r>
    <x v="579"/>
    <x v="1"/>
    <x v="16"/>
    <x v="1"/>
    <x v="1"/>
    <x v="10"/>
    <x v="1339"/>
  </r>
  <r>
    <x v="579"/>
    <x v="1"/>
    <x v="16"/>
    <x v="1"/>
    <x v="0"/>
    <x v="1"/>
    <x v="2317"/>
  </r>
  <r>
    <x v="140"/>
    <x v="0"/>
    <x v="1"/>
    <x v="1"/>
    <x v="1"/>
    <x v="6"/>
    <x v="2318"/>
  </r>
  <r>
    <x v="673"/>
    <x v="0"/>
    <x v="1"/>
    <x v="1"/>
    <x v="1"/>
    <x v="4"/>
    <x v="2319"/>
  </r>
  <r>
    <x v="614"/>
    <x v="0"/>
    <x v="15"/>
    <x v="3"/>
    <x v="1"/>
    <x v="13"/>
    <x v="2320"/>
  </r>
  <r>
    <x v="803"/>
    <x v="0"/>
    <x v="1"/>
    <x v="1"/>
    <x v="0"/>
    <x v="1"/>
    <x v="2321"/>
  </r>
  <r>
    <x v="803"/>
    <x v="0"/>
    <x v="1"/>
    <x v="1"/>
    <x v="0"/>
    <x v="1"/>
    <x v="2322"/>
  </r>
  <r>
    <x v="804"/>
    <x v="2"/>
    <x v="30"/>
    <x v="3"/>
    <x v="1"/>
    <x v="12"/>
    <x v="2323"/>
  </r>
  <r>
    <x v="804"/>
    <x v="2"/>
    <x v="30"/>
    <x v="3"/>
    <x v="1"/>
    <x v="6"/>
    <x v="2324"/>
  </r>
  <r>
    <x v="804"/>
    <x v="2"/>
    <x v="30"/>
    <x v="3"/>
    <x v="2"/>
    <x v="11"/>
    <x v="2325"/>
  </r>
  <r>
    <x v="251"/>
    <x v="2"/>
    <x v="30"/>
    <x v="3"/>
    <x v="1"/>
    <x v="8"/>
    <x v="2326"/>
  </r>
  <r>
    <x v="251"/>
    <x v="2"/>
    <x v="30"/>
    <x v="3"/>
    <x v="1"/>
    <x v="14"/>
    <x v="1048"/>
  </r>
  <r>
    <x v="805"/>
    <x v="0"/>
    <x v="10"/>
    <x v="2"/>
    <x v="1"/>
    <x v="8"/>
    <x v="2327"/>
  </r>
  <r>
    <x v="583"/>
    <x v="0"/>
    <x v="1"/>
    <x v="1"/>
    <x v="0"/>
    <x v="5"/>
    <x v="2328"/>
  </r>
  <r>
    <x v="806"/>
    <x v="0"/>
    <x v="1"/>
    <x v="1"/>
    <x v="1"/>
    <x v="8"/>
    <x v="732"/>
  </r>
  <r>
    <x v="807"/>
    <x v="0"/>
    <x v="16"/>
    <x v="1"/>
    <x v="0"/>
    <x v="1"/>
    <x v="2329"/>
  </r>
  <r>
    <x v="404"/>
    <x v="0"/>
    <x v="1"/>
    <x v="1"/>
    <x v="1"/>
    <x v="6"/>
    <x v="153"/>
  </r>
  <r>
    <x v="404"/>
    <x v="0"/>
    <x v="1"/>
    <x v="1"/>
    <x v="1"/>
    <x v="10"/>
    <x v="91"/>
  </r>
  <r>
    <x v="404"/>
    <x v="0"/>
    <x v="1"/>
    <x v="1"/>
    <x v="1"/>
    <x v="10"/>
    <x v="56"/>
  </r>
  <r>
    <x v="808"/>
    <x v="1"/>
    <x v="4"/>
    <x v="1"/>
    <x v="1"/>
    <x v="10"/>
    <x v="2330"/>
  </r>
  <r>
    <x v="333"/>
    <x v="0"/>
    <x v="28"/>
    <x v="0"/>
    <x v="0"/>
    <x v="1"/>
    <x v="2331"/>
  </r>
  <r>
    <x v="333"/>
    <x v="0"/>
    <x v="28"/>
    <x v="0"/>
    <x v="1"/>
    <x v="8"/>
    <x v="1444"/>
  </r>
  <r>
    <x v="436"/>
    <x v="1"/>
    <x v="15"/>
    <x v="3"/>
    <x v="1"/>
    <x v="10"/>
    <x v="1049"/>
  </r>
  <r>
    <x v="436"/>
    <x v="1"/>
    <x v="15"/>
    <x v="3"/>
    <x v="1"/>
    <x v="10"/>
    <x v="1579"/>
  </r>
  <r>
    <x v="436"/>
    <x v="1"/>
    <x v="15"/>
    <x v="3"/>
    <x v="0"/>
    <x v="5"/>
    <x v="2332"/>
  </r>
  <r>
    <x v="436"/>
    <x v="1"/>
    <x v="15"/>
    <x v="3"/>
    <x v="2"/>
    <x v="7"/>
    <x v="1197"/>
  </r>
  <r>
    <x v="809"/>
    <x v="0"/>
    <x v="15"/>
    <x v="3"/>
    <x v="1"/>
    <x v="6"/>
    <x v="2333"/>
  </r>
  <r>
    <x v="810"/>
    <x v="1"/>
    <x v="3"/>
    <x v="0"/>
    <x v="2"/>
    <x v="16"/>
    <x v="2334"/>
  </r>
  <r>
    <x v="33"/>
    <x v="0"/>
    <x v="5"/>
    <x v="2"/>
    <x v="0"/>
    <x v="1"/>
    <x v="2335"/>
  </r>
  <r>
    <x v="811"/>
    <x v="0"/>
    <x v="15"/>
    <x v="3"/>
    <x v="2"/>
    <x v="16"/>
    <x v="1973"/>
  </r>
  <r>
    <x v="811"/>
    <x v="0"/>
    <x v="15"/>
    <x v="3"/>
    <x v="1"/>
    <x v="2"/>
    <x v="2336"/>
  </r>
  <r>
    <x v="220"/>
    <x v="2"/>
    <x v="32"/>
    <x v="0"/>
    <x v="1"/>
    <x v="10"/>
    <x v="2337"/>
  </r>
  <r>
    <x v="1"/>
    <x v="0"/>
    <x v="10"/>
    <x v="2"/>
    <x v="1"/>
    <x v="10"/>
    <x v="1062"/>
  </r>
  <r>
    <x v="812"/>
    <x v="1"/>
    <x v="10"/>
    <x v="2"/>
    <x v="1"/>
    <x v="10"/>
    <x v="2338"/>
  </r>
  <r>
    <x v="812"/>
    <x v="1"/>
    <x v="10"/>
    <x v="2"/>
    <x v="0"/>
    <x v="1"/>
    <x v="2339"/>
  </r>
  <r>
    <x v="467"/>
    <x v="2"/>
    <x v="4"/>
    <x v="1"/>
    <x v="1"/>
    <x v="4"/>
    <x v="2340"/>
  </r>
  <r>
    <x v="132"/>
    <x v="0"/>
    <x v="11"/>
    <x v="2"/>
    <x v="1"/>
    <x v="10"/>
    <x v="18"/>
  </r>
  <r>
    <x v="132"/>
    <x v="0"/>
    <x v="11"/>
    <x v="2"/>
    <x v="1"/>
    <x v="4"/>
    <x v="2341"/>
  </r>
  <r>
    <x v="132"/>
    <x v="0"/>
    <x v="11"/>
    <x v="2"/>
    <x v="1"/>
    <x v="2"/>
    <x v="1801"/>
  </r>
  <r>
    <x v="600"/>
    <x v="0"/>
    <x v="4"/>
    <x v="1"/>
    <x v="1"/>
    <x v="13"/>
    <x v="2156"/>
  </r>
  <r>
    <x v="599"/>
    <x v="0"/>
    <x v="2"/>
    <x v="0"/>
    <x v="1"/>
    <x v="9"/>
    <x v="2342"/>
  </r>
  <r>
    <x v="737"/>
    <x v="0"/>
    <x v="15"/>
    <x v="3"/>
    <x v="1"/>
    <x v="12"/>
    <x v="1399"/>
  </r>
  <r>
    <x v="737"/>
    <x v="0"/>
    <x v="15"/>
    <x v="3"/>
    <x v="1"/>
    <x v="6"/>
    <x v="762"/>
  </r>
  <r>
    <x v="737"/>
    <x v="0"/>
    <x v="15"/>
    <x v="3"/>
    <x v="1"/>
    <x v="8"/>
    <x v="2343"/>
  </r>
  <r>
    <x v="88"/>
    <x v="0"/>
    <x v="14"/>
    <x v="2"/>
    <x v="2"/>
    <x v="7"/>
    <x v="2344"/>
  </r>
  <r>
    <x v="88"/>
    <x v="0"/>
    <x v="14"/>
    <x v="2"/>
    <x v="1"/>
    <x v="8"/>
    <x v="2345"/>
  </r>
  <r>
    <x v="88"/>
    <x v="0"/>
    <x v="14"/>
    <x v="2"/>
    <x v="2"/>
    <x v="7"/>
    <x v="1259"/>
  </r>
  <r>
    <x v="151"/>
    <x v="0"/>
    <x v="5"/>
    <x v="2"/>
    <x v="1"/>
    <x v="6"/>
    <x v="2346"/>
  </r>
  <r>
    <x v="813"/>
    <x v="1"/>
    <x v="9"/>
    <x v="3"/>
    <x v="1"/>
    <x v="13"/>
    <x v="2347"/>
  </r>
  <r>
    <x v="813"/>
    <x v="1"/>
    <x v="9"/>
    <x v="3"/>
    <x v="0"/>
    <x v="5"/>
    <x v="322"/>
  </r>
  <r>
    <x v="813"/>
    <x v="1"/>
    <x v="9"/>
    <x v="3"/>
    <x v="0"/>
    <x v="5"/>
    <x v="2348"/>
  </r>
  <r>
    <x v="289"/>
    <x v="0"/>
    <x v="1"/>
    <x v="1"/>
    <x v="1"/>
    <x v="4"/>
    <x v="2349"/>
  </r>
  <r>
    <x v="672"/>
    <x v="2"/>
    <x v="5"/>
    <x v="2"/>
    <x v="1"/>
    <x v="8"/>
    <x v="2350"/>
  </r>
  <r>
    <x v="307"/>
    <x v="1"/>
    <x v="12"/>
    <x v="2"/>
    <x v="1"/>
    <x v="13"/>
    <x v="2351"/>
  </r>
  <r>
    <x v="814"/>
    <x v="0"/>
    <x v="15"/>
    <x v="3"/>
    <x v="1"/>
    <x v="9"/>
    <x v="189"/>
  </r>
  <r>
    <x v="814"/>
    <x v="0"/>
    <x v="15"/>
    <x v="3"/>
    <x v="0"/>
    <x v="5"/>
    <x v="2352"/>
  </r>
  <r>
    <x v="815"/>
    <x v="0"/>
    <x v="32"/>
    <x v="0"/>
    <x v="0"/>
    <x v="5"/>
    <x v="605"/>
  </r>
  <r>
    <x v="400"/>
    <x v="0"/>
    <x v="11"/>
    <x v="2"/>
    <x v="1"/>
    <x v="6"/>
    <x v="874"/>
  </r>
  <r>
    <x v="15"/>
    <x v="2"/>
    <x v="3"/>
    <x v="0"/>
    <x v="1"/>
    <x v="8"/>
    <x v="2353"/>
  </r>
  <r>
    <x v="551"/>
    <x v="2"/>
    <x v="12"/>
    <x v="2"/>
    <x v="0"/>
    <x v="5"/>
    <x v="2354"/>
  </r>
  <r>
    <x v="816"/>
    <x v="0"/>
    <x v="1"/>
    <x v="1"/>
    <x v="1"/>
    <x v="8"/>
    <x v="2124"/>
  </r>
  <r>
    <x v="816"/>
    <x v="0"/>
    <x v="1"/>
    <x v="1"/>
    <x v="1"/>
    <x v="8"/>
    <x v="6"/>
  </r>
  <r>
    <x v="816"/>
    <x v="0"/>
    <x v="1"/>
    <x v="1"/>
    <x v="0"/>
    <x v="1"/>
    <x v="2355"/>
  </r>
  <r>
    <x v="409"/>
    <x v="0"/>
    <x v="4"/>
    <x v="1"/>
    <x v="2"/>
    <x v="7"/>
    <x v="2356"/>
  </r>
  <r>
    <x v="409"/>
    <x v="0"/>
    <x v="4"/>
    <x v="1"/>
    <x v="2"/>
    <x v="7"/>
    <x v="2087"/>
  </r>
  <r>
    <x v="409"/>
    <x v="0"/>
    <x v="4"/>
    <x v="1"/>
    <x v="1"/>
    <x v="12"/>
    <x v="2357"/>
  </r>
  <r>
    <x v="409"/>
    <x v="0"/>
    <x v="4"/>
    <x v="1"/>
    <x v="1"/>
    <x v="8"/>
    <x v="2358"/>
  </r>
  <r>
    <x v="409"/>
    <x v="0"/>
    <x v="4"/>
    <x v="1"/>
    <x v="1"/>
    <x v="10"/>
    <x v="2359"/>
  </r>
  <r>
    <x v="409"/>
    <x v="0"/>
    <x v="4"/>
    <x v="1"/>
    <x v="1"/>
    <x v="10"/>
    <x v="2360"/>
  </r>
  <r>
    <x v="409"/>
    <x v="0"/>
    <x v="4"/>
    <x v="1"/>
    <x v="1"/>
    <x v="8"/>
    <x v="672"/>
  </r>
  <r>
    <x v="613"/>
    <x v="1"/>
    <x v="6"/>
    <x v="2"/>
    <x v="0"/>
    <x v="1"/>
    <x v="2361"/>
  </r>
  <r>
    <x v="613"/>
    <x v="1"/>
    <x v="6"/>
    <x v="2"/>
    <x v="0"/>
    <x v="1"/>
    <x v="2362"/>
  </r>
  <r>
    <x v="613"/>
    <x v="1"/>
    <x v="6"/>
    <x v="2"/>
    <x v="0"/>
    <x v="1"/>
    <x v="2363"/>
  </r>
  <r>
    <x v="123"/>
    <x v="0"/>
    <x v="1"/>
    <x v="1"/>
    <x v="1"/>
    <x v="4"/>
    <x v="2364"/>
  </r>
  <r>
    <x v="123"/>
    <x v="0"/>
    <x v="1"/>
    <x v="1"/>
    <x v="0"/>
    <x v="5"/>
    <x v="2365"/>
  </r>
  <r>
    <x v="254"/>
    <x v="0"/>
    <x v="1"/>
    <x v="1"/>
    <x v="0"/>
    <x v="5"/>
    <x v="2366"/>
  </r>
  <r>
    <x v="817"/>
    <x v="2"/>
    <x v="1"/>
    <x v="1"/>
    <x v="0"/>
    <x v="5"/>
    <x v="607"/>
  </r>
  <r>
    <x v="817"/>
    <x v="2"/>
    <x v="1"/>
    <x v="1"/>
    <x v="1"/>
    <x v="8"/>
    <x v="643"/>
  </r>
  <r>
    <x v="817"/>
    <x v="2"/>
    <x v="1"/>
    <x v="1"/>
    <x v="1"/>
    <x v="12"/>
    <x v="2367"/>
  </r>
  <r>
    <x v="105"/>
    <x v="2"/>
    <x v="16"/>
    <x v="1"/>
    <x v="2"/>
    <x v="11"/>
    <x v="2368"/>
  </r>
  <r>
    <x v="105"/>
    <x v="2"/>
    <x v="16"/>
    <x v="1"/>
    <x v="1"/>
    <x v="10"/>
    <x v="1062"/>
  </r>
  <r>
    <x v="105"/>
    <x v="2"/>
    <x v="16"/>
    <x v="1"/>
    <x v="0"/>
    <x v="1"/>
    <x v="2369"/>
  </r>
  <r>
    <x v="105"/>
    <x v="2"/>
    <x v="16"/>
    <x v="1"/>
    <x v="0"/>
    <x v="5"/>
    <x v="391"/>
  </r>
  <r>
    <x v="105"/>
    <x v="2"/>
    <x v="16"/>
    <x v="1"/>
    <x v="2"/>
    <x v="7"/>
    <x v="1054"/>
  </r>
  <r>
    <x v="105"/>
    <x v="2"/>
    <x v="16"/>
    <x v="1"/>
    <x v="2"/>
    <x v="7"/>
    <x v="2370"/>
  </r>
  <r>
    <x v="298"/>
    <x v="1"/>
    <x v="15"/>
    <x v="3"/>
    <x v="2"/>
    <x v="7"/>
    <x v="1346"/>
  </r>
  <r>
    <x v="818"/>
    <x v="2"/>
    <x v="15"/>
    <x v="3"/>
    <x v="0"/>
    <x v="1"/>
    <x v="2371"/>
  </r>
  <r>
    <x v="464"/>
    <x v="0"/>
    <x v="24"/>
    <x v="3"/>
    <x v="1"/>
    <x v="8"/>
    <x v="2372"/>
  </r>
  <r>
    <x v="100"/>
    <x v="0"/>
    <x v="1"/>
    <x v="1"/>
    <x v="1"/>
    <x v="8"/>
    <x v="950"/>
  </r>
  <r>
    <x v="100"/>
    <x v="0"/>
    <x v="1"/>
    <x v="1"/>
    <x v="1"/>
    <x v="13"/>
    <x v="1931"/>
  </r>
  <r>
    <x v="466"/>
    <x v="2"/>
    <x v="4"/>
    <x v="1"/>
    <x v="1"/>
    <x v="10"/>
    <x v="2373"/>
  </r>
  <r>
    <x v="466"/>
    <x v="2"/>
    <x v="4"/>
    <x v="1"/>
    <x v="1"/>
    <x v="2"/>
    <x v="2374"/>
  </r>
  <r>
    <x v="819"/>
    <x v="1"/>
    <x v="1"/>
    <x v="1"/>
    <x v="0"/>
    <x v="1"/>
    <x v="2375"/>
  </r>
  <r>
    <x v="819"/>
    <x v="1"/>
    <x v="1"/>
    <x v="1"/>
    <x v="0"/>
    <x v="1"/>
    <x v="2376"/>
  </r>
  <r>
    <x v="819"/>
    <x v="1"/>
    <x v="1"/>
    <x v="1"/>
    <x v="1"/>
    <x v="8"/>
    <x v="1867"/>
  </r>
  <r>
    <x v="819"/>
    <x v="1"/>
    <x v="1"/>
    <x v="1"/>
    <x v="0"/>
    <x v="5"/>
    <x v="1623"/>
  </r>
  <r>
    <x v="422"/>
    <x v="0"/>
    <x v="10"/>
    <x v="2"/>
    <x v="0"/>
    <x v="5"/>
    <x v="2377"/>
  </r>
  <r>
    <x v="422"/>
    <x v="0"/>
    <x v="10"/>
    <x v="2"/>
    <x v="1"/>
    <x v="4"/>
    <x v="2378"/>
  </r>
  <r>
    <x v="44"/>
    <x v="0"/>
    <x v="3"/>
    <x v="0"/>
    <x v="1"/>
    <x v="9"/>
    <x v="2379"/>
  </r>
  <r>
    <x v="44"/>
    <x v="0"/>
    <x v="3"/>
    <x v="0"/>
    <x v="1"/>
    <x v="10"/>
    <x v="276"/>
  </r>
  <r>
    <x v="44"/>
    <x v="0"/>
    <x v="3"/>
    <x v="0"/>
    <x v="1"/>
    <x v="8"/>
    <x v="1333"/>
  </r>
  <r>
    <x v="44"/>
    <x v="0"/>
    <x v="3"/>
    <x v="0"/>
    <x v="0"/>
    <x v="5"/>
    <x v="2380"/>
  </r>
  <r>
    <x v="44"/>
    <x v="0"/>
    <x v="3"/>
    <x v="0"/>
    <x v="1"/>
    <x v="4"/>
    <x v="1764"/>
  </r>
  <r>
    <x v="819"/>
    <x v="0"/>
    <x v="26"/>
    <x v="2"/>
    <x v="1"/>
    <x v="8"/>
    <x v="2381"/>
  </r>
  <r>
    <x v="820"/>
    <x v="0"/>
    <x v="5"/>
    <x v="2"/>
    <x v="0"/>
    <x v="3"/>
    <x v="1289"/>
  </r>
  <r>
    <x v="820"/>
    <x v="0"/>
    <x v="5"/>
    <x v="2"/>
    <x v="1"/>
    <x v="10"/>
    <x v="795"/>
  </r>
  <r>
    <x v="769"/>
    <x v="1"/>
    <x v="9"/>
    <x v="3"/>
    <x v="0"/>
    <x v="1"/>
    <x v="2382"/>
  </r>
  <r>
    <x v="621"/>
    <x v="0"/>
    <x v="15"/>
    <x v="3"/>
    <x v="1"/>
    <x v="4"/>
    <x v="2383"/>
  </r>
  <r>
    <x v="286"/>
    <x v="0"/>
    <x v="20"/>
    <x v="0"/>
    <x v="0"/>
    <x v="1"/>
    <x v="2384"/>
  </r>
  <r>
    <x v="821"/>
    <x v="0"/>
    <x v="9"/>
    <x v="3"/>
    <x v="1"/>
    <x v="10"/>
    <x v="557"/>
  </r>
  <r>
    <x v="821"/>
    <x v="0"/>
    <x v="9"/>
    <x v="3"/>
    <x v="0"/>
    <x v="5"/>
    <x v="2385"/>
  </r>
  <r>
    <x v="136"/>
    <x v="0"/>
    <x v="4"/>
    <x v="1"/>
    <x v="0"/>
    <x v="1"/>
    <x v="2386"/>
  </r>
  <r>
    <x v="136"/>
    <x v="0"/>
    <x v="4"/>
    <x v="1"/>
    <x v="1"/>
    <x v="8"/>
    <x v="2387"/>
  </r>
  <r>
    <x v="776"/>
    <x v="0"/>
    <x v="21"/>
    <x v="1"/>
    <x v="1"/>
    <x v="4"/>
    <x v="351"/>
  </r>
  <r>
    <x v="776"/>
    <x v="0"/>
    <x v="21"/>
    <x v="1"/>
    <x v="0"/>
    <x v="3"/>
    <x v="2388"/>
  </r>
  <r>
    <x v="822"/>
    <x v="2"/>
    <x v="32"/>
    <x v="0"/>
    <x v="0"/>
    <x v="5"/>
    <x v="1589"/>
  </r>
  <r>
    <x v="822"/>
    <x v="2"/>
    <x v="32"/>
    <x v="0"/>
    <x v="1"/>
    <x v="10"/>
    <x v="2389"/>
  </r>
  <r>
    <x v="822"/>
    <x v="2"/>
    <x v="32"/>
    <x v="0"/>
    <x v="1"/>
    <x v="4"/>
    <x v="2390"/>
  </r>
  <r>
    <x v="823"/>
    <x v="1"/>
    <x v="1"/>
    <x v="1"/>
    <x v="2"/>
    <x v="11"/>
    <x v="2391"/>
  </r>
  <r>
    <x v="823"/>
    <x v="1"/>
    <x v="1"/>
    <x v="1"/>
    <x v="1"/>
    <x v="8"/>
    <x v="2392"/>
  </r>
  <r>
    <x v="823"/>
    <x v="1"/>
    <x v="1"/>
    <x v="1"/>
    <x v="1"/>
    <x v="4"/>
    <x v="465"/>
  </r>
  <r>
    <x v="823"/>
    <x v="1"/>
    <x v="1"/>
    <x v="1"/>
    <x v="1"/>
    <x v="8"/>
    <x v="2393"/>
  </r>
  <r>
    <x v="824"/>
    <x v="1"/>
    <x v="15"/>
    <x v="3"/>
    <x v="1"/>
    <x v="9"/>
    <x v="635"/>
  </r>
  <r>
    <x v="825"/>
    <x v="0"/>
    <x v="12"/>
    <x v="2"/>
    <x v="1"/>
    <x v="8"/>
    <x v="1630"/>
  </r>
  <r>
    <x v="369"/>
    <x v="0"/>
    <x v="1"/>
    <x v="1"/>
    <x v="1"/>
    <x v="8"/>
    <x v="2394"/>
  </r>
  <r>
    <x v="686"/>
    <x v="0"/>
    <x v="16"/>
    <x v="1"/>
    <x v="1"/>
    <x v="4"/>
    <x v="2292"/>
  </r>
  <r>
    <x v="261"/>
    <x v="0"/>
    <x v="9"/>
    <x v="3"/>
    <x v="1"/>
    <x v="12"/>
    <x v="1702"/>
  </r>
  <r>
    <x v="261"/>
    <x v="0"/>
    <x v="9"/>
    <x v="3"/>
    <x v="0"/>
    <x v="5"/>
    <x v="2176"/>
  </r>
  <r>
    <x v="261"/>
    <x v="0"/>
    <x v="9"/>
    <x v="3"/>
    <x v="2"/>
    <x v="11"/>
    <x v="1651"/>
  </r>
  <r>
    <x v="261"/>
    <x v="0"/>
    <x v="9"/>
    <x v="3"/>
    <x v="2"/>
    <x v="15"/>
    <x v="2395"/>
  </r>
  <r>
    <x v="261"/>
    <x v="0"/>
    <x v="9"/>
    <x v="3"/>
    <x v="1"/>
    <x v="9"/>
    <x v="2396"/>
  </r>
  <r>
    <x v="261"/>
    <x v="0"/>
    <x v="9"/>
    <x v="3"/>
    <x v="1"/>
    <x v="8"/>
    <x v="2397"/>
  </r>
  <r>
    <x v="761"/>
    <x v="2"/>
    <x v="12"/>
    <x v="2"/>
    <x v="1"/>
    <x v="8"/>
    <x v="2398"/>
  </r>
  <r>
    <x v="819"/>
    <x v="2"/>
    <x v="15"/>
    <x v="3"/>
    <x v="1"/>
    <x v="8"/>
    <x v="2399"/>
  </r>
  <r>
    <x v="162"/>
    <x v="2"/>
    <x v="15"/>
    <x v="3"/>
    <x v="1"/>
    <x v="9"/>
    <x v="2400"/>
  </r>
  <r>
    <x v="826"/>
    <x v="2"/>
    <x v="6"/>
    <x v="2"/>
    <x v="1"/>
    <x v="8"/>
    <x v="1281"/>
  </r>
  <r>
    <x v="119"/>
    <x v="0"/>
    <x v="15"/>
    <x v="3"/>
    <x v="1"/>
    <x v="9"/>
    <x v="2401"/>
  </r>
  <r>
    <x v="745"/>
    <x v="0"/>
    <x v="1"/>
    <x v="1"/>
    <x v="1"/>
    <x v="8"/>
    <x v="2402"/>
  </r>
  <r>
    <x v="5"/>
    <x v="0"/>
    <x v="0"/>
    <x v="0"/>
    <x v="0"/>
    <x v="5"/>
    <x v="1838"/>
  </r>
  <r>
    <x v="197"/>
    <x v="1"/>
    <x v="24"/>
    <x v="3"/>
    <x v="1"/>
    <x v="9"/>
    <x v="2403"/>
  </r>
  <r>
    <x v="827"/>
    <x v="2"/>
    <x v="22"/>
    <x v="1"/>
    <x v="1"/>
    <x v="8"/>
    <x v="2404"/>
  </r>
  <r>
    <x v="827"/>
    <x v="2"/>
    <x v="22"/>
    <x v="1"/>
    <x v="2"/>
    <x v="15"/>
    <x v="2405"/>
  </r>
  <r>
    <x v="827"/>
    <x v="2"/>
    <x v="22"/>
    <x v="1"/>
    <x v="1"/>
    <x v="8"/>
    <x v="2406"/>
  </r>
  <r>
    <x v="827"/>
    <x v="2"/>
    <x v="22"/>
    <x v="1"/>
    <x v="1"/>
    <x v="8"/>
    <x v="2407"/>
  </r>
  <r>
    <x v="827"/>
    <x v="2"/>
    <x v="22"/>
    <x v="1"/>
    <x v="1"/>
    <x v="10"/>
    <x v="557"/>
  </r>
  <r>
    <x v="14"/>
    <x v="2"/>
    <x v="15"/>
    <x v="3"/>
    <x v="0"/>
    <x v="3"/>
    <x v="2408"/>
  </r>
  <r>
    <x v="828"/>
    <x v="2"/>
    <x v="5"/>
    <x v="2"/>
    <x v="1"/>
    <x v="4"/>
    <x v="2409"/>
  </r>
  <r>
    <x v="828"/>
    <x v="2"/>
    <x v="5"/>
    <x v="2"/>
    <x v="0"/>
    <x v="5"/>
    <x v="1803"/>
  </r>
  <r>
    <x v="828"/>
    <x v="2"/>
    <x v="5"/>
    <x v="2"/>
    <x v="2"/>
    <x v="11"/>
    <x v="2410"/>
  </r>
  <r>
    <x v="627"/>
    <x v="0"/>
    <x v="7"/>
    <x v="1"/>
    <x v="1"/>
    <x v="13"/>
    <x v="1310"/>
  </r>
  <r>
    <x v="627"/>
    <x v="0"/>
    <x v="7"/>
    <x v="1"/>
    <x v="1"/>
    <x v="10"/>
    <x v="1635"/>
  </r>
  <r>
    <x v="627"/>
    <x v="0"/>
    <x v="7"/>
    <x v="1"/>
    <x v="0"/>
    <x v="5"/>
    <x v="2411"/>
  </r>
  <r>
    <x v="627"/>
    <x v="0"/>
    <x v="7"/>
    <x v="1"/>
    <x v="1"/>
    <x v="8"/>
    <x v="1281"/>
  </r>
  <r>
    <x v="701"/>
    <x v="0"/>
    <x v="5"/>
    <x v="2"/>
    <x v="0"/>
    <x v="0"/>
    <x v="2412"/>
  </r>
  <r>
    <x v="627"/>
    <x v="0"/>
    <x v="15"/>
    <x v="3"/>
    <x v="1"/>
    <x v="8"/>
    <x v="2413"/>
  </r>
  <r>
    <x v="627"/>
    <x v="0"/>
    <x v="15"/>
    <x v="3"/>
    <x v="1"/>
    <x v="10"/>
    <x v="1444"/>
  </r>
  <r>
    <x v="300"/>
    <x v="2"/>
    <x v="9"/>
    <x v="3"/>
    <x v="0"/>
    <x v="5"/>
    <x v="1796"/>
  </r>
  <r>
    <x v="829"/>
    <x v="1"/>
    <x v="37"/>
    <x v="1"/>
    <x v="1"/>
    <x v="8"/>
    <x v="1808"/>
  </r>
  <r>
    <x v="94"/>
    <x v="0"/>
    <x v="17"/>
    <x v="0"/>
    <x v="0"/>
    <x v="1"/>
    <x v="2414"/>
  </r>
  <r>
    <x v="830"/>
    <x v="1"/>
    <x v="21"/>
    <x v="1"/>
    <x v="2"/>
    <x v="7"/>
    <x v="2415"/>
  </r>
  <r>
    <x v="481"/>
    <x v="1"/>
    <x v="12"/>
    <x v="2"/>
    <x v="0"/>
    <x v="0"/>
    <x v="1918"/>
  </r>
  <r>
    <x v="481"/>
    <x v="1"/>
    <x v="12"/>
    <x v="2"/>
    <x v="1"/>
    <x v="6"/>
    <x v="2416"/>
  </r>
  <r>
    <x v="831"/>
    <x v="0"/>
    <x v="21"/>
    <x v="1"/>
    <x v="0"/>
    <x v="1"/>
    <x v="2417"/>
  </r>
  <r>
    <x v="118"/>
    <x v="2"/>
    <x v="9"/>
    <x v="3"/>
    <x v="1"/>
    <x v="10"/>
    <x v="557"/>
  </r>
  <r>
    <x v="832"/>
    <x v="0"/>
    <x v="28"/>
    <x v="0"/>
    <x v="2"/>
    <x v="11"/>
    <x v="2418"/>
  </r>
  <r>
    <x v="832"/>
    <x v="0"/>
    <x v="28"/>
    <x v="0"/>
    <x v="1"/>
    <x v="8"/>
    <x v="2419"/>
  </r>
  <r>
    <x v="832"/>
    <x v="0"/>
    <x v="28"/>
    <x v="0"/>
    <x v="1"/>
    <x v="6"/>
    <x v="2420"/>
  </r>
  <r>
    <x v="832"/>
    <x v="0"/>
    <x v="28"/>
    <x v="0"/>
    <x v="1"/>
    <x v="10"/>
    <x v="56"/>
  </r>
  <r>
    <x v="832"/>
    <x v="0"/>
    <x v="28"/>
    <x v="0"/>
    <x v="0"/>
    <x v="5"/>
    <x v="2421"/>
  </r>
  <r>
    <x v="621"/>
    <x v="1"/>
    <x v="1"/>
    <x v="1"/>
    <x v="0"/>
    <x v="3"/>
    <x v="2422"/>
  </r>
  <r>
    <x v="465"/>
    <x v="0"/>
    <x v="18"/>
    <x v="0"/>
    <x v="0"/>
    <x v="5"/>
    <x v="2423"/>
  </r>
  <r>
    <x v="220"/>
    <x v="2"/>
    <x v="1"/>
    <x v="1"/>
    <x v="1"/>
    <x v="10"/>
    <x v="91"/>
  </r>
  <r>
    <x v="220"/>
    <x v="2"/>
    <x v="1"/>
    <x v="1"/>
    <x v="1"/>
    <x v="12"/>
    <x v="2424"/>
  </r>
  <r>
    <x v="220"/>
    <x v="2"/>
    <x v="1"/>
    <x v="1"/>
    <x v="0"/>
    <x v="1"/>
    <x v="2425"/>
  </r>
  <r>
    <x v="28"/>
    <x v="0"/>
    <x v="24"/>
    <x v="3"/>
    <x v="2"/>
    <x v="7"/>
    <x v="2426"/>
  </r>
  <r>
    <x v="44"/>
    <x v="2"/>
    <x v="11"/>
    <x v="2"/>
    <x v="1"/>
    <x v="6"/>
    <x v="2213"/>
  </r>
  <r>
    <x v="44"/>
    <x v="2"/>
    <x v="11"/>
    <x v="2"/>
    <x v="1"/>
    <x v="10"/>
    <x v="970"/>
  </r>
  <r>
    <x v="587"/>
    <x v="0"/>
    <x v="4"/>
    <x v="1"/>
    <x v="1"/>
    <x v="8"/>
    <x v="746"/>
  </r>
  <r>
    <x v="459"/>
    <x v="2"/>
    <x v="32"/>
    <x v="0"/>
    <x v="0"/>
    <x v="3"/>
    <x v="1735"/>
  </r>
  <r>
    <x v="459"/>
    <x v="2"/>
    <x v="32"/>
    <x v="0"/>
    <x v="2"/>
    <x v="11"/>
    <x v="308"/>
  </r>
  <r>
    <x v="833"/>
    <x v="2"/>
    <x v="45"/>
    <x v="1"/>
    <x v="0"/>
    <x v="5"/>
    <x v="108"/>
  </r>
  <r>
    <x v="833"/>
    <x v="2"/>
    <x v="45"/>
    <x v="1"/>
    <x v="1"/>
    <x v="9"/>
    <x v="2427"/>
  </r>
  <r>
    <x v="833"/>
    <x v="2"/>
    <x v="45"/>
    <x v="1"/>
    <x v="1"/>
    <x v="10"/>
    <x v="2428"/>
  </r>
  <r>
    <x v="526"/>
    <x v="2"/>
    <x v="12"/>
    <x v="2"/>
    <x v="2"/>
    <x v="7"/>
    <x v="2429"/>
  </r>
  <r>
    <x v="526"/>
    <x v="2"/>
    <x v="12"/>
    <x v="2"/>
    <x v="1"/>
    <x v="8"/>
    <x v="266"/>
  </r>
  <r>
    <x v="834"/>
    <x v="1"/>
    <x v="10"/>
    <x v="2"/>
    <x v="2"/>
    <x v="16"/>
    <x v="2430"/>
  </r>
  <r>
    <x v="15"/>
    <x v="1"/>
    <x v="1"/>
    <x v="1"/>
    <x v="1"/>
    <x v="12"/>
    <x v="2431"/>
  </r>
  <r>
    <x v="15"/>
    <x v="1"/>
    <x v="1"/>
    <x v="1"/>
    <x v="1"/>
    <x v="2"/>
    <x v="2432"/>
  </r>
  <r>
    <x v="15"/>
    <x v="1"/>
    <x v="1"/>
    <x v="1"/>
    <x v="0"/>
    <x v="5"/>
    <x v="2433"/>
  </r>
  <r>
    <x v="15"/>
    <x v="1"/>
    <x v="1"/>
    <x v="1"/>
    <x v="0"/>
    <x v="3"/>
    <x v="2434"/>
  </r>
  <r>
    <x v="77"/>
    <x v="1"/>
    <x v="24"/>
    <x v="3"/>
    <x v="2"/>
    <x v="11"/>
    <x v="2435"/>
  </r>
  <r>
    <x v="448"/>
    <x v="0"/>
    <x v="5"/>
    <x v="2"/>
    <x v="1"/>
    <x v="10"/>
    <x v="2017"/>
  </r>
  <r>
    <x v="154"/>
    <x v="1"/>
    <x v="13"/>
    <x v="3"/>
    <x v="2"/>
    <x v="7"/>
    <x v="2436"/>
  </r>
  <r>
    <x v="154"/>
    <x v="1"/>
    <x v="13"/>
    <x v="3"/>
    <x v="2"/>
    <x v="11"/>
    <x v="2437"/>
  </r>
  <r>
    <x v="677"/>
    <x v="2"/>
    <x v="27"/>
    <x v="1"/>
    <x v="1"/>
    <x v="4"/>
    <x v="2438"/>
  </r>
  <r>
    <x v="677"/>
    <x v="2"/>
    <x v="27"/>
    <x v="1"/>
    <x v="2"/>
    <x v="7"/>
    <x v="1182"/>
  </r>
  <r>
    <x v="677"/>
    <x v="2"/>
    <x v="27"/>
    <x v="1"/>
    <x v="2"/>
    <x v="11"/>
    <x v="2439"/>
  </r>
  <r>
    <x v="677"/>
    <x v="2"/>
    <x v="27"/>
    <x v="1"/>
    <x v="1"/>
    <x v="10"/>
    <x v="1544"/>
  </r>
  <r>
    <x v="677"/>
    <x v="2"/>
    <x v="27"/>
    <x v="1"/>
    <x v="1"/>
    <x v="10"/>
    <x v="2440"/>
  </r>
  <r>
    <x v="329"/>
    <x v="2"/>
    <x v="24"/>
    <x v="3"/>
    <x v="1"/>
    <x v="9"/>
    <x v="2441"/>
  </r>
  <r>
    <x v="664"/>
    <x v="1"/>
    <x v="13"/>
    <x v="3"/>
    <x v="1"/>
    <x v="4"/>
    <x v="2442"/>
  </r>
  <r>
    <x v="664"/>
    <x v="1"/>
    <x v="13"/>
    <x v="3"/>
    <x v="0"/>
    <x v="5"/>
    <x v="2443"/>
  </r>
  <r>
    <x v="664"/>
    <x v="1"/>
    <x v="13"/>
    <x v="3"/>
    <x v="1"/>
    <x v="6"/>
    <x v="2444"/>
  </r>
  <r>
    <x v="835"/>
    <x v="0"/>
    <x v="1"/>
    <x v="1"/>
    <x v="1"/>
    <x v="4"/>
    <x v="2445"/>
  </r>
  <r>
    <x v="292"/>
    <x v="0"/>
    <x v="1"/>
    <x v="1"/>
    <x v="0"/>
    <x v="0"/>
    <x v="2446"/>
  </r>
  <r>
    <x v="836"/>
    <x v="2"/>
    <x v="5"/>
    <x v="2"/>
    <x v="1"/>
    <x v="4"/>
    <x v="2447"/>
  </r>
  <r>
    <x v="836"/>
    <x v="2"/>
    <x v="5"/>
    <x v="2"/>
    <x v="0"/>
    <x v="5"/>
    <x v="80"/>
  </r>
  <r>
    <x v="836"/>
    <x v="2"/>
    <x v="5"/>
    <x v="2"/>
    <x v="0"/>
    <x v="1"/>
    <x v="2448"/>
  </r>
  <r>
    <x v="371"/>
    <x v="2"/>
    <x v="1"/>
    <x v="1"/>
    <x v="1"/>
    <x v="6"/>
    <x v="2449"/>
  </r>
  <r>
    <x v="507"/>
    <x v="2"/>
    <x v="1"/>
    <x v="1"/>
    <x v="1"/>
    <x v="10"/>
    <x v="91"/>
  </r>
  <r>
    <x v="507"/>
    <x v="2"/>
    <x v="1"/>
    <x v="1"/>
    <x v="2"/>
    <x v="7"/>
    <x v="746"/>
  </r>
  <r>
    <x v="837"/>
    <x v="2"/>
    <x v="0"/>
    <x v="0"/>
    <x v="1"/>
    <x v="8"/>
    <x v="2450"/>
  </r>
  <r>
    <x v="837"/>
    <x v="2"/>
    <x v="0"/>
    <x v="0"/>
    <x v="2"/>
    <x v="7"/>
    <x v="2451"/>
  </r>
  <r>
    <x v="838"/>
    <x v="0"/>
    <x v="15"/>
    <x v="3"/>
    <x v="1"/>
    <x v="8"/>
    <x v="2452"/>
  </r>
  <r>
    <x v="839"/>
    <x v="0"/>
    <x v="5"/>
    <x v="2"/>
    <x v="1"/>
    <x v="8"/>
    <x v="2453"/>
  </r>
  <r>
    <x v="839"/>
    <x v="0"/>
    <x v="5"/>
    <x v="2"/>
    <x v="2"/>
    <x v="11"/>
    <x v="2454"/>
  </r>
  <r>
    <x v="839"/>
    <x v="0"/>
    <x v="5"/>
    <x v="2"/>
    <x v="0"/>
    <x v="5"/>
    <x v="2176"/>
  </r>
  <r>
    <x v="839"/>
    <x v="0"/>
    <x v="5"/>
    <x v="2"/>
    <x v="1"/>
    <x v="9"/>
    <x v="837"/>
  </r>
  <r>
    <x v="185"/>
    <x v="2"/>
    <x v="0"/>
    <x v="0"/>
    <x v="0"/>
    <x v="5"/>
    <x v="2455"/>
  </r>
  <r>
    <x v="185"/>
    <x v="2"/>
    <x v="0"/>
    <x v="0"/>
    <x v="2"/>
    <x v="7"/>
    <x v="142"/>
  </r>
  <r>
    <x v="840"/>
    <x v="0"/>
    <x v="13"/>
    <x v="3"/>
    <x v="1"/>
    <x v="8"/>
    <x v="2456"/>
  </r>
  <r>
    <x v="840"/>
    <x v="0"/>
    <x v="13"/>
    <x v="3"/>
    <x v="2"/>
    <x v="7"/>
    <x v="2457"/>
  </r>
  <r>
    <x v="840"/>
    <x v="0"/>
    <x v="13"/>
    <x v="3"/>
    <x v="1"/>
    <x v="10"/>
    <x v="1668"/>
  </r>
  <r>
    <x v="841"/>
    <x v="0"/>
    <x v="10"/>
    <x v="2"/>
    <x v="1"/>
    <x v="14"/>
    <x v="2458"/>
  </r>
  <r>
    <x v="841"/>
    <x v="0"/>
    <x v="10"/>
    <x v="2"/>
    <x v="1"/>
    <x v="10"/>
    <x v="559"/>
  </r>
  <r>
    <x v="841"/>
    <x v="0"/>
    <x v="10"/>
    <x v="2"/>
    <x v="1"/>
    <x v="13"/>
    <x v="2459"/>
  </r>
  <r>
    <x v="841"/>
    <x v="0"/>
    <x v="10"/>
    <x v="2"/>
    <x v="1"/>
    <x v="9"/>
    <x v="2460"/>
  </r>
  <r>
    <x v="842"/>
    <x v="1"/>
    <x v="5"/>
    <x v="2"/>
    <x v="1"/>
    <x v="2"/>
    <x v="2461"/>
  </r>
  <r>
    <x v="842"/>
    <x v="1"/>
    <x v="5"/>
    <x v="2"/>
    <x v="0"/>
    <x v="0"/>
    <x v="2462"/>
  </r>
  <r>
    <x v="349"/>
    <x v="0"/>
    <x v="15"/>
    <x v="3"/>
    <x v="1"/>
    <x v="8"/>
    <x v="2168"/>
  </r>
  <r>
    <x v="349"/>
    <x v="0"/>
    <x v="15"/>
    <x v="3"/>
    <x v="0"/>
    <x v="0"/>
    <x v="2463"/>
  </r>
  <r>
    <x v="66"/>
    <x v="1"/>
    <x v="34"/>
    <x v="3"/>
    <x v="1"/>
    <x v="14"/>
    <x v="2464"/>
  </r>
  <r>
    <x v="66"/>
    <x v="1"/>
    <x v="34"/>
    <x v="3"/>
    <x v="0"/>
    <x v="0"/>
    <x v="2465"/>
  </r>
  <r>
    <x v="16"/>
    <x v="2"/>
    <x v="24"/>
    <x v="3"/>
    <x v="1"/>
    <x v="8"/>
    <x v="2466"/>
  </r>
  <r>
    <x v="721"/>
    <x v="0"/>
    <x v="15"/>
    <x v="3"/>
    <x v="1"/>
    <x v="10"/>
    <x v="2274"/>
  </r>
  <r>
    <x v="197"/>
    <x v="1"/>
    <x v="5"/>
    <x v="2"/>
    <x v="1"/>
    <x v="2"/>
    <x v="577"/>
  </r>
  <r>
    <x v="815"/>
    <x v="2"/>
    <x v="10"/>
    <x v="2"/>
    <x v="1"/>
    <x v="4"/>
    <x v="2467"/>
  </r>
  <r>
    <x v="19"/>
    <x v="0"/>
    <x v="25"/>
    <x v="2"/>
    <x v="1"/>
    <x v="10"/>
    <x v="2468"/>
  </r>
  <r>
    <x v="19"/>
    <x v="0"/>
    <x v="25"/>
    <x v="2"/>
    <x v="1"/>
    <x v="4"/>
    <x v="420"/>
  </r>
  <r>
    <x v="19"/>
    <x v="0"/>
    <x v="25"/>
    <x v="2"/>
    <x v="1"/>
    <x v="10"/>
    <x v="2469"/>
  </r>
  <r>
    <x v="19"/>
    <x v="0"/>
    <x v="25"/>
    <x v="2"/>
    <x v="1"/>
    <x v="10"/>
    <x v="187"/>
  </r>
  <r>
    <x v="19"/>
    <x v="0"/>
    <x v="25"/>
    <x v="2"/>
    <x v="1"/>
    <x v="4"/>
    <x v="2470"/>
  </r>
  <r>
    <x v="828"/>
    <x v="0"/>
    <x v="4"/>
    <x v="1"/>
    <x v="2"/>
    <x v="15"/>
    <x v="2471"/>
  </r>
  <r>
    <x v="828"/>
    <x v="0"/>
    <x v="4"/>
    <x v="1"/>
    <x v="1"/>
    <x v="12"/>
    <x v="2472"/>
  </r>
  <r>
    <x v="828"/>
    <x v="0"/>
    <x v="4"/>
    <x v="1"/>
    <x v="1"/>
    <x v="10"/>
    <x v="813"/>
  </r>
  <r>
    <x v="828"/>
    <x v="0"/>
    <x v="4"/>
    <x v="1"/>
    <x v="0"/>
    <x v="1"/>
    <x v="1956"/>
  </r>
  <r>
    <x v="828"/>
    <x v="0"/>
    <x v="4"/>
    <x v="1"/>
    <x v="1"/>
    <x v="9"/>
    <x v="2473"/>
  </r>
  <r>
    <x v="828"/>
    <x v="0"/>
    <x v="4"/>
    <x v="1"/>
    <x v="1"/>
    <x v="14"/>
    <x v="174"/>
  </r>
  <r>
    <x v="832"/>
    <x v="1"/>
    <x v="2"/>
    <x v="0"/>
    <x v="0"/>
    <x v="1"/>
    <x v="2474"/>
  </r>
  <r>
    <x v="832"/>
    <x v="1"/>
    <x v="2"/>
    <x v="0"/>
    <x v="2"/>
    <x v="7"/>
    <x v="2475"/>
  </r>
  <r>
    <x v="832"/>
    <x v="1"/>
    <x v="2"/>
    <x v="0"/>
    <x v="0"/>
    <x v="5"/>
    <x v="2476"/>
  </r>
  <r>
    <x v="832"/>
    <x v="1"/>
    <x v="2"/>
    <x v="0"/>
    <x v="1"/>
    <x v="6"/>
    <x v="2477"/>
  </r>
  <r>
    <x v="832"/>
    <x v="1"/>
    <x v="2"/>
    <x v="0"/>
    <x v="1"/>
    <x v="8"/>
    <x v="287"/>
  </r>
  <r>
    <x v="832"/>
    <x v="1"/>
    <x v="2"/>
    <x v="0"/>
    <x v="1"/>
    <x v="8"/>
    <x v="2478"/>
  </r>
  <r>
    <x v="832"/>
    <x v="1"/>
    <x v="2"/>
    <x v="0"/>
    <x v="1"/>
    <x v="4"/>
    <x v="2479"/>
  </r>
  <r>
    <x v="832"/>
    <x v="1"/>
    <x v="2"/>
    <x v="0"/>
    <x v="1"/>
    <x v="4"/>
    <x v="2480"/>
  </r>
  <r>
    <x v="565"/>
    <x v="0"/>
    <x v="9"/>
    <x v="3"/>
    <x v="2"/>
    <x v="7"/>
    <x v="2481"/>
  </r>
  <r>
    <x v="280"/>
    <x v="0"/>
    <x v="15"/>
    <x v="3"/>
    <x v="1"/>
    <x v="10"/>
    <x v="335"/>
  </r>
  <r>
    <x v="757"/>
    <x v="2"/>
    <x v="1"/>
    <x v="1"/>
    <x v="0"/>
    <x v="5"/>
    <x v="785"/>
  </r>
  <r>
    <x v="757"/>
    <x v="2"/>
    <x v="1"/>
    <x v="1"/>
    <x v="0"/>
    <x v="1"/>
    <x v="472"/>
  </r>
  <r>
    <x v="757"/>
    <x v="2"/>
    <x v="1"/>
    <x v="1"/>
    <x v="2"/>
    <x v="11"/>
    <x v="2482"/>
  </r>
  <r>
    <x v="757"/>
    <x v="2"/>
    <x v="1"/>
    <x v="1"/>
    <x v="2"/>
    <x v="7"/>
    <x v="2483"/>
  </r>
  <r>
    <x v="829"/>
    <x v="1"/>
    <x v="15"/>
    <x v="3"/>
    <x v="0"/>
    <x v="5"/>
    <x v="2484"/>
  </r>
  <r>
    <x v="829"/>
    <x v="1"/>
    <x v="15"/>
    <x v="3"/>
    <x v="1"/>
    <x v="8"/>
    <x v="2485"/>
  </r>
  <r>
    <x v="105"/>
    <x v="2"/>
    <x v="5"/>
    <x v="2"/>
    <x v="1"/>
    <x v="8"/>
    <x v="2433"/>
  </r>
  <r>
    <x v="105"/>
    <x v="2"/>
    <x v="5"/>
    <x v="2"/>
    <x v="1"/>
    <x v="4"/>
    <x v="2486"/>
  </r>
  <r>
    <x v="105"/>
    <x v="2"/>
    <x v="5"/>
    <x v="2"/>
    <x v="2"/>
    <x v="7"/>
    <x v="2487"/>
  </r>
  <r>
    <x v="105"/>
    <x v="2"/>
    <x v="5"/>
    <x v="2"/>
    <x v="1"/>
    <x v="12"/>
    <x v="2059"/>
  </r>
  <r>
    <x v="105"/>
    <x v="2"/>
    <x v="5"/>
    <x v="2"/>
    <x v="2"/>
    <x v="11"/>
    <x v="2488"/>
  </r>
  <r>
    <x v="105"/>
    <x v="2"/>
    <x v="5"/>
    <x v="2"/>
    <x v="0"/>
    <x v="5"/>
    <x v="2489"/>
  </r>
  <r>
    <x v="334"/>
    <x v="0"/>
    <x v="15"/>
    <x v="3"/>
    <x v="1"/>
    <x v="9"/>
    <x v="2490"/>
  </r>
  <r>
    <x v="432"/>
    <x v="1"/>
    <x v="5"/>
    <x v="2"/>
    <x v="1"/>
    <x v="8"/>
    <x v="2491"/>
  </r>
  <r>
    <x v="145"/>
    <x v="0"/>
    <x v="24"/>
    <x v="3"/>
    <x v="2"/>
    <x v="11"/>
    <x v="664"/>
  </r>
  <r>
    <x v="145"/>
    <x v="0"/>
    <x v="24"/>
    <x v="3"/>
    <x v="1"/>
    <x v="6"/>
    <x v="2492"/>
  </r>
  <r>
    <x v="64"/>
    <x v="1"/>
    <x v="5"/>
    <x v="2"/>
    <x v="0"/>
    <x v="1"/>
    <x v="2493"/>
  </r>
  <r>
    <x v="512"/>
    <x v="1"/>
    <x v="4"/>
    <x v="1"/>
    <x v="0"/>
    <x v="1"/>
    <x v="2494"/>
  </r>
  <r>
    <x v="512"/>
    <x v="1"/>
    <x v="4"/>
    <x v="1"/>
    <x v="2"/>
    <x v="7"/>
    <x v="2495"/>
  </r>
  <r>
    <x v="479"/>
    <x v="1"/>
    <x v="1"/>
    <x v="1"/>
    <x v="1"/>
    <x v="6"/>
    <x v="56"/>
  </r>
  <r>
    <x v="843"/>
    <x v="2"/>
    <x v="15"/>
    <x v="3"/>
    <x v="1"/>
    <x v="10"/>
    <x v="56"/>
  </r>
  <r>
    <x v="414"/>
    <x v="0"/>
    <x v="4"/>
    <x v="1"/>
    <x v="1"/>
    <x v="2"/>
    <x v="2496"/>
  </r>
  <r>
    <x v="83"/>
    <x v="0"/>
    <x v="24"/>
    <x v="3"/>
    <x v="2"/>
    <x v="11"/>
    <x v="2497"/>
  </r>
  <r>
    <x v="83"/>
    <x v="0"/>
    <x v="24"/>
    <x v="3"/>
    <x v="2"/>
    <x v="15"/>
    <x v="2498"/>
  </r>
  <r>
    <x v="83"/>
    <x v="0"/>
    <x v="24"/>
    <x v="3"/>
    <x v="2"/>
    <x v="7"/>
    <x v="2499"/>
  </r>
  <r>
    <x v="83"/>
    <x v="0"/>
    <x v="24"/>
    <x v="3"/>
    <x v="0"/>
    <x v="5"/>
    <x v="2500"/>
  </r>
  <r>
    <x v="228"/>
    <x v="1"/>
    <x v="11"/>
    <x v="2"/>
    <x v="1"/>
    <x v="8"/>
    <x v="2501"/>
  </r>
  <r>
    <x v="93"/>
    <x v="2"/>
    <x v="16"/>
    <x v="1"/>
    <x v="1"/>
    <x v="10"/>
    <x v="2502"/>
  </r>
  <r>
    <x v="252"/>
    <x v="1"/>
    <x v="15"/>
    <x v="3"/>
    <x v="0"/>
    <x v="3"/>
    <x v="428"/>
  </r>
  <r>
    <x v="252"/>
    <x v="1"/>
    <x v="15"/>
    <x v="3"/>
    <x v="2"/>
    <x v="11"/>
    <x v="1766"/>
  </r>
  <r>
    <x v="253"/>
    <x v="0"/>
    <x v="3"/>
    <x v="0"/>
    <x v="1"/>
    <x v="4"/>
    <x v="2503"/>
  </r>
  <r>
    <x v="253"/>
    <x v="0"/>
    <x v="3"/>
    <x v="0"/>
    <x v="2"/>
    <x v="11"/>
    <x v="2435"/>
  </r>
  <r>
    <x v="171"/>
    <x v="0"/>
    <x v="5"/>
    <x v="2"/>
    <x v="1"/>
    <x v="8"/>
    <x v="2504"/>
  </r>
  <r>
    <x v="158"/>
    <x v="0"/>
    <x v="1"/>
    <x v="1"/>
    <x v="1"/>
    <x v="12"/>
    <x v="2505"/>
  </r>
  <r>
    <x v="158"/>
    <x v="0"/>
    <x v="1"/>
    <x v="1"/>
    <x v="1"/>
    <x v="12"/>
    <x v="2506"/>
  </r>
  <r>
    <x v="158"/>
    <x v="0"/>
    <x v="1"/>
    <x v="1"/>
    <x v="1"/>
    <x v="6"/>
    <x v="423"/>
  </r>
  <r>
    <x v="158"/>
    <x v="0"/>
    <x v="1"/>
    <x v="1"/>
    <x v="1"/>
    <x v="10"/>
    <x v="1782"/>
  </r>
  <r>
    <x v="158"/>
    <x v="0"/>
    <x v="1"/>
    <x v="1"/>
    <x v="2"/>
    <x v="7"/>
    <x v="2507"/>
  </r>
  <r>
    <x v="158"/>
    <x v="0"/>
    <x v="1"/>
    <x v="1"/>
    <x v="1"/>
    <x v="10"/>
    <x v="2508"/>
  </r>
  <r>
    <x v="517"/>
    <x v="0"/>
    <x v="12"/>
    <x v="2"/>
    <x v="0"/>
    <x v="5"/>
    <x v="2509"/>
  </r>
  <r>
    <x v="316"/>
    <x v="1"/>
    <x v="2"/>
    <x v="0"/>
    <x v="0"/>
    <x v="1"/>
    <x v="2510"/>
  </r>
  <r>
    <x v="316"/>
    <x v="1"/>
    <x v="2"/>
    <x v="0"/>
    <x v="1"/>
    <x v="10"/>
    <x v="2511"/>
  </r>
  <r>
    <x v="202"/>
    <x v="0"/>
    <x v="20"/>
    <x v="0"/>
    <x v="1"/>
    <x v="8"/>
    <x v="1680"/>
  </r>
  <r>
    <x v="844"/>
    <x v="0"/>
    <x v="10"/>
    <x v="2"/>
    <x v="1"/>
    <x v="8"/>
    <x v="754"/>
  </r>
  <r>
    <x v="844"/>
    <x v="0"/>
    <x v="10"/>
    <x v="2"/>
    <x v="0"/>
    <x v="1"/>
    <x v="2512"/>
  </r>
  <r>
    <x v="844"/>
    <x v="0"/>
    <x v="10"/>
    <x v="2"/>
    <x v="1"/>
    <x v="6"/>
    <x v="2513"/>
  </r>
  <r>
    <x v="343"/>
    <x v="0"/>
    <x v="12"/>
    <x v="2"/>
    <x v="1"/>
    <x v="6"/>
    <x v="2514"/>
  </r>
  <r>
    <x v="397"/>
    <x v="0"/>
    <x v="22"/>
    <x v="1"/>
    <x v="0"/>
    <x v="0"/>
    <x v="2515"/>
  </r>
  <r>
    <x v="397"/>
    <x v="0"/>
    <x v="22"/>
    <x v="1"/>
    <x v="2"/>
    <x v="11"/>
    <x v="730"/>
  </r>
  <r>
    <x v="18"/>
    <x v="0"/>
    <x v="15"/>
    <x v="3"/>
    <x v="1"/>
    <x v="10"/>
    <x v="2516"/>
  </r>
  <r>
    <x v="256"/>
    <x v="1"/>
    <x v="15"/>
    <x v="3"/>
    <x v="0"/>
    <x v="5"/>
    <x v="167"/>
  </r>
  <r>
    <x v="256"/>
    <x v="1"/>
    <x v="15"/>
    <x v="3"/>
    <x v="0"/>
    <x v="5"/>
    <x v="2517"/>
  </r>
  <r>
    <x v="256"/>
    <x v="1"/>
    <x v="15"/>
    <x v="3"/>
    <x v="1"/>
    <x v="9"/>
    <x v="2518"/>
  </r>
  <r>
    <x v="45"/>
    <x v="1"/>
    <x v="39"/>
    <x v="3"/>
    <x v="1"/>
    <x v="8"/>
    <x v="1313"/>
  </r>
  <r>
    <x v="45"/>
    <x v="1"/>
    <x v="39"/>
    <x v="3"/>
    <x v="2"/>
    <x v="11"/>
    <x v="2519"/>
  </r>
  <r>
    <x v="45"/>
    <x v="1"/>
    <x v="39"/>
    <x v="3"/>
    <x v="1"/>
    <x v="4"/>
    <x v="2520"/>
  </r>
  <r>
    <x v="45"/>
    <x v="1"/>
    <x v="39"/>
    <x v="3"/>
    <x v="1"/>
    <x v="4"/>
    <x v="2521"/>
  </r>
  <r>
    <x v="845"/>
    <x v="1"/>
    <x v="5"/>
    <x v="2"/>
    <x v="1"/>
    <x v="8"/>
    <x v="2522"/>
  </r>
  <r>
    <x v="845"/>
    <x v="1"/>
    <x v="5"/>
    <x v="2"/>
    <x v="1"/>
    <x v="12"/>
    <x v="1339"/>
  </r>
  <r>
    <x v="846"/>
    <x v="1"/>
    <x v="31"/>
    <x v="3"/>
    <x v="2"/>
    <x v="7"/>
    <x v="1546"/>
  </r>
  <r>
    <x v="179"/>
    <x v="1"/>
    <x v="1"/>
    <x v="1"/>
    <x v="1"/>
    <x v="2"/>
    <x v="1398"/>
  </r>
  <r>
    <x v="179"/>
    <x v="1"/>
    <x v="1"/>
    <x v="1"/>
    <x v="1"/>
    <x v="8"/>
    <x v="2523"/>
  </r>
  <r>
    <x v="17"/>
    <x v="2"/>
    <x v="10"/>
    <x v="2"/>
    <x v="1"/>
    <x v="4"/>
    <x v="2485"/>
  </r>
  <r>
    <x v="280"/>
    <x v="1"/>
    <x v="15"/>
    <x v="3"/>
    <x v="2"/>
    <x v="7"/>
    <x v="767"/>
  </r>
  <r>
    <x v="400"/>
    <x v="1"/>
    <x v="5"/>
    <x v="2"/>
    <x v="1"/>
    <x v="8"/>
    <x v="2524"/>
  </r>
  <r>
    <x v="416"/>
    <x v="0"/>
    <x v="5"/>
    <x v="2"/>
    <x v="1"/>
    <x v="8"/>
    <x v="581"/>
  </r>
  <r>
    <x v="416"/>
    <x v="0"/>
    <x v="5"/>
    <x v="2"/>
    <x v="1"/>
    <x v="10"/>
    <x v="276"/>
  </r>
  <r>
    <x v="590"/>
    <x v="2"/>
    <x v="35"/>
    <x v="0"/>
    <x v="1"/>
    <x v="13"/>
    <x v="1005"/>
  </r>
  <r>
    <x v="847"/>
    <x v="1"/>
    <x v="15"/>
    <x v="3"/>
    <x v="2"/>
    <x v="7"/>
    <x v="2030"/>
  </r>
  <r>
    <x v="848"/>
    <x v="0"/>
    <x v="16"/>
    <x v="1"/>
    <x v="1"/>
    <x v="8"/>
    <x v="2525"/>
  </r>
  <r>
    <x v="588"/>
    <x v="0"/>
    <x v="3"/>
    <x v="0"/>
    <x v="2"/>
    <x v="7"/>
    <x v="1651"/>
  </r>
  <r>
    <x v="404"/>
    <x v="1"/>
    <x v="9"/>
    <x v="3"/>
    <x v="1"/>
    <x v="6"/>
    <x v="2526"/>
  </r>
  <r>
    <x v="598"/>
    <x v="0"/>
    <x v="24"/>
    <x v="3"/>
    <x v="0"/>
    <x v="5"/>
    <x v="2527"/>
  </r>
  <r>
    <x v="598"/>
    <x v="0"/>
    <x v="24"/>
    <x v="3"/>
    <x v="1"/>
    <x v="10"/>
    <x v="795"/>
  </r>
  <r>
    <x v="849"/>
    <x v="0"/>
    <x v="1"/>
    <x v="1"/>
    <x v="2"/>
    <x v="7"/>
    <x v="2262"/>
  </r>
  <r>
    <x v="849"/>
    <x v="0"/>
    <x v="1"/>
    <x v="1"/>
    <x v="2"/>
    <x v="11"/>
    <x v="2528"/>
  </r>
  <r>
    <x v="849"/>
    <x v="0"/>
    <x v="1"/>
    <x v="1"/>
    <x v="0"/>
    <x v="5"/>
    <x v="1143"/>
  </r>
  <r>
    <x v="849"/>
    <x v="0"/>
    <x v="1"/>
    <x v="1"/>
    <x v="1"/>
    <x v="10"/>
    <x v="2529"/>
  </r>
  <r>
    <x v="849"/>
    <x v="0"/>
    <x v="1"/>
    <x v="1"/>
    <x v="0"/>
    <x v="5"/>
    <x v="2530"/>
  </r>
  <r>
    <x v="849"/>
    <x v="0"/>
    <x v="1"/>
    <x v="1"/>
    <x v="1"/>
    <x v="2"/>
    <x v="2531"/>
  </r>
  <r>
    <x v="850"/>
    <x v="1"/>
    <x v="1"/>
    <x v="1"/>
    <x v="2"/>
    <x v="11"/>
    <x v="2532"/>
  </r>
  <r>
    <x v="850"/>
    <x v="1"/>
    <x v="1"/>
    <x v="1"/>
    <x v="2"/>
    <x v="7"/>
    <x v="2533"/>
  </r>
  <r>
    <x v="585"/>
    <x v="1"/>
    <x v="5"/>
    <x v="2"/>
    <x v="1"/>
    <x v="12"/>
    <x v="2513"/>
  </r>
  <r>
    <x v="585"/>
    <x v="1"/>
    <x v="5"/>
    <x v="2"/>
    <x v="1"/>
    <x v="8"/>
    <x v="2534"/>
  </r>
  <r>
    <x v="851"/>
    <x v="0"/>
    <x v="14"/>
    <x v="2"/>
    <x v="1"/>
    <x v="9"/>
    <x v="2535"/>
  </r>
  <r>
    <x v="439"/>
    <x v="1"/>
    <x v="9"/>
    <x v="3"/>
    <x v="1"/>
    <x v="6"/>
    <x v="2536"/>
  </r>
  <r>
    <x v="439"/>
    <x v="1"/>
    <x v="9"/>
    <x v="3"/>
    <x v="1"/>
    <x v="9"/>
    <x v="1487"/>
  </r>
  <r>
    <x v="141"/>
    <x v="0"/>
    <x v="1"/>
    <x v="1"/>
    <x v="1"/>
    <x v="2"/>
    <x v="50"/>
  </r>
  <r>
    <x v="8"/>
    <x v="0"/>
    <x v="1"/>
    <x v="1"/>
    <x v="2"/>
    <x v="11"/>
    <x v="145"/>
  </r>
  <r>
    <x v="468"/>
    <x v="1"/>
    <x v="15"/>
    <x v="3"/>
    <x v="1"/>
    <x v="8"/>
    <x v="2537"/>
  </r>
  <r>
    <x v="468"/>
    <x v="1"/>
    <x v="15"/>
    <x v="3"/>
    <x v="2"/>
    <x v="7"/>
    <x v="2538"/>
  </r>
  <r>
    <x v="653"/>
    <x v="1"/>
    <x v="30"/>
    <x v="3"/>
    <x v="1"/>
    <x v="10"/>
    <x v="450"/>
  </r>
  <r>
    <x v="653"/>
    <x v="1"/>
    <x v="30"/>
    <x v="3"/>
    <x v="1"/>
    <x v="12"/>
    <x v="2539"/>
  </r>
  <r>
    <x v="653"/>
    <x v="1"/>
    <x v="30"/>
    <x v="3"/>
    <x v="2"/>
    <x v="11"/>
    <x v="2540"/>
  </r>
  <r>
    <x v="852"/>
    <x v="1"/>
    <x v="16"/>
    <x v="1"/>
    <x v="1"/>
    <x v="10"/>
    <x v="2541"/>
  </r>
  <r>
    <x v="852"/>
    <x v="1"/>
    <x v="16"/>
    <x v="1"/>
    <x v="1"/>
    <x v="13"/>
    <x v="1081"/>
  </r>
  <r>
    <x v="852"/>
    <x v="1"/>
    <x v="16"/>
    <x v="1"/>
    <x v="2"/>
    <x v="7"/>
    <x v="2542"/>
  </r>
  <r>
    <x v="852"/>
    <x v="1"/>
    <x v="16"/>
    <x v="1"/>
    <x v="1"/>
    <x v="12"/>
    <x v="2543"/>
  </r>
  <r>
    <x v="852"/>
    <x v="1"/>
    <x v="16"/>
    <x v="1"/>
    <x v="1"/>
    <x v="14"/>
    <x v="2544"/>
  </r>
  <r>
    <x v="852"/>
    <x v="1"/>
    <x v="16"/>
    <x v="1"/>
    <x v="2"/>
    <x v="7"/>
    <x v="84"/>
  </r>
  <r>
    <x v="852"/>
    <x v="1"/>
    <x v="16"/>
    <x v="1"/>
    <x v="2"/>
    <x v="11"/>
    <x v="181"/>
  </r>
  <r>
    <x v="430"/>
    <x v="0"/>
    <x v="15"/>
    <x v="3"/>
    <x v="1"/>
    <x v="4"/>
    <x v="2545"/>
  </r>
  <r>
    <x v="853"/>
    <x v="0"/>
    <x v="15"/>
    <x v="3"/>
    <x v="0"/>
    <x v="5"/>
    <x v="9"/>
  </r>
  <r>
    <x v="513"/>
    <x v="0"/>
    <x v="5"/>
    <x v="2"/>
    <x v="1"/>
    <x v="8"/>
    <x v="2522"/>
  </r>
  <r>
    <x v="513"/>
    <x v="0"/>
    <x v="5"/>
    <x v="2"/>
    <x v="1"/>
    <x v="8"/>
    <x v="1671"/>
  </r>
  <r>
    <x v="513"/>
    <x v="0"/>
    <x v="5"/>
    <x v="2"/>
    <x v="1"/>
    <x v="4"/>
    <x v="2546"/>
  </r>
  <r>
    <x v="423"/>
    <x v="0"/>
    <x v="1"/>
    <x v="1"/>
    <x v="1"/>
    <x v="8"/>
    <x v="2176"/>
  </r>
  <r>
    <x v="804"/>
    <x v="0"/>
    <x v="29"/>
    <x v="3"/>
    <x v="0"/>
    <x v="3"/>
    <x v="2547"/>
  </r>
  <r>
    <x v="440"/>
    <x v="0"/>
    <x v="15"/>
    <x v="3"/>
    <x v="1"/>
    <x v="4"/>
    <x v="2548"/>
  </r>
  <r>
    <x v="440"/>
    <x v="0"/>
    <x v="15"/>
    <x v="3"/>
    <x v="1"/>
    <x v="8"/>
    <x v="2549"/>
  </r>
  <r>
    <x v="73"/>
    <x v="1"/>
    <x v="5"/>
    <x v="2"/>
    <x v="0"/>
    <x v="1"/>
    <x v="2550"/>
  </r>
  <r>
    <x v="73"/>
    <x v="1"/>
    <x v="5"/>
    <x v="2"/>
    <x v="2"/>
    <x v="7"/>
    <x v="2551"/>
  </r>
  <r>
    <x v="73"/>
    <x v="1"/>
    <x v="5"/>
    <x v="2"/>
    <x v="0"/>
    <x v="5"/>
    <x v="2552"/>
  </r>
  <r>
    <x v="854"/>
    <x v="1"/>
    <x v="17"/>
    <x v="0"/>
    <x v="1"/>
    <x v="4"/>
    <x v="1982"/>
  </r>
  <r>
    <x v="185"/>
    <x v="0"/>
    <x v="10"/>
    <x v="2"/>
    <x v="1"/>
    <x v="8"/>
    <x v="2553"/>
  </r>
  <r>
    <x v="96"/>
    <x v="0"/>
    <x v="5"/>
    <x v="2"/>
    <x v="2"/>
    <x v="7"/>
    <x v="2554"/>
  </r>
  <r>
    <x v="96"/>
    <x v="0"/>
    <x v="5"/>
    <x v="2"/>
    <x v="0"/>
    <x v="1"/>
    <x v="2555"/>
  </r>
  <r>
    <x v="389"/>
    <x v="1"/>
    <x v="4"/>
    <x v="1"/>
    <x v="2"/>
    <x v="11"/>
    <x v="1216"/>
  </r>
  <r>
    <x v="389"/>
    <x v="1"/>
    <x v="4"/>
    <x v="1"/>
    <x v="1"/>
    <x v="4"/>
    <x v="1754"/>
  </r>
  <r>
    <x v="389"/>
    <x v="1"/>
    <x v="4"/>
    <x v="1"/>
    <x v="1"/>
    <x v="6"/>
    <x v="2556"/>
  </r>
  <r>
    <x v="42"/>
    <x v="2"/>
    <x v="4"/>
    <x v="1"/>
    <x v="0"/>
    <x v="1"/>
    <x v="2369"/>
  </r>
  <r>
    <x v="42"/>
    <x v="2"/>
    <x v="4"/>
    <x v="1"/>
    <x v="2"/>
    <x v="7"/>
    <x v="550"/>
  </r>
  <r>
    <x v="443"/>
    <x v="1"/>
    <x v="12"/>
    <x v="2"/>
    <x v="1"/>
    <x v="13"/>
    <x v="2557"/>
  </r>
  <r>
    <x v="827"/>
    <x v="0"/>
    <x v="9"/>
    <x v="3"/>
    <x v="0"/>
    <x v="5"/>
    <x v="2558"/>
  </r>
  <r>
    <x v="855"/>
    <x v="2"/>
    <x v="10"/>
    <x v="2"/>
    <x v="1"/>
    <x v="6"/>
    <x v="2559"/>
  </r>
  <r>
    <x v="855"/>
    <x v="2"/>
    <x v="10"/>
    <x v="2"/>
    <x v="2"/>
    <x v="7"/>
    <x v="2560"/>
  </r>
  <r>
    <x v="630"/>
    <x v="0"/>
    <x v="4"/>
    <x v="1"/>
    <x v="2"/>
    <x v="7"/>
    <x v="2561"/>
  </r>
  <r>
    <x v="630"/>
    <x v="0"/>
    <x v="4"/>
    <x v="1"/>
    <x v="1"/>
    <x v="8"/>
    <x v="1739"/>
  </r>
  <r>
    <x v="101"/>
    <x v="1"/>
    <x v="2"/>
    <x v="0"/>
    <x v="1"/>
    <x v="2"/>
    <x v="871"/>
  </r>
  <r>
    <x v="10"/>
    <x v="1"/>
    <x v="18"/>
    <x v="0"/>
    <x v="0"/>
    <x v="3"/>
    <x v="2562"/>
  </r>
  <r>
    <x v="10"/>
    <x v="1"/>
    <x v="18"/>
    <x v="0"/>
    <x v="1"/>
    <x v="8"/>
    <x v="194"/>
  </r>
  <r>
    <x v="373"/>
    <x v="2"/>
    <x v="10"/>
    <x v="2"/>
    <x v="1"/>
    <x v="8"/>
    <x v="2563"/>
  </r>
  <r>
    <x v="687"/>
    <x v="1"/>
    <x v="5"/>
    <x v="2"/>
    <x v="1"/>
    <x v="10"/>
    <x v="557"/>
  </r>
  <r>
    <x v="664"/>
    <x v="1"/>
    <x v="1"/>
    <x v="1"/>
    <x v="2"/>
    <x v="11"/>
    <x v="2564"/>
  </r>
  <r>
    <x v="664"/>
    <x v="1"/>
    <x v="1"/>
    <x v="1"/>
    <x v="1"/>
    <x v="10"/>
    <x v="2565"/>
  </r>
  <r>
    <x v="664"/>
    <x v="1"/>
    <x v="1"/>
    <x v="1"/>
    <x v="1"/>
    <x v="9"/>
    <x v="2566"/>
  </r>
  <r>
    <x v="758"/>
    <x v="1"/>
    <x v="2"/>
    <x v="0"/>
    <x v="1"/>
    <x v="2"/>
    <x v="1942"/>
  </r>
  <r>
    <x v="856"/>
    <x v="0"/>
    <x v="9"/>
    <x v="3"/>
    <x v="1"/>
    <x v="4"/>
    <x v="2567"/>
  </r>
  <r>
    <x v="856"/>
    <x v="0"/>
    <x v="9"/>
    <x v="3"/>
    <x v="1"/>
    <x v="12"/>
    <x v="2568"/>
  </r>
  <r>
    <x v="857"/>
    <x v="0"/>
    <x v="19"/>
    <x v="0"/>
    <x v="2"/>
    <x v="7"/>
    <x v="2569"/>
  </r>
  <r>
    <x v="857"/>
    <x v="0"/>
    <x v="19"/>
    <x v="0"/>
    <x v="2"/>
    <x v="7"/>
    <x v="2570"/>
  </r>
  <r>
    <x v="858"/>
    <x v="1"/>
    <x v="44"/>
    <x v="2"/>
    <x v="2"/>
    <x v="11"/>
    <x v="1179"/>
  </r>
  <r>
    <x v="858"/>
    <x v="1"/>
    <x v="44"/>
    <x v="2"/>
    <x v="1"/>
    <x v="13"/>
    <x v="2571"/>
  </r>
  <r>
    <x v="17"/>
    <x v="1"/>
    <x v="1"/>
    <x v="1"/>
    <x v="2"/>
    <x v="11"/>
    <x v="1054"/>
  </r>
  <r>
    <x v="97"/>
    <x v="0"/>
    <x v="1"/>
    <x v="1"/>
    <x v="0"/>
    <x v="1"/>
    <x v="2572"/>
  </r>
  <r>
    <x v="540"/>
    <x v="2"/>
    <x v="1"/>
    <x v="1"/>
    <x v="2"/>
    <x v="16"/>
    <x v="2573"/>
  </r>
  <r>
    <x v="808"/>
    <x v="1"/>
    <x v="41"/>
    <x v="2"/>
    <x v="1"/>
    <x v="13"/>
    <x v="2556"/>
  </r>
  <r>
    <x v="808"/>
    <x v="1"/>
    <x v="41"/>
    <x v="2"/>
    <x v="1"/>
    <x v="6"/>
    <x v="2574"/>
  </r>
  <r>
    <x v="267"/>
    <x v="1"/>
    <x v="17"/>
    <x v="0"/>
    <x v="1"/>
    <x v="6"/>
    <x v="1003"/>
  </r>
  <r>
    <x v="267"/>
    <x v="1"/>
    <x v="17"/>
    <x v="0"/>
    <x v="2"/>
    <x v="7"/>
    <x v="2575"/>
  </r>
  <r>
    <x v="267"/>
    <x v="1"/>
    <x v="17"/>
    <x v="0"/>
    <x v="1"/>
    <x v="10"/>
    <x v="91"/>
  </r>
  <r>
    <x v="267"/>
    <x v="1"/>
    <x v="17"/>
    <x v="0"/>
    <x v="1"/>
    <x v="6"/>
    <x v="1003"/>
  </r>
  <r>
    <x v="267"/>
    <x v="1"/>
    <x v="17"/>
    <x v="0"/>
    <x v="1"/>
    <x v="14"/>
    <x v="2576"/>
  </r>
  <r>
    <x v="328"/>
    <x v="0"/>
    <x v="3"/>
    <x v="0"/>
    <x v="2"/>
    <x v="11"/>
    <x v="730"/>
  </r>
  <r>
    <x v="328"/>
    <x v="0"/>
    <x v="3"/>
    <x v="0"/>
    <x v="1"/>
    <x v="10"/>
    <x v="696"/>
  </r>
  <r>
    <x v="587"/>
    <x v="1"/>
    <x v="15"/>
    <x v="3"/>
    <x v="0"/>
    <x v="5"/>
    <x v="593"/>
  </r>
  <r>
    <x v="171"/>
    <x v="0"/>
    <x v="24"/>
    <x v="3"/>
    <x v="1"/>
    <x v="8"/>
    <x v="2577"/>
  </r>
  <r>
    <x v="297"/>
    <x v="2"/>
    <x v="26"/>
    <x v="2"/>
    <x v="1"/>
    <x v="6"/>
    <x v="2578"/>
  </r>
  <r>
    <x v="297"/>
    <x v="2"/>
    <x v="26"/>
    <x v="2"/>
    <x v="1"/>
    <x v="9"/>
    <x v="2579"/>
  </r>
  <r>
    <x v="350"/>
    <x v="0"/>
    <x v="1"/>
    <x v="1"/>
    <x v="2"/>
    <x v="7"/>
    <x v="567"/>
  </r>
  <r>
    <x v="350"/>
    <x v="0"/>
    <x v="1"/>
    <x v="1"/>
    <x v="1"/>
    <x v="8"/>
    <x v="2580"/>
  </r>
  <r>
    <x v="350"/>
    <x v="0"/>
    <x v="1"/>
    <x v="1"/>
    <x v="2"/>
    <x v="11"/>
    <x v="2581"/>
  </r>
  <r>
    <x v="350"/>
    <x v="0"/>
    <x v="1"/>
    <x v="1"/>
    <x v="2"/>
    <x v="11"/>
    <x v="341"/>
  </r>
  <r>
    <x v="859"/>
    <x v="0"/>
    <x v="12"/>
    <x v="2"/>
    <x v="1"/>
    <x v="6"/>
    <x v="2582"/>
  </r>
  <r>
    <x v="58"/>
    <x v="0"/>
    <x v="1"/>
    <x v="1"/>
    <x v="1"/>
    <x v="14"/>
    <x v="2583"/>
  </r>
  <r>
    <x v="58"/>
    <x v="0"/>
    <x v="1"/>
    <x v="1"/>
    <x v="0"/>
    <x v="5"/>
    <x v="2584"/>
  </r>
  <r>
    <x v="860"/>
    <x v="0"/>
    <x v="5"/>
    <x v="2"/>
    <x v="1"/>
    <x v="8"/>
    <x v="2585"/>
  </r>
  <r>
    <x v="172"/>
    <x v="2"/>
    <x v="15"/>
    <x v="3"/>
    <x v="2"/>
    <x v="15"/>
    <x v="2586"/>
  </r>
  <r>
    <x v="293"/>
    <x v="0"/>
    <x v="16"/>
    <x v="1"/>
    <x v="1"/>
    <x v="8"/>
    <x v="2587"/>
  </r>
  <r>
    <x v="293"/>
    <x v="0"/>
    <x v="16"/>
    <x v="1"/>
    <x v="1"/>
    <x v="9"/>
    <x v="1605"/>
  </r>
  <r>
    <x v="673"/>
    <x v="1"/>
    <x v="1"/>
    <x v="1"/>
    <x v="2"/>
    <x v="15"/>
    <x v="2210"/>
  </r>
  <r>
    <x v="728"/>
    <x v="0"/>
    <x v="9"/>
    <x v="3"/>
    <x v="1"/>
    <x v="8"/>
    <x v="2588"/>
  </r>
  <r>
    <x v="728"/>
    <x v="0"/>
    <x v="9"/>
    <x v="3"/>
    <x v="1"/>
    <x v="4"/>
    <x v="2589"/>
  </r>
  <r>
    <x v="728"/>
    <x v="0"/>
    <x v="9"/>
    <x v="3"/>
    <x v="2"/>
    <x v="7"/>
    <x v="2590"/>
  </r>
  <r>
    <x v="728"/>
    <x v="0"/>
    <x v="9"/>
    <x v="3"/>
    <x v="0"/>
    <x v="5"/>
    <x v="2558"/>
  </r>
  <r>
    <x v="728"/>
    <x v="0"/>
    <x v="9"/>
    <x v="3"/>
    <x v="1"/>
    <x v="8"/>
    <x v="2591"/>
  </r>
  <r>
    <x v="125"/>
    <x v="1"/>
    <x v="5"/>
    <x v="2"/>
    <x v="1"/>
    <x v="12"/>
    <x v="2592"/>
  </r>
  <r>
    <x v="125"/>
    <x v="1"/>
    <x v="5"/>
    <x v="2"/>
    <x v="2"/>
    <x v="7"/>
    <x v="2039"/>
  </r>
  <r>
    <x v="125"/>
    <x v="1"/>
    <x v="5"/>
    <x v="2"/>
    <x v="2"/>
    <x v="7"/>
    <x v="2593"/>
  </r>
  <r>
    <x v="125"/>
    <x v="1"/>
    <x v="5"/>
    <x v="2"/>
    <x v="1"/>
    <x v="8"/>
    <x v="2594"/>
  </r>
  <r>
    <x v="125"/>
    <x v="1"/>
    <x v="5"/>
    <x v="2"/>
    <x v="2"/>
    <x v="11"/>
    <x v="730"/>
  </r>
  <r>
    <x v="599"/>
    <x v="1"/>
    <x v="15"/>
    <x v="3"/>
    <x v="1"/>
    <x v="8"/>
    <x v="863"/>
  </r>
  <r>
    <x v="42"/>
    <x v="0"/>
    <x v="15"/>
    <x v="3"/>
    <x v="1"/>
    <x v="8"/>
    <x v="2595"/>
  </r>
  <r>
    <x v="231"/>
    <x v="1"/>
    <x v="35"/>
    <x v="0"/>
    <x v="0"/>
    <x v="5"/>
    <x v="2596"/>
  </r>
  <r>
    <x v="127"/>
    <x v="0"/>
    <x v="1"/>
    <x v="1"/>
    <x v="0"/>
    <x v="1"/>
    <x v="884"/>
  </r>
  <r>
    <x v="127"/>
    <x v="0"/>
    <x v="1"/>
    <x v="1"/>
    <x v="1"/>
    <x v="10"/>
    <x v="2597"/>
  </r>
  <r>
    <x v="165"/>
    <x v="0"/>
    <x v="15"/>
    <x v="3"/>
    <x v="0"/>
    <x v="1"/>
    <x v="2598"/>
  </r>
  <r>
    <x v="165"/>
    <x v="0"/>
    <x v="15"/>
    <x v="3"/>
    <x v="1"/>
    <x v="8"/>
    <x v="2599"/>
  </r>
  <r>
    <x v="468"/>
    <x v="1"/>
    <x v="5"/>
    <x v="2"/>
    <x v="0"/>
    <x v="5"/>
    <x v="2600"/>
  </r>
  <r>
    <x v="861"/>
    <x v="0"/>
    <x v="1"/>
    <x v="1"/>
    <x v="1"/>
    <x v="6"/>
    <x v="2601"/>
  </r>
  <r>
    <x v="861"/>
    <x v="0"/>
    <x v="1"/>
    <x v="1"/>
    <x v="1"/>
    <x v="2"/>
    <x v="874"/>
  </r>
  <r>
    <x v="414"/>
    <x v="0"/>
    <x v="18"/>
    <x v="0"/>
    <x v="1"/>
    <x v="9"/>
    <x v="2602"/>
  </r>
  <r>
    <x v="414"/>
    <x v="0"/>
    <x v="18"/>
    <x v="0"/>
    <x v="0"/>
    <x v="1"/>
    <x v="1649"/>
  </r>
  <r>
    <x v="414"/>
    <x v="0"/>
    <x v="18"/>
    <x v="0"/>
    <x v="1"/>
    <x v="10"/>
    <x v="233"/>
  </r>
  <r>
    <x v="862"/>
    <x v="2"/>
    <x v="15"/>
    <x v="3"/>
    <x v="1"/>
    <x v="9"/>
    <x v="2603"/>
  </r>
  <r>
    <x v="862"/>
    <x v="2"/>
    <x v="15"/>
    <x v="3"/>
    <x v="0"/>
    <x v="5"/>
    <x v="2604"/>
  </r>
  <r>
    <x v="7"/>
    <x v="0"/>
    <x v="5"/>
    <x v="2"/>
    <x v="1"/>
    <x v="8"/>
    <x v="2605"/>
  </r>
  <r>
    <x v="7"/>
    <x v="0"/>
    <x v="5"/>
    <x v="2"/>
    <x v="1"/>
    <x v="8"/>
    <x v="2606"/>
  </r>
  <r>
    <x v="7"/>
    <x v="0"/>
    <x v="5"/>
    <x v="2"/>
    <x v="1"/>
    <x v="6"/>
    <x v="1840"/>
  </r>
  <r>
    <x v="7"/>
    <x v="0"/>
    <x v="5"/>
    <x v="2"/>
    <x v="1"/>
    <x v="10"/>
    <x v="740"/>
  </r>
  <r>
    <x v="7"/>
    <x v="0"/>
    <x v="5"/>
    <x v="2"/>
    <x v="1"/>
    <x v="10"/>
    <x v="2607"/>
  </r>
  <r>
    <x v="7"/>
    <x v="0"/>
    <x v="5"/>
    <x v="2"/>
    <x v="2"/>
    <x v="7"/>
    <x v="1467"/>
  </r>
  <r>
    <x v="7"/>
    <x v="0"/>
    <x v="5"/>
    <x v="2"/>
    <x v="2"/>
    <x v="7"/>
    <x v="2608"/>
  </r>
  <r>
    <x v="817"/>
    <x v="2"/>
    <x v="10"/>
    <x v="2"/>
    <x v="2"/>
    <x v="11"/>
    <x v="2609"/>
  </r>
  <r>
    <x v="817"/>
    <x v="2"/>
    <x v="10"/>
    <x v="2"/>
    <x v="2"/>
    <x v="7"/>
    <x v="2610"/>
  </r>
  <r>
    <x v="817"/>
    <x v="2"/>
    <x v="10"/>
    <x v="2"/>
    <x v="0"/>
    <x v="5"/>
    <x v="2611"/>
  </r>
  <r>
    <x v="170"/>
    <x v="0"/>
    <x v="1"/>
    <x v="1"/>
    <x v="1"/>
    <x v="6"/>
    <x v="854"/>
  </r>
  <r>
    <x v="170"/>
    <x v="0"/>
    <x v="1"/>
    <x v="1"/>
    <x v="2"/>
    <x v="7"/>
    <x v="2612"/>
  </r>
  <r>
    <x v="170"/>
    <x v="0"/>
    <x v="1"/>
    <x v="1"/>
    <x v="0"/>
    <x v="5"/>
    <x v="677"/>
  </r>
  <r>
    <x v="170"/>
    <x v="0"/>
    <x v="1"/>
    <x v="1"/>
    <x v="0"/>
    <x v="3"/>
    <x v="2613"/>
  </r>
  <r>
    <x v="170"/>
    <x v="0"/>
    <x v="1"/>
    <x v="1"/>
    <x v="1"/>
    <x v="8"/>
    <x v="2614"/>
  </r>
  <r>
    <x v="170"/>
    <x v="0"/>
    <x v="1"/>
    <x v="1"/>
    <x v="1"/>
    <x v="9"/>
    <x v="2615"/>
  </r>
  <r>
    <x v="170"/>
    <x v="0"/>
    <x v="1"/>
    <x v="1"/>
    <x v="1"/>
    <x v="2"/>
    <x v="2616"/>
  </r>
  <r>
    <x v="278"/>
    <x v="0"/>
    <x v="31"/>
    <x v="3"/>
    <x v="1"/>
    <x v="10"/>
    <x v="1232"/>
  </r>
  <r>
    <x v="278"/>
    <x v="0"/>
    <x v="31"/>
    <x v="3"/>
    <x v="0"/>
    <x v="3"/>
    <x v="2617"/>
  </r>
  <r>
    <x v="278"/>
    <x v="0"/>
    <x v="31"/>
    <x v="3"/>
    <x v="2"/>
    <x v="7"/>
    <x v="127"/>
  </r>
  <r>
    <x v="278"/>
    <x v="0"/>
    <x v="31"/>
    <x v="3"/>
    <x v="1"/>
    <x v="10"/>
    <x v="2618"/>
  </r>
  <r>
    <x v="278"/>
    <x v="0"/>
    <x v="31"/>
    <x v="3"/>
    <x v="1"/>
    <x v="13"/>
    <x v="2582"/>
  </r>
  <r>
    <x v="278"/>
    <x v="0"/>
    <x v="31"/>
    <x v="3"/>
    <x v="1"/>
    <x v="8"/>
    <x v="180"/>
  </r>
  <r>
    <x v="863"/>
    <x v="1"/>
    <x v="1"/>
    <x v="1"/>
    <x v="1"/>
    <x v="6"/>
    <x v="2619"/>
  </r>
  <r>
    <x v="60"/>
    <x v="1"/>
    <x v="10"/>
    <x v="2"/>
    <x v="1"/>
    <x v="8"/>
    <x v="2620"/>
  </r>
  <r>
    <x v="864"/>
    <x v="0"/>
    <x v="4"/>
    <x v="1"/>
    <x v="1"/>
    <x v="8"/>
    <x v="577"/>
  </r>
  <r>
    <x v="482"/>
    <x v="0"/>
    <x v="15"/>
    <x v="3"/>
    <x v="2"/>
    <x v="11"/>
    <x v="1309"/>
  </r>
  <r>
    <x v="865"/>
    <x v="1"/>
    <x v="1"/>
    <x v="1"/>
    <x v="0"/>
    <x v="0"/>
    <x v="2621"/>
  </r>
  <r>
    <x v="865"/>
    <x v="1"/>
    <x v="1"/>
    <x v="1"/>
    <x v="2"/>
    <x v="7"/>
    <x v="1396"/>
  </r>
  <r>
    <x v="866"/>
    <x v="1"/>
    <x v="29"/>
    <x v="3"/>
    <x v="2"/>
    <x v="7"/>
    <x v="2622"/>
  </r>
  <r>
    <x v="866"/>
    <x v="1"/>
    <x v="29"/>
    <x v="3"/>
    <x v="0"/>
    <x v="3"/>
    <x v="2623"/>
  </r>
  <r>
    <x v="866"/>
    <x v="1"/>
    <x v="29"/>
    <x v="3"/>
    <x v="1"/>
    <x v="8"/>
    <x v="1490"/>
  </r>
  <r>
    <x v="866"/>
    <x v="1"/>
    <x v="29"/>
    <x v="3"/>
    <x v="1"/>
    <x v="8"/>
    <x v="2624"/>
  </r>
  <r>
    <x v="210"/>
    <x v="2"/>
    <x v="10"/>
    <x v="2"/>
    <x v="1"/>
    <x v="10"/>
    <x v="2625"/>
  </r>
  <r>
    <x v="715"/>
    <x v="0"/>
    <x v="10"/>
    <x v="2"/>
    <x v="1"/>
    <x v="8"/>
    <x v="2626"/>
  </r>
  <r>
    <x v="715"/>
    <x v="0"/>
    <x v="10"/>
    <x v="2"/>
    <x v="2"/>
    <x v="11"/>
    <x v="2627"/>
  </r>
  <r>
    <x v="593"/>
    <x v="2"/>
    <x v="15"/>
    <x v="3"/>
    <x v="1"/>
    <x v="10"/>
    <x v="2628"/>
  </r>
  <r>
    <x v="593"/>
    <x v="2"/>
    <x v="15"/>
    <x v="3"/>
    <x v="0"/>
    <x v="5"/>
    <x v="2629"/>
  </r>
  <r>
    <x v="350"/>
    <x v="2"/>
    <x v="31"/>
    <x v="3"/>
    <x v="1"/>
    <x v="10"/>
    <x v="537"/>
  </r>
  <r>
    <x v="350"/>
    <x v="2"/>
    <x v="31"/>
    <x v="3"/>
    <x v="1"/>
    <x v="8"/>
    <x v="2630"/>
  </r>
  <r>
    <x v="87"/>
    <x v="1"/>
    <x v="5"/>
    <x v="2"/>
    <x v="0"/>
    <x v="5"/>
    <x v="1235"/>
  </r>
  <r>
    <x v="867"/>
    <x v="0"/>
    <x v="1"/>
    <x v="1"/>
    <x v="0"/>
    <x v="0"/>
    <x v="1395"/>
  </r>
  <r>
    <x v="868"/>
    <x v="1"/>
    <x v="5"/>
    <x v="2"/>
    <x v="1"/>
    <x v="10"/>
    <x v="559"/>
  </r>
  <r>
    <x v="868"/>
    <x v="1"/>
    <x v="5"/>
    <x v="2"/>
    <x v="1"/>
    <x v="10"/>
    <x v="642"/>
  </r>
  <r>
    <x v="82"/>
    <x v="0"/>
    <x v="33"/>
    <x v="1"/>
    <x v="0"/>
    <x v="0"/>
    <x v="1713"/>
  </r>
  <r>
    <x v="82"/>
    <x v="0"/>
    <x v="33"/>
    <x v="1"/>
    <x v="1"/>
    <x v="8"/>
    <x v="2631"/>
  </r>
  <r>
    <x v="869"/>
    <x v="0"/>
    <x v="26"/>
    <x v="2"/>
    <x v="2"/>
    <x v="11"/>
    <x v="2632"/>
  </r>
  <r>
    <x v="397"/>
    <x v="0"/>
    <x v="1"/>
    <x v="1"/>
    <x v="1"/>
    <x v="8"/>
    <x v="63"/>
  </r>
  <r>
    <x v="397"/>
    <x v="0"/>
    <x v="1"/>
    <x v="1"/>
    <x v="1"/>
    <x v="9"/>
    <x v="2633"/>
  </r>
  <r>
    <x v="784"/>
    <x v="0"/>
    <x v="15"/>
    <x v="3"/>
    <x v="0"/>
    <x v="5"/>
    <x v="2634"/>
  </r>
  <r>
    <x v="784"/>
    <x v="0"/>
    <x v="15"/>
    <x v="3"/>
    <x v="0"/>
    <x v="1"/>
    <x v="2635"/>
  </r>
  <r>
    <x v="784"/>
    <x v="0"/>
    <x v="15"/>
    <x v="3"/>
    <x v="2"/>
    <x v="7"/>
    <x v="786"/>
  </r>
  <r>
    <x v="784"/>
    <x v="0"/>
    <x v="15"/>
    <x v="3"/>
    <x v="0"/>
    <x v="1"/>
    <x v="2636"/>
  </r>
  <r>
    <x v="474"/>
    <x v="1"/>
    <x v="5"/>
    <x v="2"/>
    <x v="1"/>
    <x v="4"/>
    <x v="2637"/>
  </r>
  <r>
    <x v="294"/>
    <x v="2"/>
    <x v="5"/>
    <x v="2"/>
    <x v="1"/>
    <x v="8"/>
    <x v="2638"/>
  </r>
  <r>
    <x v="294"/>
    <x v="2"/>
    <x v="5"/>
    <x v="2"/>
    <x v="1"/>
    <x v="10"/>
    <x v="1495"/>
  </r>
  <r>
    <x v="51"/>
    <x v="0"/>
    <x v="9"/>
    <x v="3"/>
    <x v="0"/>
    <x v="5"/>
    <x v="2639"/>
  </r>
  <r>
    <x v="151"/>
    <x v="1"/>
    <x v="2"/>
    <x v="0"/>
    <x v="1"/>
    <x v="12"/>
    <x v="1671"/>
  </r>
  <r>
    <x v="784"/>
    <x v="0"/>
    <x v="15"/>
    <x v="3"/>
    <x v="1"/>
    <x v="12"/>
    <x v="1444"/>
  </r>
  <r>
    <x v="784"/>
    <x v="0"/>
    <x v="15"/>
    <x v="3"/>
    <x v="0"/>
    <x v="1"/>
    <x v="2640"/>
  </r>
  <r>
    <x v="784"/>
    <x v="0"/>
    <x v="15"/>
    <x v="3"/>
    <x v="2"/>
    <x v="7"/>
    <x v="2641"/>
  </r>
  <r>
    <x v="566"/>
    <x v="2"/>
    <x v="3"/>
    <x v="0"/>
    <x v="1"/>
    <x v="4"/>
    <x v="2642"/>
  </r>
  <r>
    <x v="566"/>
    <x v="2"/>
    <x v="3"/>
    <x v="0"/>
    <x v="1"/>
    <x v="13"/>
    <x v="2206"/>
  </r>
  <r>
    <x v="566"/>
    <x v="2"/>
    <x v="3"/>
    <x v="0"/>
    <x v="2"/>
    <x v="7"/>
    <x v="2643"/>
  </r>
  <r>
    <x v="566"/>
    <x v="2"/>
    <x v="3"/>
    <x v="0"/>
    <x v="1"/>
    <x v="8"/>
    <x v="2644"/>
  </r>
  <r>
    <x v="566"/>
    <x v="2"/>
    <x v="3"/>
    <x v="0"/>
    <x v="0"/>
    <x v="3"/>
    <x v="1244"/>
  </r>
  <r>
    <x v="613"/>
    <x v="0"/>
    <x v="5"/>
    <x v="2"/>
    <x v="1"/>
    <x v="10"/>
    <x v="1297"/>
  </r>
  <r>
    <x v="128"/>
    <x v="2"/>
    <x v="4"/>
    <x v="1"/>
    <x v="2"/>
    <x v="7"/>
    <x v="2645"/>
  </r>
  <r>
    <x v="128"/>
    <x v="2"/>
    <x v="4"/>
    <x v="1"/>
    <x v="2"/>
    <x v="7"/>
    <x v="2646"/>
  </r>
  <r>
    <x v="754"/>
    <x v="0"/>
    <x v="5"/>
    <x v="2"/>
    <x v="1"/>
    <x v="8"/>
    <x v="2647"/>
  </r>
  <r>
    <x v="193"/>
    <x v="0"/>
    <x v="9"/>
    <x v="3"/>
    <x v="1"/>
    <x v="10"/>
    <x v="2648"/>
  </r>
  <r>
    <x v="870"/>
    <x v="2"/>
    <x v="14"/>
    <x v="2"/>
    <x v="1"/>
    <x v="4"/>
    <x v="2293"/>
  </r>
  <r>
    <x v="870"/>
    <x v="2"/>
    <x v="14"/>
    <x v="2"/>
    <x v="1"/>
    <x v="8"/>
    <x v="2649"/>
  </r>
  <r>
    <x v="870"/>
    <x v="2"/>
    <x v="14"/>
    <x v="2"/>
    <x v="1"/>
    <x v="10"/>
    <x v="233"/>
  </r>
  <r>
    <x v="871"/>
    <x v="1"/>
    <x v="0"/>
    <x v="0"/>
    <x v="2"/>
    <x v="7"/>
    <x v="2650"/>
  </r>
  <r>
    <x v="871"/>
    <x v="1"/>
    <x v="0"/>
    <x v="0"/>
    <x v="1"/>
    <x v="10"/>
    <x v="2651"/>
  </r>
  <r>
    <x v="871"/>
    <x v="1"/>
    <x v="0"/>
    <x v="0"/>
    <x v="1"/>
    <x v="4"/>
    <x v="2652"/>
  </r>
  <r>
    <x v="871"/>
    <x v="1"/>
    <x v="0"/>
    <x v="0"/>
    <x v="1"/>
    <x v="6"/>
    <x v="1392"/>
  </r>
  <r>
    <x v="124"/>
    <x v="1"/>
    <x v="10"/>
    <x v="2"/>
    <x v="0"/>
    <x v="5"/>
    <x v="2653"/>
  </r>
  <r>
    <x v="148"/>
    <x v="0"/>
    <x v="5"/>
    <x v="2"/>
    <x v="0"/>
    <x v="5"/>
    <x v="2654"/>
  </r>
  <r>
    <x v="872"/>
    <x v="0"/>
    <x v="1"/>
    <x v="1"/>
    <x v="1"/>
    <x v="4"/>
    <x v="42"/>
  </r>
  <r>
    <x v="488"/>
    <x v="2"/>
    <x v="24"/>
    <x v="3"/>
    <x v="0"/>
    <x v="1"/>
    <x v="2655"/>
  </r>
  <r>
    <x v="488"/>
    <x v="2"/>
    <x v="24"/>
    <x v="3"/>
    <x v="0"/>
    <x v="1"/>
    <x v="2655"/>
  </r>
  <r>
    <x v="488"/>
    <x v="2"/>
    <x v="24"/>
    <x v="3"/>
    <x v="1"/>
    <x v="8"/>
    <x v="2656"/>
  </r>
  <r>
    <x v="488"/>
    <x v="2"/>
    <x v="24"/>
    <x v="3"/>
    <x v="0"/>
    <x v="5"/>
    <x v="2657"/>
  </r>
  <r>
    <x v="504"/>
    <x v="0"/>
    <x v="24"/>
    <x v="3"/>
    <x v="1"/>
    <x v="10"/>
    <x v="559"/>
  </r>
  <r>
    <x v="873"/>
    <x v="1"/>
    <x v="1"/>
    <x v="1"/>
    <x v="1"/>
    <x v="10"/>
    <x v="2658"/>
  </r>
  <r>
    <x v="873"/>
    <x v="1"/>
    <x v="1"/>
    <x v="1"/>
    <x v="1"/>
    <x v="8"/>
    <x v="2659"/>
  </r>
  <r>
    <x v="873"/>
    <x v="1"/>
    <x v="1"/>
    <x v="1"/>
    <x v="1"/>
    <x v="6"/>
    <x v="2660"/>
  </r>
  <r>
    <x v="873"/>
    <x v="1"/>
    <x v="1"/>
    <x v="1"/>
    <x v="1"/>
    <x v="10"/>
    <x v="2661"/>
  </r>
  <r>
    <x v="873"/>
    <x v="1"/>
    <x v="1"/>
    <x v="1"/>
    <x v="1"/>
    <x v="8"/>
    <x v="2662"/>
  </r>
  <r>
    <x v="476"/>
    <x v="0"/>
    <x v="6"/>
    <x v="2"/>
    <x v="1"/>
    <x v="13"/>
    <x v="2663"/>
  </r>
  <r>
    <x v="476"/>
    <x v="0"/>
    <x v="6"/>
    <x v="2"/>
    <x v="1"/>
    <x v="8"/>
    <x v="338"/>
  </r>
  <r>
    <x v="381"/>
    <x v="2"/>
    <x v="22"/>
    <x v="1"/>
    <x v="1"/>
    <x v="9"/>
    <x v="1875"/>
  </r>
  <r>
    <x v="381"/>
    <x v="2"/>
    <x v="22"/>
    <x v="1"/>
    <x v="1"/>
    <x v="14"/>
    <x v="568"/>
  </r>
  <r>
    <x v="684"/>
    <x v="2"/>
    <x v="15"/>
    <x v="3"/>
    <x v="0"/>
    <x v="1"/>
    <x v="2598"/>
  </r>
  <r>
    <x v="316"/>
    <x v="0"/>
    <x v="1"/>
    <x v="1"/>
    <x v="1"/>
    <x v="9"/>
    <x v="2664"/>
  </r>
  <r>
    <x v="316"/>
    <x v="0"/>
    <x v="1"/>
    <x v="1"/>
    <x v="1"/>
    <x v="10"/>
    <x v="681"/>
  </r>
  <r>
    <x v="316"/>
    <x v="0"/>
    <x v="1"/>
    <x v="1"/>
    <x v="2"/>
    <x v="11"/>
    <x v="2665"/>
  </r>
  <r>
    <x v="316"/>
    <x v="0"/>
    <x v="1"/>
    <x v="1"/>
    <x v="1"/>
    <x v="8"/>
    <x v="20"/>
  </r>
  <r>
    <x v="316"/>
    <x v="0"/>
    <x v="1"/>
    <x v="1"/>
    <x v="2"/>
    <x v="15"/>
    <x v="2666"/>
  </r>
  <r>
    <x v="496"/>
    <x v="2"/>
    <x v="23"/>
    <x v="2"/>
    <x v="1"/>
    <x v="8"/>
    <x v="593"/>
  </r>
  <r>
    <x v="496"/>
    <x v="2"/>
    <x v="23"/>
    <x v="2"/>
    <x v="0"/>
    <x v="1"/>
    <x v="2667"/>
  </r>
  <r>
    <x v="445"/>
    <x v="2"/>
    <x v="24"/>
    <x v="3"/>
    <x v="1"/>
    <x v="10"/>
    <x v="2668"/>
  </r>
  <r>
    <x v="445"/>
    <x v="2"/>
    <x v="24"/>
    <x v="3"/>
    <x v="0"/>
    <x v="3"/>
    <x v="2669"/>
  </r>
  <r>
    <x v="445"/>
    <x v="2"/>
    <x v="24"/>
    <x v="3"/>
    <x v="1"/>
    <x v="10"/>
    <x v="2585"/>
  </r>
  <r>
    <x v="166"/>
    <x v="0"/>
    <x v="1"/>
    <x v="1"/>
    <x v="1"/>
    <x v="4"/>
    <x v="1400"/>
  </r>
  <r>
    <x v="166"/>
    <x v="0"/>
    <x v="1"/>
    <x v="1"/>
    <x v="0"/>
    <x v="5"/>
    <x v="2670"/>
  </r>
  <r>
    <x v="166"/>
    <x v="0"/>
    <x v="1"/>
    <x v="1"/>
    <x v="1"/>
    <x v="10"/>
    <x v="1817"/>
  </r>
  <r>
    <x v="256"/>
    <x v="0"/>
    <x v="4"/>
    <x v="1"/>
    <x v="1"/>
    <x v="8"/>
    <x v="176"/>
  </r>
  <r>
    <x v="256"/>
    <x v="0"/>
    <x v="4"/>
    <x v="1"/>
    <x v="1"/>
    <x v="8"/>
    <x v="2671"/>
  </r>
  <r>
    <x v="874"/>
    <x v="0"/>
    <x v="10"/>
    <x v="2"/>
    <x v="1"/>
    <x v="8"/>
    <x v="2672"/>
  </r>
  <r>
    <x v="874"/>
    <x v="0"/>
    <x v="10"/>
    <x v="2"/>
    <x v="0"/>
    <x v="5"/>
    <x v="2673"/>
  </r>
  <r>
    <x v="505"/>
    <x v="0"/>
    <x v="5"/>
    <x v="2"/>
    <x v="0"/>
    <x v="5"/>
    <x v="2674"/>
  </r>
  <r>
    <x v="505"/>
    <x v="0"/>
    <x v="5"/>
    <x v="2"/>
    <x v="0"/>
    <x v="3"/>
    <x v="2675"/>
  </r>
  <r>
    <x v="505"/>
    <x v="0"/>
    <x v="5"/>
    <x v="2"/>
    <x v="1"/>
    <x v="4"/>
    <x v="2676"/>
  </r>
  <r>
    <x v="239"/>
    <x v="2"/>
    <x v="1"/>
    <x v="1"/>
    <x v="1"/>
    <x v="8"/>
    <x v="2677"/>
  </r>
  <r>
    <x v="518"/>
    <x v="0"/>
    <x v="15"/>
    <x v="3"/>
    <x v="1"/>
    <x v="10"/>
    <x v="2678"/>
  </r>
  <r>
    <x v="123"/>
    <x v="1"/>
    <x v="15"/>
    <x v="3"/>
    <x v="1"/>
    <x v="12"/>
    <x v="80"/>
  </r>
  <r>
    <x v="123"/>
    <x v="1"/>
    <x v="15"/>
    <x v="3"/>
    <x v="1"/>
    <x v="9"/>
    <x v="2679"/>
  </r>
  <r>
    <x v="875"/>
    <x v="1"/>
    <x v="9"/>
    <x v="3"/>
    <x v="1"/>
    <x v="4"/>
    <x v="556"/>
  </r>
  <r>
    <x v="821"/>
    <x v="0"/>
    <x v="13"/>
    <x v="3"/>
    <x v="1"/>
    <x v="4"/>
    <x v="2680"/>
  </r>
  <r>
    <x v="876"/>
    <x v="1"/>
    <x v="15"/>
    <x v="3"/>
    <x v="1"/>
    <x v="10"/>
    <x v="2681"/>
  </r>
  <r>
    <x v="532"/>
    <x v="2"/>
    <x v="19"/>
    <x v="0"/>
    <x v="1"/>
    <x v="6"/>
    <x v="1053"/>
  </r>
  <r>
    <x v="877"/>
    <x v="0"/>
    <x v="1"/>
    <x v="1"/>
    <x v="1"/>
    <x v="8"/>
    <x v="2682"/>
  </r>
  <r>
    <x v="78"/>
    <x v="2"/>
    <x v="1"/>
    <x v="1"/>
    <x v="1"/>
    <x v="9"/>
    <x v="2683"/>
  </r>
  <r>
    <x v="78"/>
    <x v="2"/>
    <x v="1"/>
    <x v="1"/>
    <x v="1"/>
    <x v="4"/>
    <x v="2684"/>
  </r>
  <r>
    <x v="78"/>
    <x v="2"/>
    <x v="1"/>
    <x v="1"/>
    <x v="1"/>
    <x v="13"/>
    <x v="133"/>
  </r>
  <r>
    <x v="878"/>
    <x v="2"/>
    <x v="3"/>
    <x v="0"/>
    <x v="2"/>
    <x v="7"/>
    <x v="2685"/>
  </r>
  <r>
    <x v="879"/>
    <x v="0"/>
    <x v="32"/>
    <x v="0"/>
    <x v="1"/>
    <x v="8"/>
    <x v="2686"/>
  </r>
  <r>
    <x v="584"/>
    <x v="0"/>
    <x v="18"/>
    <x v="0"/>
    <x v="1"/>
    <x v="6"/>
    <x v="782"/>
  </r>
  <r>
    <x v="880"/>
    <x v="0"/>
    <x v="18"/>
    <x v="0"/>
    <x v="1"/>
    <x v="10"/>
    <x v="2687"/>
  </r>
  <r>
    <x v="118"/>
    <x v="0"/>
    <x v="9"/>
    <x v="3"/>
    <x v="2"/>
    <x v="11"/>
    <x v="973"/>
  </r>
  <r>
    <x v="118"/>
    <x v="0"/>
    <x v="9"/>
    <x v="3"/>
    <x v="0"/>
    <x v="5"/>
    <x v="2688"/>
  </r>
  <r>
    <x v="118"/>
    <x v="0"/>
    <x v="9"/>
    <x v="3"/>
    <x v="1"/>
    <x v="8"/>
    <x v="2689"/>
  </r>
  <r>
    <x v="118"/>
    <x v="0"/>
    <x v="9"/>
    <x v="3"/>
    <x v="1"/>
    <x v="8"/>
    <x v="2690"/>
  </r>
  <r>
    <x v="118"/>
    <x v="0"/>
    <x v="9"/>
    <x v="3"/>
    <x v="2"/>
    <x v="11"/>
    <x v="730"/>
  </r>
  <r>
    <x v="60"/>
    <x v="1"/>
    <x v="5"/>
    <x v="2"/>
    <x v="2"/>
    <x v="7"/>
    <x v="2691"/>
  </r>
  <r>
    <x v="763"/>
    <x v="0"/>
    <x v="30"/>
    <x v="3"/>
    <x v="1"/>
    <x v="6"/>
    <x v="2692"/>
  </r>
  <r>
    <x v="881"/>
    <x v="2"/>
    <x v="2"/>
    <x v="0"/>
    <x v="1"/>
    <x v="10"/>
    <x v="2693"/>
  </r>
  <r>
    <x v="734"/>
    <x v="0"/>
    <x v="2"/>
    <x v="0"/>
    <x v="2"/>
    <x v="11"/>
    <x v="1388"/>
  </r>
  <r>
    <x v="229"/>
    <x v="1"/>
    <x v="31"/>
    <x v="3"/>
    <x v="1"/>
    <x v="9"/>
    <x v="1156"/>
  </r>
  <r>
    <x v="229"/>
    <x v="1"/>
    <x v="31"/>
    <x v="3"/>
    <x v="0"/>
    <x v="0"/>
    <x v="2694"/>
  </r>
  <r>
    <x v="229"/>
    <x v="1"/>
    <x v="31"/>
    <x v="3"/>
    <x v="1"/>
    <x v="10"/>
    <x v="2695"/>
  </r>
  <r>
    <x v="882"/>
    <x v="0"/>
    <x v="35"/>
    <x v="0"/>
    <x v="0"/>
    <x v="5"/>
    <x v="2696"/>
  </r>
  <r>
    <x v="744"/>
    <x v="0"/>
    <x v="3"/>
    <x v="0"/>
    <x v="1"/>
    <x v="10"/>
    <x v="1097"/>
  </r>
  <r>
    <x v="49"/>
    <x v="0"/>
    <x v="1"/>
    <x v="1"/>
    <x v="0"/>
    <x v="5"/>
    <x v="80"/>
  </r>
  <r>
    <x v="105"/>
    <x v="1"/>
    <x v="24"/>
    <x v="3"/>
    <x v="1"/>
    <x v="10"/>
    <x v="2697"/>
  </r>
  <r>
    <x v="105"/>
    <x v="1"/>
    <x v="24"/>
    <x v="3"/>
    <x v="2"/>
    <x v="11"/>
    <x v="2698"/>
  </r>
  <r>
    <x v="448"/>
    <x v="0"/>
    <x v="12"/>
    <x v="2"/>
    <x v="0"/>
    <x v="1"/>
    <x v="2699"/>
  </r>
  <r>
    <x v="448"/>
    <x v="0"/>
    <x v="12"/>
    <x v="2"/>
    <x v="2"/>
    <x v="11"/>
    <x v="2564"/>
  </r>
  <r>
    <x v="581"/>
    <x v="1"/>
    <x v="41"/>
    <x v="2"/>
    <x v="2"/>
    <x v="11"/>
    <x v="2700"/>
  </r>
  <r>
    <x v="581"/>
    <x v="1"/>
    <x v="41"/>
    <x v="2"/>
    <x v="1"/>
    <x v="8"/>
    <x v="2701"/>
  </r>
  <r>
    <x v="883"/>
    <x v="0"/>
    <x v="27"/>
    <x v="1"/>
    <x v="2"/>
    <x v="11"/>
    <x v="448"/>
  </r>
  <r>
    <x v="16"/>
    <x v="1"/>
    <x v="1"/>
    <x v="1"/>
    <x v="1"/>
    <x v="6"/>
    <x v="18"/>
  </r>
  <r>
    <x v="16"/>
    <x v="1"/>
    <x v="1"/>
    <x v="1"/>
    <x v="1"/>
    <x v="10"/>
    <x v="1544"/>
  </r>
  <r>
    <x v="16"/>
    <x v="1"/>
    <x v="1"/>
    <x v="1"/>
    <x v="0"/>
    <x v="3"/>
    <x v="2702"/>
  </r>
  <r>
    <x v="884"/>
    <x v="0"/>
    <x v="19"/>
    <x v="0"/>
    <x v="0"/>
    <x v="5"/>
    <x v="2431"/>
  </r>
  <r>
    <x v="9"/>
    <x v="1"/>
    <x v="17"/>
    <x v="0"/>
    <x v="2"/>
    <x v="7"/>
    <x v="2703"/>
  </r>
  <r>
    <x v="9"/>
    <x v="1"/>
    <x v="17"/>
    <x v="0"/>
    <x v="0"/>
    <x v="5"/>
    <x v="2021"/>
  </r>
  <r>
    <x v="9"/>
    <x v="1"/>
    <x v="17"/>
    <x v="0"/>
    <x v="0"/>
    <x v="3"/>
    <x v="2704"/>
  </r>
  <r>
    <x v="147"/>
    <x v="1"/>
    <x v="13"/>
    <x v="3"/>
    <x v="1"/>
    <x v="8"/>
    <x v="1054"/>
  </r>
  <r>
    <x v="885"/>
    <x v="0"/>
    <x v="3"/>
    <x v="0"/>
    <x v="2"/>
    <x v="7"/>
    <x v="2705"/>
  </r>
  <r>
    <x v="528"/>
    <x v="2"/>
    <x v="2"/>
    <x v="0"/>
    <x v="1"/>
    <x v="4"/>
    <x v="2706"/>
  </r>
  <r>
    <x v="740"/>
    <x v="0"/>
    <x v="10"/>
    <x v="2"/>
    <x v="0"/>
    <x v="1"/>
    <x v="2335"/>
  </r>
  <r>
    <x v="740"/>
    <x v="0"/>
    <x v="10"/>
    <x v="2"/>
    <x v="0"/>
    <x v="1"/>
    <x v="2707"/>
  </r>
  <r>
    <x v="740"/>
    <x v="0"/>
    <x v="10"/>
    <x v="2"/>
    <x v="1"/>
    <x v="4"/>
    <x v="644"/>
  </r>
  <r>
    <x v="740"/>
    <x v="0"/>
    <x v="10"/>
    <x v="2"/>
    <x v="1"/>
    <x v="4"/>
    <x v="2708"/>
  </r>
  <r>
    <x v="740"/>
    <x v="0"/>
    <x v="10"/>
    <x v="2"/>
    <x v="1"/>
    <x v="10"/>
    <x v="1492"/>
  </r>
  <r>
    <x v="241"/>
    <x v="1"/>
    <x v="11"/>
    <x v="2"/>
    <x v="2"/>
    <x v="11"/>
    <x v="2709"/>
  </r>
  <r>
    <x v="241"/>
    <x v="1"/>
    <x v="11"/>
    <x v="2"/>
    <x v="2"/>
    <x v="11"/>
    <x v="2710"/>
  </r>
  <r>
    <x v="241"/>
    <x v="1"/>
    <x v="11"/>
    <x v="2"/>
    <x v="0"/>
    <x v="1"/>
    <x v="884"/>
  </r>
  <r>
    <x v="590"/>
    <x v="2"/>
    <x v="1"/>
    <x v="1"/>
    <x v="0"/>
    <x v="3"/>
    <x v="2711"/>
  </r>
  <r>
    <x v="590"/>
    <x v="2"/>
    <x v="1"/>
    <x v="1"/>
    <x v="1"/>
    <x v="9"/>
    <x v="2712"/>
  </r>
  <r>
    <x v="590"/>
    <x v="2"/>
    <x v="1"/>
    <x v="1"/>
    <x v="1"/>
    <x v="8"/>
    <x v="593"/>
  </r>
  <r>
    <x v="321"/>
    <x v="0"/>
    <x v="19"/>
    <x v="0"/>
    <x v="2"/>
    <x v="11"/>
    <x v="2713"/>
  </r>
  <r>
    <x v="321"/>
    <x v="0"/>
    <x v="19"/>
    <x v="0"/>
    <x v="1"/>
    <x v="8"/>
    <x v="2714"/>
  </r>
  <r>
    <x v="321"/>
    <x v="0"/>
    <x v="19"/>
    <x v="0"/>
    <x v="1"/>
    <x v="6"/>
    <x v="233"/>
  </r>
  <r>
    <x v="318"/>
    <x v="0"/>
    <x v="5"/>
    <x v="2"/>
    <x v="1"/>
    <x v="10"/>
    <x v="559"/>
  </r>
  <r>
    <x v="318"/>
    <x v="0"/>
    <x v="5"/>
    <x v="2"/>
    <x v="2"/>
    <x v="11"/>
    <x v="2715"/>
  </r>
  <r>
    <x v="122"/>
    <x v="2"/>
    <x v="15"/>
    <x v="3"/>
    <x v="1"/>
    <x v="4"/>
    <x v="1706"/>
  </r>
  <r>
    <x v="886"/>
    <x v="0"/>
    <x v="5"/>
    <x v="2"/>
    <x v="2"/>
    <x v="7"/>
    <x v="1212"/>
  </r>
  <r>
    <x v="886"/>
    <x v="0"/>
    <x v="5"/>
    <x v="2"/>
    <x v="1"/>
    <x v="8"/>
    <x v="882"/>
  </r>
  <r>
    <x v="886"/>
    <x v="0"/>
    <x v="5"/>
    <x v="2"/>
    <x v="0"/>
    <x v="0"/>
    <x v="2716"/>
  </r>
  <r>
    <x v="886"/>
    <x v="0"/>
    <x v="5"/>
    <x v="2"/>
    <x v="1"/>
    <x v="10"/>
    <x v="12"/>
  </r>
  <r>
    <x v="886"/>
    <x v="0"/>
    <x v="5"/>
    <x v="2"/>
    <x v="1"/>
    <x v="10"/>
    <x v="25"/>
  </r>
  <r>
    <x v="886"/>
    <x v="0"/>
    <x v="5"/>
    <x v="2"/>
    <x v="2"/>
    <x v="15"/>
    <x v="2717"/>
  </r>
  <r>
    <x v="886"/>
    <x v="0"/>
    <x v="5"/>
    <x v="2"/>
    <x v="1"/>
    <x v="4"/>
    <x v="2718"/>
  </r>
  <r>
    <x v="507"/>
    <x v="1"/>
    <x v="10"/>
    <x v="2"/>
    <x v="0"/>
    <x v="0"/>
    <x v="2719"/>
  </r>
  <r>
    <x v="507"/>
    <x v="1"/>
    <x v="10"/>
    <x v="2"/>
    <x v="1"/>
    <x v="10"/>
    <x v="2720"/>
  </r>
  <r>
    <x v="507"/>
    <x v="1"/>
    <x v="10"/>
    <x v="2"/>
    <x v="1"/>
    <x v="6"/>
    <x v="2721"/>
  </r>
  <r>
    <x v="887"/>
    <x v="0"/>
    <x v="35"/>
    <x v="0"/>
    <x v="2"/>
    <x v="11"/>
    <x v="2722"/>
  </r>
  <r>
    <x v="888"/>
    <x v="0"/>
    <x v="3"/>
    <x v="0"/>
    <x v="1"/>
    <x v="10"/>
    <x v="2723"/>
  </r>
  <r>
    <x v="888"/>
    <x v="0"/>
    <x v="3"/>
    <x v="0"/>
    <x v="2"/>
    <x v="7"/>
    <x v="2488"/>
  </r>
  <r>
    <x v="888"/>
    <x v="0"/>
    <x v="3"/>
    <x v="0"/>
    <x v="1"/>
    <x v="9"/>
    <x v="2724"/>
  </r>
  <r>
    <x v="137"/>
    <x v="2"/>
    <x v="10"/>
    <x v="2"/>
    <x v="0"/>
    <x v="3"/>
    <x v="2725"/>
  </r>
  <r>
    <x v="889"/>
    <x v="1"/>
    <x v="1"/>
    <x v="1"/>
    <x v="1"/>
    <x v="8"/>
    <x v="2726"/>
  </r>
  <r>
    <x v="831"/>
    <x v="1"/>
    <x v="23"/>
    <x v="2"/>
    <x v="1"/>
    <x v="10"/>
    <x v="1304"/>
  </r>
  <r>
    <x v="831"/>
    <x v="1"/>
    <x v="23"/>
    <x v="2"/>
    <x v="2"/>
    <x v="7"/>
    <x v="2727"/>
  </r>
  <r>
    <x v="64"/>
    <x v="1"/>
    <x v="1"/>
    <x v="1"/>
    <x v="2"/>
    <x v="11"/>
    <x v="2728"/>
  </r>
  <r>
    <x v="390"/>
    <x v="0"/>
    <x v="5"/>
    <x v="2"/>
    <x v="2"/>
    <x v="7"/>
    <x v="2729"/>
  </r>
  <r>
    <x v="389"/>
    <x v="2"/>
    <x v="35"/>
    <x v="0"/>
    <x v="2"/>
    <x v="11"/>
    <x v="2730"/>
  </r>
  <r>
    <x v="389"/>
    <x v="2"/>
    <x v="35"/>
    <x v="0"/>
    <x v="2"/>
    <x v="7"/>
    <x v="2731"/>
  </r>
  <r>
    <x v="389"/>
    <x v="2"/>
    <x v="35"/>
    <x v="0"/>
    <x v="1"/>
    <x v="8"/>
    <x v="2732"/>
  </r>
  <r>
    <x v="890"/>
    <x v="0"/>
    <x v="1"/>
    <x v="1"/>
    <x v="2"/>
    <x v="7"/>
    <x v="2733"/>
  </r>
  <r>
    <x v="14"/>
    <x v="0"/>
    <x v="2"/>
    <x v="0"/>
    <x v="2"/>
    <x v="11"/>
    <x v="2734"/>
  </r>
  <r>
    <x v="288"/>
    <x v="1"/>
    <x v="14"/>
    <x v="2"/>
    <x v="1"/>
    <x v="6"/>
    <x v="1567"/>
  </r>
  <r>
    <x v="316"/>
    <x v="1"/>
    <x v="15"/>
    <x v="3"/>
    <x v="1"/>
    <x v="14"/>
    <x v="2735"/>
  </r>
  <r>
    <x v="891"/>
    <x v="0"/>
    <x v="1"/>
    <x v="1"/>
    <x v="2"/>
    <x v="15"/>
    <x v="2736"/>
  </r>
  <r>
    <x v="891"/>
    <x v="0"/>
    <x v="1"/>
    <x v="1"/>
    <x v="1"/>
    <x v="6"/>
    <x v="1317"/>
  </r>
  <r>
    <x v="891"/>
    <x v="0"/>
    <x v="1"/>
    <x v="1"/>
    <x v="1"/>
    <x v="6"/>
    <x v="2737"/>
  </r>
  <r>
    <x v="891"/>
    <x v="0"/>
    <x v="1"/>
    <x v="1"/>
    <x v="1"/>
    <x v="13"/>
    <x v="2738"/>
  </r>
  <r>
    <x v="26"/>
    <x v="0"/>
    <x v="15"/>
    <x v="3"/>
    <x v="1"/>
    <x v="4"/>
    <x v="1344"/>
  </r>
  <r>
    <x v="309"/>
    <x v="1"/>
    <x v="0"/>
    <x v="0"/>
    <x v="1"/>
    <x v="4"/>
    <x v="2739"/>
  </r>
  <r>
    <x v="309"/>
    <x v="1"/>
    <x v="0"/>
    <x v="0"/>
    <x v="1"/>
    <x v="2"/>
    <x v="1227"/>
  </r>
  <r>
    <x v="309"/>
    <x v="1"/>
    <x v="0"/>
    <x v="0"/>
    <x v="1"/>
    <x v="2"/>
    <x v="2740"/>
  </r>
  <r>
    <x v="309"/>
    <x v="1"/>
    <x v="0"/>
    <x v="0"/>
    <x v="1"/>
    <x v="10"/>
    <x v="1544"/>
  </r>
  <r>
    <x v="31"/>
    <x v="0"/>
    <x v="24"/>
    <x v="3"/>
    <x v="0"/>
    <x v="5"/>
    <x v="2741"/>
  </r>
  <r>
    <x v="31"/>
    <x v="0"/>
    <x v="24"/>
    <x v="3"/>
    <x v="0"/>
    <x v="1"/>
    <x v="2742"/>
  </r>
  <r>
    <x v="31"/>
    <x v="0"/>
    <x v="24"/>
    <x v="3"/>
    <x v="1"/>
    <x v="6"/>
    <x v="2743"/>
  </r>
  <r>
    <x v="331"/>
    <x v="0"/>
    <x v="5"/>
    <x v="2"/>
    <x v="1"/>
    <x v="10"/>
    <x v="2744"/>
  </r>
  <r>
    <x v="331"/>
    <x v="0"/>
    <x v="5"/>
    <x v="2"/>
    <x v="1"/>
    <x v="9"/>
    <x v="2745"/>
  </r>
  <r>
    <x v="505"/>
    <x v="2"/>
    <x v="0"/>
    <x v="0"/>
    <x v="1"/>
    <x v="4"/>
    <x v="2746"/>
  </r>
  <r>
    <x v="505"/>
    <x v="2"/>
    <x v="0"/>
    <x v="0"/>
    <x v="1"/>
    <x v="14"/>
    <x v="1507"/>
  </r>
  <r>
    <x v="505"/>
    <x v="2"/>
    <x v="0"/>
    <x v="0"/>
    <x v="0"/>
    <x v="1"/>
    <x v="2747"/>
  </r>
  <r>
    <x v="505"/>
    <x v="2"/>
    <x v="0"/>
    <x v="0"/>
    <x v="1"/>
    <x v="2"/>
    <x v="59"/>
  </r>
  <r>
    <x v="892"/>
    <x v="2"/>
    <x v="10"/>
    <x v="2"/>
    <x v="1"/>
    <x v="10"/>
    <x v="2748"/>
  </r>
  <r>
    <x v="892"/>
    <x v="2"/>
    <x v="10"/>
    <x v="2"/>
    <x v="0"/>
    <x v="1"/>
    <x v="2749"/>
  </r>
  <r>
    <x v="892"/>
    <x v="2"/>
    <x v="10"/>
    <x v="2"/>
    <x v="2"/>
    <x v="7"/>
    <x v="2750"/>
  </r>
  <r>
    <x v="51"/>
    <x v="1"/>
    <x v="9"/>
    <x v="3"/>
    <x v="1"/>
    <x v="8"/>
    <x v="2751"/>
  </r>
  <r>
    <x v="893"/>
    <x v="0"/>
    <x v="1"/>
    <x v="1"/>
    <x v="1"/>
    <x v="4"/>
    <x v="606"/>
  </r>
  <r>
    <x v="893"/>
    <x v="0"/>
    <x v="1"/>
    <x v="1"/>
    <x v="2"/>
    <x v="7"/>
    <x v="2752"/>
  </r>
  <r>
    <x v="96"/>
    <x v="0"/>
    <x v="1"/>
    <x v="1"/>
    <x v="1"/>
    <x v="10"/>
    <x v="1544"/>
  </r>
  <r>
    <x v="96"/>
    <x v="0"/>
    <x v="1"/>
    <x v="1"/>
    <x v="1"/>
    <x v="8"/>
    <x v="2753"/>
  </r>
  <r>
    <x v="659"/>
    <x v="0"/>
    <x v="1"/>
    <x v="1"/>
    <x v="1"/>
    <x v="8"/>
    <x v="2754"/>
  </r>
  <r>
    <x v="659"/>
    <x v="0"/>
    <x v="1"/>
    <x v="1"/>
    <x v="2"/>
    <x v="11"/>
    <x v="2755"/>
  </r>
  <r>
    <x v="507"/>
    <x v="0"/>
    <x v="24"/>
    <x v="3"/>
    <x v="1"/>
    <x v="6"/>
    <x v="2756"/>
  </r>
  <r>
    <x v="507"/>
    <x v="0"/>
    <x v="24"/>
    <x v="3"/>
    <x v="1"/>
    <x v="8"/>
    <x v="2757"/>
  </r>
  <r>
    <x v="507"/>
    <x v="0"/>
    <x v="24"/>
    <x v="3"/>
    <x v="1"/>
    <x v="8"/>
    <x v="964"/>
  </r>
  <r>
    <x v="507"/>
    <x v="0"/>
    <x v="24"/>
    <x v="3"/>
    <x v="1"/>
    <x v="10"/>
    <x v="132"/>
  </r>
  <r>
    <x v="894"/>
    <x v="0"/>
    <x v="1"/>
    <x v="1"/>
    <x v="1"/>
    <x v="10"/>
    <x v="91"/>
  </r>
  <r>
    <x v="894"/>
    <x v="0"/>
    <x v="1"/>
    <x v="1"/>
    <x v="1"/>
    <x v="13"/>
    <x v="532"/>
  </r>
  <r>
    <x v="210"/>
    <x v="2"/>
    <x v="25"/>
    <x v="2"/>
    <x v="1"/>
    <x v="8"/>
    <x v="2758"/>
  </r>
  <r>
    <x v="369"/>
    <x v="2"/>
    <x v="5"/>
    <x v="2"/>
    <x v="0"/>
    <x v="5"/>
    <x v="1632"/>
  </r>
  <r>
    <x v="445"/>
    <x v="2"/>
    <x v="4"/>
    <x v="1"/>
    <x v="2"/>
    <x v="11"/>
    <x v="2759"/>
  </r>
  <r>
    <x v="445"/>
    <x v="2"/>
    <x v="4"/>
    <x v="1"/>
    <x v="2"/>
    <x v="15"/>
    <x v="2760"/>
  </r>
  <r>
    <x v="445"/>
    <x v="2"/>
    <x v="4"/>
    <x v="1"/>
    <x v="2"/>
    <x v="11"/>
    <x v="2761"/>
  </r>
  <r>
    <x v="445"/>
    <x v="2"/>
    <x v="4"/>
    <x v="1"/>
    <x v="2"/>
    <x v="7"/>
    <x v="462"/>
  </r>
  <r>
    <x v="222"/>
    <x v="1"/>
    <x v="5"/>
    <x v="2"/>
    <x v="1"/>
    <x v="10"/>
    <x v="1170"/>
  </r>
  <r>
    <x v="783"/>
    <x v="0"/>
    <x v="15"/>
    <x v="3"/>
    <x v="1"/>
    <x v="6"/>
    <x v="2582"/>
  </r>
  <r>
    <x v="783"/>
    <x v="0"/>
    <x v="15"/>
    <x v="3"/>
    <x v="1"/>
    <x v="6"/>
    <x v="2762"/>
  </r>
  <r>
    <x v="531"/>
    <x v="0"/>
    <x v="2"/>
    <x v="0"/>
    <x v="1"/>
    <x v="10"/>
    <x v="2763"/>
  </r>
  <r>
    <x v="843"/>
    <x v="2"/>
    <x v="1"/>
    <x v="1"/>
    <x v="1"/>
    <x v="8"/>
    <x v="2764"/>
  </r>
  <r>
    <x v="843"/>
    <x v="2"/>
    <x v="1"/>
    <x v="1"/>
    <x v="1"/>
    <x v="10"/>
    <x v="2765"/>
  </r>
  <r>
    <x v="197"/>
    <x v="0"/>
    <x v="35"/>
    <x v="0"/>
    <x v="1"/>
    <x v="4"/>
    <x v="2766"/>
  </r>
  <r>
    <x v="197"/>
    <x v="0"/>
    <x v="35"/>
    <x v="0"/>
    <x v="1"/>
    <x v="10"/>
    <x v="2767"/>
  </r>
  <r>
    <x v="197"/>
    <x v="0"/>
    <x v="35"/>
    <x v="0"/>
    <x v="0"/>
    <x v="3"/>
    <x v="2768"/>
  </r>
  <r>
    <x v="172"/>
    <x v="0"/>
    <x v="8"/>
    <x v="2"/>
    <x v="1"/>
    <x v="10"/>
    <x v="1230"/>
  </r>
  <r>
    <x v="895"/>
    <x v="1"/>
    <x v="12"/>
    <x v="2"/>
    <x v="1"/>
    <x v="6"/>
    <x v="2769"/>
  </r>
  <r>
    <x v="895"/>
    <x v="1"/>
    <x v="12"/>
    <x v="2"/>
    <x v="0"/>
    <x v="3"/>
    <x v="2770"/>
  </r>
  <r>
    <x v="895"/>
    <x v="1"/>
    <x v="12"/>
    <x v="2"/>
    <x v="0"/>
    <x v="1"/>
    <x v="2771"/>
  </r>
  <r>
    <x v="895"/>
    <x v="1"/>
    <x v="12"/>
    <x v="2"/>
    <x v="1"/>
    <x v="2"/>
    <x v="533"/>
  </r>
  <r>
    <x v="213"/>
    <x v="1"/>
    <x v="1"/>
    <x v="1"/>
    <x v="1"/>
    <x v="6"/>
    <x v="456"/>
  </r>
  <r>
    <x v="241"/>
    <x v="2"/>
    <x v="24"/>
    <x v="3"/>
    <x v="2"/>
    <x v="7"/>
    <x v="2772"/>
  </r>
  <r>
    <x v="484"/>
    <x v="0"/>
    <x v="28"/>
    <x v="0"/>
    <x v="1"/>
    <x v="14"/>
    <x v="2773"/>
  </r>
  <r>
    <x v="221"/>
    <x v="2"/>
    <x v="0"/>
    <x v="0"/>
    <x v="1"/>
    <x v="8"/>
    <x v="704"/>
  </r>
  <r>
    <x v="221"/>
    <x v="2"/>
    <x v="0"/>
    <x v="0"/>
    <x v="1"/>
    <x v="4"/>
    <x v="2774"/>
  </r>
  <r>
    <x v="736"/>
    <x v="0"/>
    <x v="5"/>
    <x v="2"/>
    <x v="1"/>
    <x v="14"/>
    <x v="2775"/>
  </r>
  <r>
    <x v="5"/>
    <x v="0"/>
    <x v="15"/>
    <x v="3"/>
    <x v="1"/>
    <x v="4"/>
    <x v="2776"/>
  </r>
  <r>
    <x v="108"/>
    <x v="2"/>
    <x v="24"/>
    <x v="3"/>
    <x v="1"/>
    <x v="8"/>
    <x v="2777"/>
  </r>
  <r>
    <x v="108"/>
    <x v="2"/>
    <x v="24"/>
    <x v="3"/>
    <x v="1"/>
    <x v="4"/>
    <x v="2778"/>
  </r>
  <r>
    <x v="34"/>
    <x v="1"/>
    <x v="9"/>
    <x v="3"/>
    <x v="1"/>
    <x v="6"/>
    <x v="367"/>
  </r>
  <r>
    <x v="340"/>
    <x v="0"/>
    <x v="9"/>
    <x v="3"/>
    <x v="1"/>
    <x v="10"/>
    <x v="12"/>
  </r>
  <r>
    <x v="340"/>
    <x v="0"/>
    <x v="9"/>
    <x v="3"/>
    <x v="2"/>
    <x v="11"/>
    <x v="2779"/>
  </r>
  <r>
    <x v="340"/>
    <x v="0"/>
    <x v="9"/>
    <x v="3"/>
    <x v="0"/>
    <x v="5"/>
    <x v="1121"/>
  </r>
  <r>
    <x v="340"/>
    <x v="0"/>
    <x v="9"/>
    <x v="3"/>
    <x v="2"/>
    <x v="7"/>
    <x v="2780"/>
  </r>
  <r>
    <x v="335"/>
    <x v="0"/>
    <x v="22"/>
    <x v="1"/>
    <x v="2"/>
    <x v="11"/>
    <x v="1065"/>
  </r>
  <r>
    <x v="664"/>
    <x v="0"/>
    <x v="9"/>
    <x v="3"/>
    <x v="1"/>
    <x v="10"/>
    <x v="2781"/>
  </r>
  <r>
    <x v="664"/>
    <x v="0"/>
    <x v="9"/>
    <x v="3"/>
    <x v="0"/>
    <x v="1"/>
    <x v="2782"/>
  </r>
  <r>
    <x v="170"/>
    <x v="2"/>
    <x v="39"/>
    <x v="3"/>
    <x v="1"/>
    <x v="10"/>
    <x v="1928"/>
  </r>
  <r>
    <x v="170"/>
    <x v="2"/>
    <x v="39"/>
    <x v="3"/>
    <x v="0"/>
    <x v="5"/>
    <x v="2783"/>
  </r>
  <r>
    <x v="170"/>
    <x v="2"/>
    <x v="39"/>
    <x v="3"/>
    <x v="0"/>
    <x v="5"/>
    <x v="2784"/>
  </r>
  <r>
    <x v="299"/>
    <x v="0"/>
    <x v="15"/>
    <x v="3"/>
    <x v="1"/>
    <x v="12"/>
    <x v="1599"/>
  </r>
  <r>
    <x v="865"/>
    <x v="0"/>
    <x v="15"/>
    <x v="3"/>
    <x v="1"/>
    <x v="8"/>
    <x v="2785"/>
  </r>
  <r>
    <x v="582"/>
    <x v="1"/>
    <x v="24"/>
    <x v="3"/>
    <x v="1"/>
    <x v="2"/>
    <x v="2721"/>
  </r>
  <r>
    <x v="582"/>
    <x v="1"/>
    <x v="24"/>
    <x v="3"/>
    <x v="1"/>
    <x v="4"/>
    <x v="2786"/>
  </r>
  <r>
    <x v="582"/>
    <x v="1"/>
    <x v="24"/>
    <x v="3"/>
    <x v="1"/>
    <x v="4"/>
    <x v="2787"/>
  </r>
  <r>
    <x v="896"/>
    <x v="1"/>
    <x v="5"/>
    <x v="2"/>
    <x v="2"/>
    <x v="11"/>
    <x v="2788"/>
  </r>
  <r>
    <x v="155"/>
    <x v="2"/>
    <x v="9"/>
    <x v="3"/>
    <x v="1"/>
    <x v="10"/>
    <x v="2789"/>
  </r>
  <r>
    <x v="155"/>
    <x v="2"/>
    <x v="9"/>
    <x v="3"/>
    <x v="2"/>
    <x v="11"/>
    <x v="2790"/>
  </r>
  <r>
    <x v="123"/>
    <x v="1"/>
    <x v="5"/>
    <x v="2"/>
    <x v="0"/>
    <x v="3"/>
    <x v="2791"/>
  </r>
  <r>
    <x v="123"/>
    <x v="1"/>
    <x v="5"/>
    <x v="2"/>
    <x v="1"/>
    <x v="6"/>
    <x v="2792"/>
  </r>
  <r>
    <x v="64"/>
    <x v="0"/>
    <x v="9"/>
    <x v="3"/>
    <x v="1"/>
    <x v="8"/>
    <x v="2793"/>
  </r>
  <r>
    <x v="507"/>
    <x v="0"/>
    <x v="1"/>
    <x v="1"/>
    <x v="1"/>
    <x v="8"/>
    <x v="1611"/>
  </r>
  <r>
    <x v="507"/>
    <x v="0"/>
    <x v="1"/>
    <x v="1"/>
    <x v="2"/>
    <x v="7"/>
    <x v="345"/>
  </r>
  <r>
    <x v="507"/>
    <x v="0"/>
    <x v="1"/>
    <x v="1"/>
    <x v="1"/>
    <x v="4"/>
    <x v="2794"/>
  </r>
  <r>
    <x v="897"/>
    <x v="1"/>
    <x v="18"/>
    <x v="0"/>
    <x v="1"/>
    <x v="6"/>
    <x v="2795"/>
  </r>
  <r>
    <x v="897"/>
    <x v="1"/>
    <x v="18"/>
    <x v="0"/>
    <x v="2"/>
    <x v="7"/>
    <x v="2796"/>
  </r>
  <r>
    <x v="80"/>
    <x v="0"/>
    <x v="32"/>
    <x v="0"/>
    <x v="0"/>
    <x v="5"/>
    <x v="2797"/>
  </r>
  <r>
    <x v="80"/>
    <x v="0"/>
    <x v="32"/>
    <x v="0"/>
    <x v="1"/>
    <x v="8"/>
    <x v="181"/>
  </r>
  <r>
    <x v="240"/>
    <x v="2"/>
    <x v="1"/>
    <x v="1"/>
    <x v="0"/>
    <x v="1"/>
    <x v="2798"/>
  </r>
  <r>
    <x v="240"/>
    <x v="2"/>
    <x v="1"/>
    <x v="1"/>
    <x v="1"/>
    <x v="6"/>
    <x v="2799"/>
  </r>
  <r>
    <x v="240"/>
    <x v="2"/>
    <x v="1"/>
    <x v="1"/>
    <x v="1"/>
    <x v="6"/>
    <x v="2228"/>
  </r>
  <r>
    <x v="240"/>
    <x v="2"/>
    <x v="1"/>
    <x v="1"/>
    <x v="2"/>
    <x v="11"/>
    <x v="2800"/>
  </r>
  <r>
    <x v="128"/>
    <x v="0"/>
    <x v="4"/>
    <x v="1"/>
    <x v="1"/>
    <x v="8"/>
    <x v="2801"/>
  </r>
  <r>
    <x v="200"/>
    <x v="1"/>
    <x v="24"/>
    <x v="3"/>
    <x v="1"/>
    <x v="9"/>
    <x v="2413"/>
  </r>
  <r>
    <x v="200"/>
    <x v="1"/>
    <x v="24"/>
    <x v="3"/>
    <x v="1"/>
    <x v="9"/>
    <x v="2802"/>
  </r>
  <r>
    <x v="898"/>
    <x v="1"/>
    <x v="1"/>
    <x v="1"/>
    <x v="1"/>
    <x v="4"/>
    <x v="2803"/>
  </r>
  <r>
    <x v="898"/>
    <x v="1"/>
    <x v="1"/>
    <x v="1"/>
    <x v="1"/>
    <x v="4"/>
    <x v="2804"/>
  </r>
  <r>
    <x v="338"/>
    <x v="2"/>
    <x v="24"/>
    <x v="3"/>
    <x v="1"/>
    <x v="2"/>
    <x v="2106"/>
  </r>
  <r>
    <x v="338"/>
    <x v="2"/>
    <x v="24"/>
    <x v="3"/>
    <x v="2"/>
    <x v="7"/>
    <x v="2805"/>
  </r>
  <r>
    <x v="338"/>
    <x v="2"/>
    <x v="24"/>
    <x v="3"/>
    <x v="1"/>
    <x v="10"/>
    <x v="2806"/>
  </r>
  <r>
    <x v="338"/>
    <x v="2"/>
    <x v="24"/>
    <x v="3"/>
    <x v="1"/>
    <x v="10"/>
    <x v="2807"/>
  </r>
  <r>
    <x v="338"/>
    <x v="2"/>
    <x v="24"/>
    <x v="3"/>
    <x v="1"/>
    <x v="9"/>
    <x v="2808"/>
  </r>
  <r>
    <x v="338"/>
    <x v="2"/>
    <x v="24"/>
    <x v="3"/>
    <x v="0"/>
    <x v="5"/>
    <x v="2809"/>
  </r>
  <r>
    <x v="338"/>
    <x v="2"/>
    <x v="24"/>
    <x v="3"/>
    <x v="1"/>
    <x v="10"/>
    <x v="696"/>
  </r>
  <r>
    <x v="338"/>
    <x v="2"/>
    <x v="24"/>
    <x v="3"/>
    <x v="2"/>
    <x v="11"/>
    <x v="2810"/>
  </r>
  <r>
    <x v="338"/>
    <x v="2"/>
    <x v="24"/>
    <x v="3"/>
    <x v="1"/>
    <x v="8"/>
    <x v="2811"/>
  </r>
  <r>
    <x v="414"/>
    <x v="0"/>
    <x v="1"/>
    <x v="1"/>
    <x v="1"/>
    <x v="8"/>
    <x v="1611"/>
  </r>
  <r>
    <x v="414"/>
    <x v="0"/>
    <x v="1"/>
    <x v="1"/>
    <x v="1"/>
    <x v="6"/>
    <x v="2812"/>
  </r>
  <r>
    <x v="414"/>
    <x v="0"/>
    <x v="1"/>
    <x v="1"/>
    <x v="1"/>
    <x v="6"/>
    <x v="1508"/>
  </r>
  <r>
    <x v="414"/>
    <x v="0"/>
    <x v="1"/>
    <x v="1"/>
    <x v="1"/>
    <x v="8"/>
    <x v="2813"/>
  </r>
  <r>
    <x v="739"/>
    <x v="2"/>
    <x v="1"/>
    <x v="1"/>
    <x v="1"/>
    <x v="10"/>
    <x v="90"/>
  </r>
  <r>
    <x v="739"/>
    <x v="2"/>
    <x v="1"/>
    <x v="1"/>
    <x v="1"/>
    <x v="14"/>
    <x v="2814"/>
  </r>
  <r>
    <x v="6"/>
    <x v="0"/>
    <x v="18"/>
    <x v="0"/>
    <x v="1"/>
    <x v="8"/>
    <x v="194"/>
  </r>
  <r>
    <x v="6"/>
    <x v="0"/>
    <x v="18"/>
    <x v="0"/>
    <x v="1"/>
    <x v="13"/>
    <x v="2815"/>
  </r>
  <r>
    <x v="34"/>
    <x v="0"/>
    <x v="12"/>
    <x v="2"/>
    <x v="2"/>
    <x v="11"/>
    <x v="2816"/>
  </r>
  <r>
    <x v="34"/>
    <x v="0"/>
    <x v="12"/>
    <x v="2"/>
    <x v="1"/>
    <x v="6"/>
    <x v="2817"/>
  </r>
  <r>
    <x v="34"/>
    <x v="0"/>
    <x v="12"/>
    <x v="2"/>
    <x v="1"/>
    <x v="8"/>
    <x v="2818"/>
  </r>
  <r>
    <x v="34"/>
    <x v="0"/>
    <x v="12"/>
    <x v="2"/>
    <x v="1"/>
    <x v="10"/>
    <x v="1801"/>
  </r>
  <r>
    <x v="515"/>
    <x v="0"/>
    <x v="14"/>
    <x v="2"/>
    <x v="1"/>
    <x v="9"/>
    <x v="2819"/>
  </r>
  <r>
    <x v="558"/>
    <x v="1"/>
    <x v="2"/>
    <x v="0"/>
    <x v="1"/>
    <x v="4"/>
    <x v="391"/>
  </r>
  <r>
    <x v="565"/>
    <x v="1"/>
    <x v="24"/>
    <x v="3"/>
    <x v="2"/>
    <x v="11"/>
    <x v="2820"/>
  </r>
  <r>
    <x v="899"/>
    <x v="1"/>
    <x v="2"/>
    <x v="0"/>
    <x v="1"/>
    <x v="12"/>
    <x v="2821"/>
  </r>
  <r>
    <x v="899"/>
    <x v="1"/>
    <x v="2"/>
    <x v="0"/>
    <x v="0"/>
    <x v="5"/>
    <x v="2822"/>
  </r>
  <r>
    <x v="899"/>
    <x v="1"/>
    <x v="2"/>
    <x v="0"/>
    <x v="0"/>
    <x v="5"/>
    <x v="1669"/>
  </r>
  <r>
    <x v="427"/>
    <x v="1"/>
    <x v="16"/>
    <x v="1"/>
    <x v="1"/>
    <x v="14"/>
    <x v="2823"/>
  </r>
  <r>
    <x v="900"/>
    <x v="2"/>
    <x v="12"/>
    <x v="2"/>
    <x v="2"/>
    <x v="7"/>
    <x v="2216"/>
  </r>
  <r>
    <x v="445"/>
    <x v="2"/>
    <x v="31"/>
    <x v="3"/>
    <x v="2"/>
    <x v="11"/>
    <x v="2824"/>
  </r>
  <r>
    <x v="445"/>
    <x v="2"/>
    <x v="31"/>
    <x v="3"/>
    <x v="1"/>
    <x v="10"/>
    <x v="332"/>
  </r>
  <r>
    <x v="589"/>
    <x v="0"/>
    <x v="21"/>
    <x v="1"/>
    <x v="1"/>
    <x v="2"/>
    <x v="2825"/>
  </r>
  <r>
    <x v="589"/>
    <x v="0"/>
    <x v="21"/>
    <x v="1"/>
    <x v="1"/>
    <x v="8"/>
    <x v="2826"/>
  </r>
  <r>
    <x v="589"/>
    <x v="0"/>
    <x v="21"/>
    <x v="1"/>
    <x v="2"/>
    <x v="7"/>
    <x v="2610"/>
  </r>
  <r>
    <x v="589"/>
    <x v="0"/>
    <x v="21"/>
    <x v="1"/>
    <x v="1"/>
    <x v="14"/>
    <x v="2827"/>
  </r>
  <r>
    <x v="589"/>
    <x v="0"/>
    <x v="21"/>
    <x v="1"/>
    <x v="2"/>
    <x v="11"/>
    <x v="434"/>
  </r>
  <r>
    <x v="589"/>
    <x v="0"/>
    <x v="21"/>
    <x v="1"/>
    <x v="1"/>
    <x v="2"/>
    <x v="132"/>
  </r>
  <r>
    <x v="589"/>
    <x v="0"/>
    <x v="21"/>
    <x v="1"/>
    <x v="1"/>
    <x v="10"/>
    <x v="559"/>
  </r>
  <r>
    <x v="589"/>
    <x v="0"/>
    <x v="21"/>
    <x v="1"/>
    <x v="1"/>
    <x v="4"/>
    <x v="381"/>
  </r>
  <r>
    <x v="143"/>
    <x v="2"/>
    <x v="24"/>
    <x v="3"/>
    <x v="1"/>
    <x v="12"/>
    <x v="2828"/>
  </r>
  <r>
    <x v="143"/>
    <x v="2"/>
    <x v="24"/>
    <x v="3"/>
    <x v="1"/>
    <x v="8"/>
    <x v="1425"/>
  </r>
  <r>
    <x v="44"/>
    <x v="0"/>
    <x v="9"/>
    <x v="3"/>
    <x v="0"/>
    <x v="1"/>
    <x v="2829"/>
  </r>
  <r>
    <x v="44"/>
    <x v="0"/>
    <x v="9"/>
    <x v="3"/>
    <x v="1"/>
    <x v="10"/>
    <x v="1097"/>
  </r>
  <r>
    <x v="901"/>
    <x v="1"/>
    <x v="1"/>
    <x v="1"/>
    <x v="0"/>
    <x v="5"/>
    <x v="785"/>
  </r>
  <r>
    <x v="584"/>
    <x v="0"/>
    <x v="39"/>
    <x v="3"/>
    <x v="1"/>
    <x v="13"/>
    <x v="2347"/>
  </r>
  <r>
    <x v="584"/>
    <x v="0"/>
    <x v="39"/>
    <x v="3"/>
    <x v="2"/>
    <x v="15"/>
    <x v="2830"/>
  </r>
  <r>
    <x v="584"/>
    <x v="0"/>
    <x v="39"/>
    <x v="3"/>
    <x v="0"/>
    <x v="5"/>
    <x v="2831"/>
  </r>
  <r>
    <x v="584"/>
    <x v="0"/>
    <x v="39"/>
    <x v="3"/>
    <x v="1"/>
    <x v="2"/>
    <x v="708"/>
  </r>
  <r>
    <x v="584"/>
    <x v="0"/>
    <x v="39"/>
    <x v="3"/>
    <x v="1"/>
    <x v="8"/>
    <x v="2832"/>
  </r>
  <r>
    <x v="584"/>
    <x v="0"/>
    <x v="39"/>
    <x v="3"/>
    <x v="1"/>
    <x v="6"/>
    <x v="1362"/>
  </r>
  <r>
    <x v="584"/>
    <x v="0"/>
    <x v="39"/>
    <x v="3"/>
    <x v="1"/>
    <x v="8"/>
    <x v="2833"/>
  </r>
  <r>
    <x v="584"/>
    <x v="0"/>
    <x v="39"/>
    <x v="3"/>
    <x v="1"/>
    <x v="8"/>
    <x v="2834"/>
  </r>
  <r>
    <x v="584"/>
    <x v="0"/>
    <x v="39"/>
    <x v="3"/>
    <x v="1"/>
    <x v="4"/>
    <x v="2835"/>
  </r>
  <r>
    <x v="180"/>
    <x v="0"/>
    <x v="1"/>
    <x v="1"/>
    <x v="1"/>
    <x v="6"/>
    <x v="294"/>
  </r>
  <r>
    <x v="244"/>
    <x v="0"/>
    <x v="2"/>
    <x v="0"/>
    <x v="1"/>
    <x v="8"/>
    <x v="986"/>
  </r>
  <r>
    <x v="455"/>
    <x v="0"/>
    <x v="16"/>
    <x v="1"/>
    <x v="1"/>
    <x v="10"/>
    <x v="863"/>
  </r>
  <r>
    <x v="455"/>
    <x v="0"/>
    <x v="16"/>
    <x v="1"/>
    <x v="1"/>
    <x v="12"/>
    <x v="2836"/>
  </r>
  <r>
    <x v="628"/>
    <x v="1"/>
    <x v="22"/>
    <x v="1"/>
    <x v="2"/>
    <x v="15"/>
    <x v="2837"/>
  </r>
  <r>
    <x v="628"/>
    <x v="1"/>
    <x v="22"/>
    <x v="1"/>
    <x v="2"/>
    <x v="16"/>
    <x v="2838"/>
  </r>
  <r>
    <x v="628"/>
    <x v="1"/>
    <x v="22"/>
    <x v="1"/>
    <x v="2"/>
    <x v="7"/>
    <x v="2839"/>
  </r>
  <r>
    <x v="628"/>
    <x v="1"/>
    <x v="22"/>
    <x v="1"/>
    <x v="0"/>
    <x v="5"/>
    <x v="2840"/>
  </r>
  <r>
    <x v="680"/>
    <x v="1"/>
    <x v="17"/>
    <x v="0"/>
    <x v="1"/>
    <x v="8"/>
    <x v="2841"/>
  </r>
  <r>
    <x v="680"/>
    <x v="1"/>
    <x v="17"/>
    <x v="0"/>
    <x v="1"/>
    <x v="12"/>
    <x v="2842"/>
  </r>
  <r>
    <x v="680"/>
    <x v="1"/>
    <x v="17"/>
    <x v="0"/>
    <x v="1"/>
    <x v="9"/>
    <x v="1874"/>
  </r>
  <r>
    <x v="902"/>
    <x v="2"/>
    <x v="4"/>
    <x v="1"/>
    <x v="0"/>
    <x v="5"/>
    <x v="1713"/>
  </r>
  <r>
    <x v="103"/>
    <x v="1"/>
    <x v="16"/>
    <x v="1"/>
    <x v="1"/>
    <x v="4"/>
    <x v="2843"/>
  </r>
  <r>
    <x v="38"/>
    <x v="2"/>
    <x v="15"/>
    <x v="3"/>
    <x v="2"/>
    <x v="11"/>
    <x v="2844"/>
  </r>
  <r>
    <x v="165"/>
    <x v="1"/>
    <x v="15"/>
    <x v="3"/>
    <x v="0"/>
    <x v="5"/>
    <x v="2845"/>
  </r>
  <r>
    <x v="850"/>
    <x v="1"/>
    <x v="24"/>
    <x v="3"/>
    <x v="0"/>
    <x v="5"/>
    <x v="2846"/>
  </r>
  <r>
    <x v="385"/>
    <x v="1"/>
    <x v="19"/>
    <x v="0"/>
    <x v="1"/>
    <x v="6"/>
    <x v="2847"/>
  </r>
  <r>
    <x v="385"/>
    <x v="1"/>
    <x v="19"/>
    <x v="0"/>
    <x v="1"/>
    <x v="8"/>
    <x v="2848"/>
  </r>
  <r>
    <x v="385"/>
    <x v="1"/>
    <x v="19"/>
    <x v="0"/>
    <x v="2"/>
    <x v="16"/>
    <x v="2849"/>
  </r>
  <r>
    <x v="385"/>
    <x v="1"/>
    <x v="19"/>
    <x v="0"/>
    <x v="1"/>
    <x v="10"/>
    <x v="56"/>
  </r>
  <r>
    <x v="257"/>
    <x v="0"/>
    <x v="5"/>
    <x v="2"/>
    <x v="1"/>
    <x v="6"/>
    <x v="358"/>
  </r>
  <r>
    <x v="533"/>
    <x v="1"/>
    <x v="5"/>
    <x v="2"/>
    <x v="0"/>
    <x v="5"/>
    <x v="2850"/>
  </r>
  <r>
    <x v="533"/>
    <x v="1"/>
    <x v="5"/>
    <x v="2"/>
    <x v="1"/>
    <x v="9"/>
    <x v="2851"/>
  </r>
  <r>
    <x v="533"/>
    <x v="1"/>
    <x v="5"/>
    <x v="2"/>
    <x v="2"/>
    <x v="11"/>
    <x v="2852"/>
  </r>
  <r>
    <x v="453"/>
    <x v="1"/>
    <x v="1"/>
    <x v="1"/>
    <x v="0"/>
    <x v="3"/>
    <x v="2853"/>
  </r>
  <r>
    <x v="453"/>
    <x v="1"/>
    <x v="1"/>
    <x v="1"/>
    <x v="1"/>
    <x v="10"/>
    <x v="2854"/>
  </r>
  <r>
    <x v="81"/>
    <x v="0"/>
    <x v="4"/>
    <x v="1"/>
    <x v="2"/>
    <x v="11"/>
    <x v="1034"/>
  </r>
  <r>
    <x v="81"/>
    <x v="0"/>
    <x v="4"/>
    <x v="1"/>
    <x v="0"/>
    <x v="5"/>
    <x v="2855"/>
  </r>
  <r>
    <x v="589"/>
    <x v="0"/>
    <x v="4"/>
    <x v="1"/>
    <x v="1"/>
    <x v="10"/>
    <x v="1816"/>
  </r>
  <r>
    <x v="589"/>
    <x v="0"/>
    <x v="4"/>
    <x v="1"/>
    <x v="0"/>
    <x v="1"/>
    <x v="884"/>
  </r>
  <r>
    <x v="148"/>
    <x v="2"/>
    <x v="8"/>
    <x v="2"/>
    <x v="1"/>
    <x v="13"/>
    <x v="2856"/>
  </r>
  <r>
    <x v="251"/>
    <x v="0"/>
    <x v="32"/>
    <x v="0"/>
    <x v="1"/>
    <x v="14"/>
    <x v="1310"/>
  </r>
  <r>
    <x v="251"/>
    <x v="0"/>
    <x v="32"/>
    <x v="0"/>
    <x v="2"/>
    <x v="11"/>
    <x v="2857"/>
  </r>
  <r>
    <x v="42"/>
    <x v="1"/>
    <x v="14"/>
    <x v="2"/>
    <x v="1"/>
    <x v="6"/>
    <x v="653"/>
  </r>
  <r>
    <x v="887"/>
    <x v="2"/>
    <x v="35"/>
    <x v="0"/>
    <x v="0"/>
    <x v="5"/>
    <x v="2858"/>
  </r>
  <r>
    <x v="887"/>
    <x v="2"/>
    <x v="35"/>
    <x v="0"/>
    <x v="1"/>
    <x v="8"/>
    <x v="735"/>
  </r>
  <r>
    <x v="903"/>
    <x v="0"/>
    <x v="5"/>
    <x v="2"/>
    <x v="1"/>
    <x v="6"/>
    <x v="2859"/>
  </r>
  <r>
    <x v="125"/>
    <x v="1"/>
    <x v="16"/>
    <x v="1"/>
    <x v="1"/>
    <x v="8"/>
    <x v="2860"/>
  </r>
  <r>
    <x v="355"/>
    <x v="0"/>
    <x v="10"/>
    <x v="2"/>
    <x v="1"/>
    <x v="6"/>
    <x v="2559"/>
  </r>
  <r>
    <x v="482"/>
    <x v="1"/>
    <x v="22"/>
    <x v="1"/>
    <x v="1"/>
    <x v="9"/>
    <x v="690"/>
  </r>
  <r>
    <x v="410"/>
    <x v="0"/>
    <x v="13"/>
    <x v="3"/>
    <x v="1"/>
    <x v="4"/>
    <x v="2861"/>
  </r>
  <r>
    <x v="410"/>
    <x v="0"/>
    <x v="13"/>
    <x v="3"/>
    <x v="1"/>
    <x v="6"/>
    <x v="946"/>
  </r>
  <r>
    <x v="410"/>
    <x v="0"/>
    <x v="13"/>
    <x v="3"/>
    <x v="1"/>
    <x v="2"/>
    <x v="1801"/>
  </r>
  <r>
    <x v="227"/>
    <x v="1"/>
    <x v="39"/>
    <x v="3"/>
    <x v="1"/>
    <x v="4"/>
    <x v="108"/>
  </r>
  <r>
    <x v="227"/>
    <x v="1"/>
    <x v="39"/>
    <x v="3"/>
    <x v="1"/>
    <x v="4"/>
    <x v="2862"/>
  </r>
  <r>
    <x v="227"/>
    <x v="1"/>
    <x v="39"/>
    <x v="3"/>
    <x v="2"/>
    <x v="7"/>
    <x v="2863"/>
  </r>
  <r>
    <x v="227"/>
    <x v="1"/>
    <x v="39"/>
    <x v="3"/>
    <x v="2"/>
    <x v="7"/>
    <x v="2864"/>
  </r>
  <r>
    <x v="227"/>
    <x v="1"/>
    <x v="39"/>
    <x v="3"/>
    <x v="1"/>
    <x v="8"/>
    <x v="2865"/>
  </r>
  <r>
    <x v="904"/>
    <x v="0"/>
    <x v="15"/>
    <x v="3"/>
    <x v="1"/>
    <x v="10"/>
    <x v="970"/>
  </r>
  <r>
    <x v="904"/>
    <x v="0"/>
    <x v="15"/>
    <x v="3"/>
    <x v="0"/>
    <x v="5"/>
    <x v="2866"/>
  </r>
  <r>
    <x v="716"/>
    <x v="0"/>
    <x v="13"/>
    <x v="3"/>
    <x v="2"/>
    <x v="7"/>
    <x v="2214"/>
  </r>
  <r>
    <x v="716"/>
    <x v="0"/>
    <x v="13"/>
    <x v="3"/>
    <x v="1"/>
    <x v="8"/>
    <x v="2867"/>
  </r>
  <r>
    <x v="10"/>
    <x v="0"/>
    <x v="12"/>
    <x v="2"/>
    <x v="2"/>
    <x v="7"/>
    <x v="2868"/>
  </r>
  <r>
    <x v="10"/>
    <x v="0"/>
    <x v="12"/>
    <x v="2"/>
    <x v="2"/>
    <x v="11"/>
    <x v="2759"/>
  </r>
  <r>
    <x v="10"/>
    <x v="0"/>
    <x v="12"/>
    <x v="2"/>
    <x v="1"/>
    <x v="9"/>
    <x v="2869"/>
  </r>
  <r>
    <x v="804"/>
    <x v="0"/>
    <x v="15"/>
    <x v="3"/>
    <x v="1"/>
    <x v="12"/>
    <x v="1045"/>
  </r>
  <r>
    <x v="804"/>
    <x v="0"/>
    <x v="15"/>
    <x v="3"/>
    <x v="1"/>
    <x v="10"/>
    <x v="1817"/>
  </r>
  <r>
    <x v="804"/>
    <x v="0"/>
    <x v="15"/>
    <x v="3"/>
    <x v="1"/>
    <x v="8"/>
    <x v="361"/>
  </r>
  <r>
    <x v="745"/>
    <x v="0"/>
    <x v="20"/>
    <x v="0"/>
    <x v="1"/>
    <x v="13"/>
    <x v="2870"/>
  </r>
  <r>
    <x v="713"/>
    <x v="0"/>
    <x v="32"/>
    <x v="0"/>
    <x v="1"/>
    <x v="4"/>
    <x v="2871"/>
  </r>
  <r>
    <x v="713"/>
    <x v="0"/>
    <x v="32"/>
    <x v="0"/>
    <x v="0"/>
    <x v="1"/>
    <x v="2363"/>
  </r>
  <r>
    <x v="151"/>
    <x v="1"/>
    <x v="1"/>
    <x v="1"/>
    <x v="0"/>
    <x v="5"/>
    <x v="1403"/>
  </r>
  <r>
    <x v="151"/>
    <x v="1"/>
    <x v="1"/>
    <x v="1"/>
    <x v="1"/>
    <x v="9"/>
    <x v="2872"/>
  </r>
  <r>
    <x v="151"/>
    <x v="1"/>
    <x v="1"/>
    <x v="1"/>
    <x v="2"/>
    <x v="16"/>
    <x v="2873"/>
  </r>
  <r>
    <x v="151"/>
    <x v="1"/>
    <x v="1"/>
    <x v="1"/>
    <x v="1"/>
    <x v="14"/>
    <x v="158"/>
  </r>
  <r>
    <x v="151"/>
    <x v="1"/>
    <x v="1"/>
    <x v="1"/>
    <x v="0"/>
    <x v="1"/>
    <x v="2145"/>
  </r>
  <r>
    <x v="151"/>
    <x v="1"/>
    <x v="1"/>
    <x v="1"/>
    <x v="1"/>
    <x v="10"/>
    <x v="2207"/>
  </r>
  <r>
    <x v="151"/>
    <x v="1"/>
    <x v="1"/>
    <x v="1"/>
    <x v="1"/>
    <x v="8"/>
    <x v="841"/>
  </r>
  <r>
    <x v="151"/>
    <x v="1"/>
    <x v="1"/>
    <x v="1"/>
    <x v="1"/>
    <x v="4"/>
    <x v="1367"/>
  </r>
  <r>
    <x v="840"/>
    <x v="1"/>
    <x v="5"/>
    <x v="2"/>
    <x v="1"/>
    <x v="10"/>
    <x v="2874"/>
  </r>
  <r>
    <x v="840"/>
    <x v="1"/>
    <x v="5"/>
    <x v="2"/>
    <x v="0"/>
    <x v="1"/>
    <x v="2875"/>
  </r>
  <r>
    <x v="905"/>
    <x v="0"/>
    <x v="24"/>
    <x v="3"/>
    <x v="1"/>
    <x v="6"/>
    <x v="2876"/>
  </r>
  <r>
    <x v="227"/>
    <x v="1"/>
    <x v="1"/>
    <x v="1"/>
    <x v="1"/>
    <x v="6"/>
    <x v="2582"/>
  </r>
  <r>
    <x v="227"/>
    <x v="1"/>
    <x v="1"/>
    <x v="1"/>
    <x v="1"/>
    <x v="14"/>
    <x v="2877"/>
  </r>
  <r>
    <x v="227"/>
    <x v="1"/>
    <x v="1"/>
    <x v="1"/>
    <x v="0"/>
    <x v="5"/>
    <x v="2878"/>
  </r>
  <r>
    <x v="605"/>
    <x v="0"/>
    <x v="31"/>
    <x v="3"/>
    <x v="1"/>
    <x v="10"/>
    <x v="2879"/>
  </r>
  <r>
    <x v="572"/>
    <x v="1"/>
    <x v="6"/>
    <x v="2"/>
    <x v="0"/>
    <x v="0"/>
    <x v="1776"/>
  </r>
  <r>
    <x v="572"/>
    <x v="1"/>
    <x v="6"/>
    <x v="2"/>
    <x v="1"/>
    <x v="8"/>
    <x v="2880"/>
  </r>
  <r>
    <x v="906"/>
    <x v="0"/>
    <x v="10"/>
    <x v="2"/>
    <x v="1"/>
    <x v="8"/>
    <x v="99"/>
  </r>
  <r>
    <x v="844"/>
    <x v="1"/>
    <x v="5"/>
    <x v="2"/>
    <x v="0"/>
    <x v="3"/>
    <x v="2742"/>
  </r>
  <r>
    <x v="844"/>
    <x v="1"/>
    <x v="5"/>
    <x v="2"/>
    <x v="1"/>
    <x v="6"/>
    <x v="2000"/>
  </r>
  <r>
    <x v="575"/>
    <x v="2"/>
    <x v="5"/>
    <x v="2"/>
    <x v="2"/>
    <x v="7"/>
    <x v="664"/>
  </r>
  <r>
    <x v="757"/>
    <x v="1"/>
    <x v="2"/>
    <x v="0"/>
    <x v="0"/>
    <x v="1"/>
    <x v="2881"/>
  </r>
  <r>
    <x v="757"/>
    <x v="1"/>
    <x v="2"/>
    <x v="0"/>
    <x v="1"/>
    <x v="13"/>
    <x v="2882"/>
  </r>
  <r>
    <x v="907"/>
    <x v="0"/>
    <x v="1"/>
    <x v="1"/>
    <x v="0"/>
    <x v="3"/>
    <x v="2883"/>
  </r>
  <r>
    <x v="536"/>
    <x v="1"/>
    <x v="9"/>
    <x v="3"/>
    <x v="1"/>
    <x v="4"/>
    <x v="249"/>
  </r>
  <r>
    <x v="908"/>
    <x v="0"/>
    <x v="20"/>
    <x v="0"/>
    <x v="2"/>
    <x v="11"/>
    <x v="2884"/>
  </r>
  <r>
    <x v="909"/>
    <x v="0"/>
    <x v="2"/>
    <x v="0"/>
    <x v="1"/>
    <x v="13"/>
    <x v="2721"/>
  </r>
  <r>
    <x v="909"/>
    <x v="0"/>
    <x v="2"/>
    <x v="0"/>
    <x v="2"/>
    <x v="11"/>
    <x v="2885"/>
  </r>
  <r>
    <x v="909"/>
    <x v="0"/>
    <x v="2"/>
    <x v="0"/>
    <x v="1"/>
    <x v="10"/>
    <x v="559"/>
  </r>
  <r>
    <x v="909"/>
    <x v="0"/>
    <x v="2"/>
    <x v="0"/>
    <x v="2"/>
    <x v="11"/>
    <x v="2886"/>
  </r>
  <r>
    <x v="910"/>
    <x v="2"/>
    <x v="1"/>
    <x v="1"/>
    <x v="0"/>
    <x v="5"/>
    <x v="16"/>
  </r>
  <r>
    <x v="329"/>
    <x v="2"/>
    <x v="2"/>
    <x v="0"/>
    <x v="2"/>
    <x v="7"/>
    <x v="973"/>
  </r>
  <r>
    <x v="911"/>
    <x v="0"/>
    <x v="15"/>
    <x v="3"/>
    <x v="1"/>
    <x v="10"/>
    <x v="2428"/>
  </r>
  <r>
    <x v="912"/>
    <x v="2"/>
    <x v="41"/>
    <x v="2"/>
    <x v="2"/>
    <x v="7"/>
    <x v="2887"/>
  </r>
  <r>
    <x v="584"/>
    <x v="0"/>
    <x v="9"/>
    <x v="3"/>
    <x v="2"/>
    <x v="7"/>
    <x v="2888"/>
  </r>
  <r>
    <x v="38"/>
    <x v="0"/>
    <x v="18"/>
    <x v="0"/>
    <x v="1"/>
    <x v="10"/>
    <x v="821"/>
  </r>
  <r>
    <x v="38"/>
    <x v="0"/>
    <x v="18"/>
    <x v="0"/>
    <x v="1"/>
    <x v="4"/>
    <x v="2889"/>
  </r>
  <r>
    <x v="689"/>
    <x v="2"/>
    <x v="2"/>
    <x v="0"/>
    <x v="2"/>
    <x v="11"/>
    <x v="2890"/>
  </r>
  <r>
    <x v="377"/>
    <x v="2"/>
    <x v="24"/>
    <x v="3"/>
    <x v="1"/>
    <x v="8"/>
    <x v="2891"/>
  </r>
  <r>
    <x v="731"/>
    <x v="1"/>
    <x v="1"/>
    <x v="1"/>
    <x v="1"/>
    <x v="4"/>
    <x v="2892"/>
  </r>
  <r>
    <x v="913"/>
    <x v="0"/>
    <x v="5"/>
    <x v="2"/>
    <x v="1"/>
    <x v="6"/>
    <x v="2893"/>
  </r>
  <r>
    <x v="913"/>
    <x v="0"/>
    <x v="5"/>
    <x v="2"/>
    <x v="1"/>
    <x v="6"/>
    <x v="2894"/>
  </r>
  <r>
    <x v="764"/>
    <x v="2"/>
    <x v="8"/>
    <x v="2"/>
    <x v="1"/>
    <x v="13"/>
    <x v="2895"/>
  </r>
  <r>
    <x v="260"/>
    <x v="2"/>
    <x v="1"/>
    <x v="1"/>
    <x v="1"/>
    <x v="8"/>
    <x v="2131"/>
  </r>
  <r>
    <x v="914"/>
    <x v="1"/>
    <x v="9"/>
    <x v="3"/>
    <x v="1"/>
    <x v="8"/>
    <x v="2896"/>
  </r>
  <r>
    <x v="914"/>
    <x v="1"/>
    <x v="9"/>
    <x v="3"/>
    <x v="1"/>
    <x v="6"/>
    <x v="2897"/>
  </r>
  <r>
    <x v="154"/>
    <x v="0"/>
    <x v="15"/>
    <x v="3"/>
    <x v="1"/>
    <x v="6"/>
    <x v="1400"/>
  </r>
  <r>
    <x v="915"/>
    <x v="0"/>
    <x v="1"/>
    <x v="1"/>
    <x v="1"/>
    <x v="4"/>
    <x v="2898"/>
  </r>
  <r>
    <x v="915"/>
    <x v="0"/>
    <x v="1"/>
    <x v="1"/>
    <x v="0"/>
    <x v="3"/>
    <x v="2899"/>
  </r>
  <r>
    <x v="915"/>
    <x v="0"/>
    <x v="1"/>
    <x v="1"/>
    <x v="1"/>
    <x v="6"/>
    <x v="2900"/>
  </r>
  <r>
    <x v="397"/>
    <x v="0"/>
    <x v="2"/>
    <x v="0"/>
    <x v="1"/>
    <x v="10"/>
    <x v="1140"/>
  </r>
  <r>
    <x v="259"/>
    <x v="1"/>
    <x v="3"/>
    <x v="0"/>
    <x v="0"/>
    <x v="3"/>
    <x v="2901"/>
  </r>
  <r>
    <x v="259"/>
    <x v="1"/>
    <x v="3"/>
    <x v="0"/>
    <x v="2"/>
    <x v="7"/>
    <x v="2902"/>
  </r>
  <r>
    <x v="500"/>
    <x v="0"/>
    <x v="3"/>
    <x v="0"/>
    <x v="0"/>
    <x v="1"/>
    <x v="2903"/>
  </r>
  <r>
    <x v="500"/>
    <x v="0"/>
    <x v="3"/>
    <x v="0"/>
    <x v="2"/>
    <x v="11"/>
    <x v="216"/>
  </r>
  <r>
    <x v="500"/>
    <x v="0"/>
    <x v="3"/>
    <x v="0"/>
    <x v="1"/>
    <x v="10"/>
    <x v="2502"/>
  </r>
  <r>
    <x v="500"/>
    <x v="0"/>
    <x v="3"/>
    <x v="0"/>
    <x v="1"/>
    <x v="14"/>
    <x v="2543"/>
  </r>
  <r>
    <x v="500"/>
    <x v="0"/>
    <x v="3"/>
    <x v="0"/>
    <x v="1"/>
    <x v="12"/>
    <x v="2904"/>
  </r>
  <r>
    <x v="500"/>
    <x v="0"/>
    <x v="3"/>
    <x v="0"/>
    <x v="1"/>
    <x v="10"/>
    <x v="2905"/>
  </r>
  <r>
    <x v="768"/>
    <x v="1"/>
    <x v="2"/>
    <x v="0"/>
    <x v="1"/>
    <x v="6"/>
    <x v="2660"/>
  </r>
  <r>
    <x v="768"/>
    <x v="1"/>
    <x v="2"/>
    <x v="0"/>
    <x v="1"/>
    <x v="8"/>
    <x v="2906"/>
  </r>
  <r>
    <x v="768"/>
    <x v="1"/>
    <x v="2"/>
    <x v="0"/>
    <x v="1"/>
    <x v="8"/>
    <x v="2907"/>
  </r>
  <r>
    <x v="768"/>
    <x v="1"/>
    <x v="2"/>
    <x v="0"/>
    <x v="0"/>
    <x v="1"/>
    <x v="2908"/>
  </r>
  <r>
    <x v="768"/>
    <x v="1"/>
    <x v="2"/>
    <x v="0"/>
    <x v="2"/>
    <x v="7"/>
    <x v="515"/>
  </r>
  <r>
    <x v="768"/>
    <x v="1"/>
    <x v="2"/>
    <x v="0"/>
    <x v="0"/>
    <x v="1"/>
    <x v="2909"/>
  </r>
  <r>
    <x v="916"/>
    <x v="0"/>
    <x v="6"/>
    <x v="2"/>
    <x v="1"/>
    <x v="2"/>
    <x v="2910"/>
  </r>
  <r>
    <x v="599"/>
    <x v="0"/>
    <x v="10"/>
    <x v="2"/>
    <x v="1"/>
    <x v="2"/>
    <x v="2911"/>
  </r>
  <r>
    <x v="630"/>
    <x v="0"/>
    <x v="2"/>
    <x v="0"/>
    <x v="2"/>
    <x v="7"/>
    <x v="2912"/>
  </r>
  <r>
    <x v="630"/>
    <x v="0"/>
    <x v="2"/>
    <x v="0"/>
    <x v="1"/>
    <x v="10"/>
    <x v="2913"/>
  </r>
  <r>
    <x v="426"/>
    <x v="0"/>
    <x v="19"/>
    <x v="0"/>
    <x v="0"/>
    <x v="3"/>
    <x v="2770"/>
  </r>
  <r>
    <x v="426"/>
    <x v="0"/>
    <x v="19"/>
    <x v="0"/>
    <x v="2"/>
    <x v="7"/>
    <x v="127"/>
  </r>
  <r>
    <x v="426"/>
    <x v="0"/>
    <x v="19"/>
    <x v="0"/>
    <x v="0"/>
    <x v="1"/>
    <x v="2914"/>
  </r>
  <r>
    <x v="449"/>
    <x v="0"/>
    <x v="15"/>
    <x v="3"/>
    <x v="1"/>
    <x v="8"/>
    <x v="2915"/>
  </r>
  <r>
    <x v="449"/>
    <x v="0"/>
    <x v="15"/>
    <x v="3"/>
    <x v="0"/>
    <x v="0"/>
    <x v="2317"/>
  </r>
  <r>
    <x v="449"/>
    <x v="0"/>
    <x v="15"/>
    <x v="3"/>
    <x v="1"/>
    <x v="10"/>
    <x v="2916"/>
  </r>
  <r>
    <x v="449"/>
    <x v="0"/>
    <x v="15"/>
    <x v="3"/>
    <x v="1"/>
    <x v="8"/>
    <x v="2556"/>
  </r>
  <r>
    <x v="471"/>
    <x v="0"/>
    <x v="15"/>
    <x v="3"/>
    <x v="1"/>
    <x v="4"/>
    <x v="2917"/>
  </r>
  <r>
    <x v="471"/>
    <x v="0"/>
    <x v="15"/>
    <x v="3"/>
    <x v="2"/>
    <x v="16"/>
    <x v="2873"/>
  </r>
  <r>
    <x v="471"/>
    <x v="0"/>
    <x v="15"/>
    <x v="3"/>
    <x v="1"/>
    <x v="8"/>
    <x v="91"/>
  </r>
  <r>
    <x v="273"/>
    <x v="1"/>
    <x v="5"/>
    <x v="2"/>
    <x v="1"/>
    <x v="4"/>
    <x v="2025"/>
  </r>
  <r>
    <x v="917"/>
    <x v="1"/>
    <x v="12"/>
    <x v="2"/>
    <x v="0"/>
    <x v="1"/>
    <x v="2918"/>
  </r>
  <r>
    <x v="917"/>
    <x v="1"/>
    <x v="12"/>
    <x v="2"/>
    <x v="0"/>
    <x v="1"/>
    <x v="2919"/>
  </r>
  <r>
    <x v="917"/>
    <x v="1"/>
    <x v="12"/>
    <x v="2"/>
    <x v="0"/>
    <x v="1"/>
    <x v="2920"/>
  </r>
  <r>
    <x v="917"/>
    <x v="1"/>
    <x v="12"/>
    <x v="2"/>
    <x v="1"/>
    <x v="9"/>
    <x v="2921"/>
  </r>
  <r>
    <x v="717"/>
    <x v="0"/>
    <x v="13"/>
    <x v="3"/>
    <x v="0"/>
    <x v="5"/>
    <x v="2922"/>
  </r>
  <r>
    <x v="717"/>
    <x v="0"/>
    <x v="13"/>
    <x v="3"/>
    <x v="1"/>
    <x v="8"/>
    <x v="2923"/>
  </r>
  <r>
    <x v="156"/>
    <x v="1"/>
    <x v="24"/>
    <x v="3"/>
    <x v="2"/>
    <x v="7"/>
    <x v="2924"/>
  </r>
  <r>
    <x v="156"/>
    <x v="1"/>
    <x v="24"/>
    <x v="3"/>
    <x v="0"/>
    <x v="1"/>
    <x v="2925"/>
  </r>
  <r>
    <x v="918"/>
    <x v="1"/>
    <x v="16"/>
    <x v="1"/>
    <x v="1"/>
    <x v="13"/>
    <x v="2926"/>
  </r>
  <r>
    <x v="918"/>
    <x v="1"/>
    <x v="16"/>
    <x v="1"/>
    <x v="1"/>
    <x v="10"/>
    <x v="2927"/>
  </r>
  <r>
    <x v="711"/>
    <x v="0"/>
    <x v="33"/>
    <x v="1"/>
    <x v="2"/>
    <x v="7"/>
    <x v="2928"/>
  </r>
  <r>
    <x v="711"/>
    <x v="0"/>
    <x v="33"/>
    <x v="1"/>
    <x v="0"/>
    <x v="1"/>
    <x v="2929"/>
  </r>
  <r>
    <x v="711"/>
    <x v="0"/>
    <x v="33"/>
    <x v="1"/>
    <x v="0"/>
    <x v="5"/>
    <x v="2930"/>
  </r>
  <r>
    <x v="711"/>
    <x v="0"/>
    <x v="33"/>
    <x v="1"/>
    <x v="2"/>
    <x v="11"/>
    <x v="2931"/>
  </r>
  <r>
    <x v="785"/>
    <x v="1"/>
    <x v="18"/>
    <x v="0"/>
    <x v="0"/>
    <x v="1"/>
    <x v="2932"/>
  </r>
  <r>
    <x v="919"/>
    <x v="1"/>
    <x v="1"/>
    <x v="1"/>
    <x v="1"/>
    <x v="8"/>
    <x v="1576"/>
  </r>
  <r>
    <x v="919"/>
    <x v="1"/>
    <x v="1"/>
    <x v="1"/>
    <x v="1"/>
    <x v="14"/>
    <x v="2933"/>
  </r>
  <r>
    <x v="919"/>
    <x v="1"/>
    <x v="1"/>
    <x v="1"/>
    <x v="1"/>
    <x v="14"/>
    <x v="2934"/>
  </r>
  <r>
    <x v="919"/>
    <x v="1"/>
    <x v="1"/>
    <x v="1"/>
    <x v="0"/>
    <x v="0"/>
    <x v="2935"/>
  </r>
  <r>
    <x v="919"/>
    <x v="1"/>
    <x v="1"/>
    <x v="1"/>
    <x v="1"/>
    <x v="4"/>
    <x v="1581"/>
  </r>
  <r>
    <x v="920"/>
    <x v="2"/>
    <x v="12"/>
    <x v="2"/>
    <x v="1"/>
    <x v="4"/>
    <x v="875"/>
  </r>
  <r>
    <x v="585"/>
    <x v="0"/>
    <x v="36"/>
    <x v="0"/>
    <x v="1"/>
    <x v="8"/>
    <x v="2936"/>
  </r>
  <r>
    <x v="585"/>
    <x v="0"/>
    <x v="36"/>
    <x v="0"/>
    <x v="2"/>
    <x v="11"/>
    <x v="2700"/>
  </r>
  <r>
    <x v="784"/>
    <x v="1"/>
    <x v="25"/>
    <x v="2"/>
    <x v="1"/>
    <x v="10"/>
    <x v="2937"/>
  </r>
  <r>
    <x v="481"/>
    <x v="2"/>
    <x v="31"/>
    <x v="3"/>
    <x v="0"/>
    <x v="5"/>
    <x v="2938"/>
  </r>
  <r>
    <x v="200"/>
    <x v="0"/>
    <x v="10"/>
    <x v="2"/>
    <x v="1"/>
    <x v="8"/>
    <x v="2939"/>
  </r>
  <r>
    <x v="921"/>
    <x v="2"/>
    <x v="1"/>
    <x v="1"/>
    <x v="0"/>
    <x v="5"/>
    <x v="1900"/>
  </r>
  <r>
    <x v="921"/>
    <x v="2"/>
    <x v="1"/>
    <x v="1"/>
    <x v="1"/>
    <x v="4"/>
    <x v="1579"/>
  </r>
  <r>
    <x v="436"/>
    <x v="0"/>
    <x v="5"/>
    <x v="2"/>
    <x v="1"/>
    <x v="8"/>
    <x v="2940"/>
  </r>
  <r>
    <x v="436"/>
    <x v="0"/>
    <x v="5"/>
    <x v="2"/>
    <x v="2"/>
    <x v="7"/>
    <x v="2912"/>
  </r>
  <r>
    <x v="436"/>
    <x v="0"/>
    <x v="5"/>
    <x v="2"/>
    <x v="1"/>
    <x v="6"/>
    <x v="1495"/>
  </r>
  <r>
    <x v="414"/>
    <x v="0"/>
    <x v="22"/>
    <x v="1"/>
    <x v="2"/>
    <x v="11"/>
    <x v="2941"/>
  </r>
  <r>
    <x v="922"/>
    <x v="2"/>
    <x v="10"/>
    <x v="2"/>
    <x v="0"/>
    <x v="3"/>
    <x v="2942"/>
  </r>
  <r>
    <x v="922"/>
    <x v="2"/>
    <x v="10"/>
    <x v="2"/>
    <x v="2"/>
    <x v="7"/>
    <x v="1858"/>
  </r>
  <r>
    <x v="523"/>
    <x v="0"/>
    <x v="15"/>
    <x v="3"/>
    <x v="1"/>
    <x v="8"/>
    <x v="2943"/>
  </r>
  <r>
    <x v="523"/>
    <x v="0"/>
    <x v="15"/>
    <x v="3"/>
    <x v="1"/>
    <x v="8"/>
    <x v="2944"/>
  </r>
  <r>
    <x v="161"/>
    <x v="0"/>
    <x v="1"/>
    <x v="1"/>
    <x v="1"/>
    <x v="6"/>
    <x v="2945"/>
  </r>
  <r>
    <x v="109"/>
    <x v="0"/>
    <x v="10"/>
    <x v="2"/>
    <x v="0"/>
    <x v="5"/>
    <x v="2946"/>
  </r>
  <r>
    <x v="923"/>
    <x v="0"/>
    <x v="1"/>
    <x v="1"/>
    <x v="2"/>
    <x v="11"/>
    <x v="1657"/>
  </r>
  <r>
    <x v="756"/>
    <x v="0"/>
    <x v="14"/>
    <x v="2"/>
    <x v="2"/>
    <x v="11"/>
    <x v="2947"/>
  </r>
  <r>
    <x v="924"/>
    <x v="0"/>
    <x v="1"/>
    <x v="1"/>
    <x v="2"/>
    <x v="11"/>
    <x v="2948"/>
  </r>
  <r>
    <x v="924"/>
    <x v="0"/>
    <x v="1"/>
    <x v="1"/>
    <x v="0"/>
    <x v="1"/>
    <x v="2949"/>
  </r>
  <r>
    <x v="924"/>
    <x v="0"/>
    <x v="1"/>
    <x v="1"/>
    <x v="0"/>
    <x v="1"/>
    <x v="2950"/>
  </r>
  <r>
    <x v="924"/>
    <x v="0"/>
    <x v="1"/>
    <x v="1"/>
    <x v="1"/>
    <x v="10"/>
    <x v="1049"/>
  </r>
  <r>
    <x v="924"/>
    <x v="0"/>
    <x v="1"/>
    <x v="1"/>
    <x v="1"/>
    <x v="12"/>
    <x v="2951"/>
  </r>
  <r>
    <x v="924"/>
    <x v="0"/>
    <x v="1"/>
    <x v="1"/>
    <x v="0"/>
    <x v="1"/>
    <x v="2952"/>
  </r>
  <r>
    <x v="64"/>
    <x v="0"/>
    <x v="18"/>
    <x v="0"/>
    <x v="1"/>
    <x v="12"/>
    <x v="2953"/>
  </r>
  <r>
    <x v="64"/>
    <x v="0"/>
    <x v="18"/>
    <x v="0"/>
    <x v="1"/>
    <x v="8"/>
    <x v="2954"/>
  </r>
  <r>
    <x v="64"/>
    <x v="0"/>
    <x v="18"/>
    <x v="0"/>
    <x v="2"/>
    <x v="7"/>
    <x v="2955"/>
  </r>
  <r>
    <x v="64"/>
    <x v="0"/>
    <x v="18"/>
    <x v="0"/>
    <x v="1"/>
    <x v="10"/>
    <x v="1495"/>
  </r>
  <r>
    <x v="99"/>
    <x v="0"/>
    <x v="2"/>
    <x v="0"/>
    <x v="1"/>
    <x v="8"/>
    <x v="2956"/>
  </r>
  <r>
    <x v="267"/>
    <x v="1"/>
    <x v="10"/>
    <x v="2"/>
    <x v="1"/>
    <x v="4"/>
    <x v="1587"/>
  </r>
  <r>
    <x v="267"/>
    <x v="1"/>
    <x v="10"/>
    <x v="2"/>
    <x v="1"/>
    <x v="4"/>
    <x v="2957"/>
  </r>
  <r>
    <x v="925"/>
    <x v="0"/>
    <x v="16"/>
    <x v="1"/>
    <x v="1"/>
    <x v="10"/>
    <x v="380"/>
  </r>
  <r>
    <x v="925"/>
    <x v="0"/>
    <x v="16"/>
    <x v="1"/>
    <x v="1"/>
    <x v="4"/>
    <x v="249"/>
  </r>
  <r>
    <x v="925"/>
    <x v="0"/>
    <x v="16"/>
    <x v="1"/>
    <x v="0"/>
    <x v="5"/>
    <x v="2958"/>
  </r>
  <r>
    <x v="925"/>
    <x v="0"/>
    <x v="16"/>
    <x v="1"/>
    <x v="0"/>
    <x v="5"/>
    <x v="2959"/>
  </r>
  <r>
    <x v="260"/>
    <x v="1"/>
    <x v="18"/>
    <x v="0"/>
    <x v="1"/>
    <x v="6"/>
    <x v="964"/>
  </r>
  <r>
    <x v="926"/>
    <x v="0"/>
    <x v="10"/>
    <x v="2"/>
    <x v="1"/>
    <x v="8"/>
    <x v="2960"/>
  </r>
  <r>
    <x v="840"/>
    <x v="0"/>
    <x v="14"/>
    <x v="2"/>
    <x v="2"/>
    <x v="7"/>
    <x v="2961"/>
  </r>
  <r>
    <x v="270"/>
    <x v="0"/>
    <x v="32"/>
    <x v="0"/>
    <x v="1"/>
    <x v="6"/>
    <x v="18"/>
  </r>
  <r>
    <x v="270"/>
    <x v="0"/>
    <x v="32"/>
    <x v="0"/>
    <x v="2"/>
    <x v="7"/>
    <x v="758"/>
  </r>
  <r>
    <x v="270"/>
    <x v="0"/>
    <x v="32"/>
    <x v="0"/>
    <x v="1"/>
    <x v="4"/>
    <x v="2962"/>
  </r>
  <r>
    <x v="390"/>
    <x v="1"/>
    <x v="1"/>
    <x v="1"/>
    <x v="2"/>
    <x v="11"/>
    <x v="2963"/>
  </r>
  <r>
    <x v="390"/>
    <x v="1"/>
    <x v="1"/>
    <x v="1"/>
    <x v="0"/>
    <x v="1"/>
    <x v="2964"/>
  </r>
  <r>
    <x v="390"/>
    <x v="1"/>
    <x v="1"/>
    <x v="1"/>
    <x v="2"/>
    <x v="11"/>
    <x v="2965"/>
  </r>
  <r>
    <x v="338"/>
    <x v="0"/>
    <x v="5"/>
    <x v="2"/>
    <x v="2"/>
    <x v="11"/>
    <x v="1761"/>
  </r>
  <r>
    <x v="754"/>
    <x v="2"/>
    <x v="10"/>
    <x v="2"/>
    <x v="1"/>
    <x v="8"/>
    <x v="2966"/>
  </r>
  <r>
    <x v="927"/>
    <x v="2"/>
    <x v="36"/>
    <x v="0"/>
    <x v="2"/>
    <x v="11"/>
    <x v="2967"/>
  </r>
  <r>
    <x v="226"/>
    <x v="1"/>
    <x v="5"/>
    <x v="2"/>
    <x v="1"/>
    <x v="13"/>
    <x v="1480"/>
  </r>
  <r>
    <x v="226"/>
    <x v="1"/>
    <x v="5"/>
    <x v="2"/>
    <x v="1"/>
    <x v="10"/>
    <x v="12"/>
  </r>
  <r>
    <x v="329"/>
    <x v="0"/>
    <x v="5"/>
    <x v="2"/>
    <x v="1"/>
    <x v="13"/>
    <x v="2926"/>
  </r>
  <r>
    <x v="226"/>
    <x v="0"/>
    <x v="24"/>
    <x v="3"/>
    <x v="2"/>
    <x v="11"/>
    <x v="2454"/>
  </r>
  <r>
    <x v="928"/>
    <x v="1"/>
    <x v="5"/>
    <x v="2"/>
    <x v="1"/>
    <x v="10"/>
    <x v="559"/>
  </r>
  <r>
    <x v="717"/>
    <x v="2"/>
    <x v="9"/>
    <x v="3"/>
    <x v="2"/>
    <x v="11"/>
    <x v="730"/>
  </r>
  <r>
    <x v="653"/>
    <x v="2"/>
    <x v="1"/>
    <x v="1"/>
    <x v="1"/>
    <x v="4"/>
    <x v="2968"/>
  </r>
  <r>
    <x v="57"/>
    <x v="2"/>
    <x v="9"/>
    <x v="3"/>
    <x v="1"/>
    <x v="9"/>
    <x v="2969"/>
  </r>
  <r>
    <x v="57"/>
    <x v="2"/>
    <x v="9"/>
    <x v="3"/>
    <x v="1"/>
    <x v="4"/>
    <x v="2480"/>
  </r>
  <r>
    <x v="57"/>
    <x v="2"/>
    <x v="9"/>
    <x v="3"/>
    <x v="1"/>
    <x v="8"/>
    <x v="2970"/>
  </r>
  <r>
    <x v="57"/>
    <x v="2"/>
    <x v="9"/>
    <x v="3"/>
    <x v="0"/>
    <x v="5"/>
    <x v="1926"/>
  </r>
  <r>
    <x v="57"/>
    <x v="2"/>
    <x v="9"/>
    <x v="3"/>
    <x v="2"/>
    <x v="7"/>
    <x v="542"/>
  </r>
  <r>
    <x v="57"/>
    <x v="2"/>
    <x v="9"/>
    <x v="3"/>
    <x v="2"/>
    <x v="7"/>
    <x v="2971"/>
  </r>
  <r>
    <x v="57"/>
    <x v="2"/>
    <x v="9"/>
    <x v="3"/>
    <x v="0"/>
    <x v="5"/>
    <x v="2972"/>
  </r>
  <r>
    <x v="57"/>
    <x v="2"/>
    <x v="9"/>
    <x v="3"/>
    <x v="0"/>
    <x v="0"/>
    <x v="2973"/>
  </r>
  <r>
    <x v="929"/>
    <x v="0"/>
    <x v="5"/>
    <x v="2"/>
    <x v="2"/>
    <x v="7"/>
    <x v="549"/>
  </r>
  <r>
    <x v="65"/>
    <x v="1"/>
    <x v="15"/>
    <x v="3"/>
    <x v="1"/>
    <x v="10"/>
    <x v="537"/>
  </r>
  <r>
    <x v="65"/>
    <x v="1"/>
    <x v="15"/>
    <x v="3"/>
    <x v="0"/>
    <x v="5"/>
    <x v="759"/>
  </r>
  <r>
    <x v="930"/>
    <x v="0"/>
    <x v="16"/>
    <x v="1"/>
    <x v="0"/>
    <x v="3"/>
    <x v="2974"/>
  </r>
  <r>
    <x v="930"/>
    <x v="0"/>
    <x v="16"/>
    <x v="1"/>
    <x v="0"/>
    <x v="1"/>
    <x v="224"/>
  </r>
  <r>
    <x v="930"/>
    <x v="0"/>
    <x v="16"/>
    <x v="1"/>
    <x v="1"/>
    <x v="10"/>
    <x v="2975"/>
  </r>
  <r>
    <x v="930"/>
    <x v="0"/>
    <x v="16"/>
    <x v="1"/>
    <x v="1"/>
    <x v="8"/>
    <x v="2976"/>
  </r>
  <r>
    <x v="930"/>
    <x v="0"/>
    <x v="16"/>
    <x v="1"/>
    <x v="0"/>
    <x v="1"/>
    <x v="2977"/>
  </r>
  <r>
    <x v="494"/>
    <x v="1"/>
    <x v="17"/>
    <x v="0"/>
    <x v="1"/>
    <x v="4"/>
    <x v="2978"/>
  </r>
  <r>
    <x v="494"/>
    <x v="1"/>
    <x v="17"/>
    <x v="0"/>
    <x v="1"/>
    <x v="8"/>
    <x v="1458"/>
  </r>
  <r>
    <x v="931"/>
    <x v="0"/>
    <x v="10"/>
    <x v="2"/>
    <x v="2"/>
    <x v="7"/>
    <x v="1988"/>
  </r>
  <r>
    <x v="735"/>
    <x v="0"/>
    <x v="10"/>
    <x v="2"/>
    <x v="1"/>
    <x v="10"/>
    <x v="863"/>
  </r>
  <r>
    <x v="735"/>
    <x v="0"/>
    <x v="10"/>
    <x v="2"/>
    <x v="1"/>
    <x v="10"/>
    <x v="2979"/>
  </r>
  <r>
    <x v="328"/>
    <x v="0"/>
    <x v="4"/>
    <x v="1"/>
    <x v="1"/>
    <x v="4"/>
    <x v="2980"/>
  </r>
  <r>
    <x v="328"/>
    <x v="0"/>
    <x v="4"/>
    <x v="1"/>
    <x v="1"/>
    <x v="4"/>
    <x v="2981"/>
  </r>
  <r>
    <x v="328"/>
    <x v="0"/>
    <x v="4"/>
    <x v="1"/>
    <x v="0"/>
    <x v="5"/>
    <x v="2233"/>
  </r>
  <r>
    <x v="328"/>
    <x v="0"/>
    <x v="4"/>
    <x v="1"/>
    <x v="1"/>
    <x v="8"/>
    <x v="1944"/>
  </r>
  <r>
    <x v="560"/>
    <x v="0"/>
    <x v="5"/>
    <x v="2"/>
    <x v="0"/>
    <x v="0"/>
    <x v="2982"/>
  </r>
  <r>
    <x v="560"/>
    <x v="0"/>
    <x v="5"/>
    <x v="2"/>
    <x v="1"/>
    <x v="10"/>
    <x v="1170"/>
  </r>
  <r>
    <x v="560"/>
    <x v="0"/>
    <x v="5"/>
    <x v="2"/>
    <x v="1"/>
    <x v="6"/>
    <x v="2983"/>
  </r>
  <r>
    <x v="370"/>
    <x v="1"/>
    <x v="9"/>
    <x v="3"/>
    <x v="1"/>
    <x v="6"/>
    <x v="2984"/>
  </r>
  <r>
    <x v="370"/>
    <x v="1"/>
    <x v="9"/>
    <x v="3"/>
    <x v="2"/>
    <x v="11"/>
    <x v="730"/>
  </r>
  <r>
    <x v="264"/>
    <x v="0"/>
    <x v="1"/>
    <x v="1"/>
    <x v="1"/>
    <x v="6"/>
    <x v="2985"/>
  </r>
  <r>
    <x v="264"/>
    <x v="0"/>
    <x v="1"/>
    <x v="1"/>
    <x v="1"/>
    <x v="2"/>
    <x v="2986"/>
  </r>
  <r>
    <x v="264"/>
    <x v="0"/>
    <x v="1"/>
    <x v="1"/>
    <x v="2"/>
    <x v="7"/>
    <x v="1212"/>
  </r>
  <r>
    <x v="382"/>
    <x v="0"/>
    <x v="5"/>
    <x v="2"/>
    <x v="1"/>
    <x v="12"/>
    <x v="1505"/>
  </r>
  <r>
    <x v="382"/>
    <x v="0"/>
    <x v="5"/>
    <x v="2"/>
    <x v="1"/>
    <x v="10"/>
    <x v="1908"/>
  </r>
  <r>
    <x v="382"/>
    <x v="0"/>
    <x v="5"/>
    <x v="2"/>
    <x v="0"/>
    <x v="1"/>
    <x v="2987"/>
  </r>
  <r>
    <x v="107"/>
    <x v="0"/>
    <x v="14"/>
    <x v="2"/>
    <x v="0"/>
    <x v="1"/>
    <x v="2988"/>
  </r>
  <r>
    <x v="796"/>
    <x v="0"/>
    <x v="15"/>
    <x v="3"/>
    <x v="0"/>
    <x v="5"/>
    <x v="58"/>
  </r>
  <r>
    <x v="796"/>
    <x v="0"/>
    <x v="15"/>
    <x v="3"/>
    <x v="1"/>
    <x v="8"/>
    <x v="334"/>
  </r>
  <r>
    <x v="837"/>
    <x v="0"/>
    <x v="18"/>
    <x v="0"/>
    <x v="1"/>
    <x v="10"/>
    <x v="233"/>
  </r>
  <r>
    <x v="661"/>
    <x v="0"/>
    <x v="15"/>
    <x v="3"/>
    <x v="1"/>
    <x v="14"/>
    <x v="2989"/>
  </r>
  <r>
    <x v="458"/>
    <x v="0"/>
    <x v="1"/>
    <x v="1"/>
    <x v="1"/>
    <x v="10"/>
    <x v="1686"/>
  </r>
  <r>
    <x v="551"/>
    <x v="0"/>
    <x v="2"/>
    <x v="0"/>
    <x v="1"/>
    <x v="10"/>
    <x v="2990"/>
  </r>
  <r>
    <x v="551"/>
    <x v="0"/>
    <x v="2"/>
    <x v="0"/>
    <x v="1"/>
    <x v="14"/>
    <x v="2991"/>
  </r>
  <r>
    <x v="741"/>
    <x v="2"/>
    <x v="5"/>
    <x v="2"/>
    <x v="1"/>
    <x v="6"/>
    <x v="2850"/>
  </r>
  <r>
    <x v="741"/>
    <x v="2"/>
    <x v="5"/>
    <x v="2"/>
    <x v="1"/>
    <x v="2"/>
    <x v="2992"/>
  </r>
  <r>
    <x v="741"/>
    <x v="2"/>
    <x v="5"/>
    <x v="2"/>
    <x v="1"/>
    <x v="10"/>
    <x v="2993"/>
  </r>
  <r>
    <x v="741"/>
    <x v="2"/>
    <x v="5"/>
    <x v="2"/>
    <x v="0"/>
    <x v="1"/>
    <x v="2994"/>
  </r>
  <r>
    <x v="683"/>
    <x v="0"/>
    <x v="15"/>
    <x v="3"/>
    <x v="1"/>
    <x v="8"/>
    <x v="2995"/>
  </r>
  <r>
    <x v="398"/>
    <x v="1"/>
    <x v="22"/>
    <x v="1"/>
    <x v="2"/>
    <x v="7"/>
    <x v="1290"/>
  </r>
  <r>
    <x v="787"/>
    <x v="0"/>
    <x v="31"/>
    <x v="3"/>
    <x v="1"/>
    <x v="10"/>
    <x v="1418"/>
  </r>
  <r>
    <x v="527"/>
    <x v="0"/>
    <x v="12"/>
    <x v="2"/>
    <x v="0"/>
    <x v="5"/>
    <x v="2996"/>
  </r>
  <r>
    <x v="527"/>
    <x v="0"/>
    <x v="12"/>
    <x v="2"/>
    <x v="1"/>
    <x v="6"/>
    <x v="1362"/>
  </r>
  <r>
    <x v="190"/>
    <x v="0"/>
    <x v="1"/>
    <x v="1"/>
    <x v="0"/>
    <x v="5"/>
    <x v="2997"/>
  </r>
  <r>
    <x v="211"/>
    <x v="0"/>
    <x v="18"/>
    <x v="0"/>
    <x v="1"/>
    <x v="8"/>
    <x v="2998"/>
  </r>
  <r>
    <x v="211"/>
    <x v="0"/>
    <x v="18"/>
    <x v="0"/>
    <x v="1"/>
    <x v="6"/>
    <x v="2999"/>
  </r>
  <r>
    <x v="211"/>
    <x v="0"/>
    <x v="18"/>
    <x v="0"/>
    <x v="0"/>
    <x v="5"/>
    <x v="3000"/>
  </r>
  <r>
    <x v="324"/>
    <x v="1"/>
    <x v="12"/>
    <x v="2"/>
    <x v="1"/>
    <x v="8"/>
    <x v="3001"/>
  </r>
  <r>
    <x v="324"/>
    <x v="1"/>
    <x v="12"/>
    <x v="2"/>
    <x v="2"/>
    <x v="7"/>
    <x v="179"/>
  </r>
  <r>
    <x v="600"/>
    <x v="2"/>
    <x v="1"/>
    <x v="1"/>
    <x v="1"/>
    <x v="6"/>
    <x v="1371"/>
  </r>
  <r>
    <x v="600"/>
    <x v="2"/>
    <x v="1"/>
    <x v="1"/>
    <x v="0"/>
    <x v="5"/>
    <x v="3002"/>
  </r>
  <r>
    <x v="897"/>
    <x v="0"/>
    <x v="9"/>
    <x v="3"/>
    <x v="1"/>
    <x v="6"/>
    <x v="956"/>
  </r>
  <r>
    <x v="607"/>
    <x v="1"/>
    <x v="3"/>
    <x v="0"/>
    <x v="1"/>
    <x v="6"/>
    <x v="956"/>
  </r>
  <r>
    <x v="178"/>
    <x v="0"/>
    <x v="15"/>
    <x v="3"/>
    <x v="1"/>
    <x v="6"/>
    <x v="1912"/>
  </r>
  <r>
    <x v="244"/>
    <x v="2"/>
    <x v="22"/>
    <x v="1"/>
    <x v="1"/>
    <x v="8"/>
    <x v="3003"/>
  </r>
  <r>
    <x v="932"/>
    <x v="1"/>
    <x v="5"/>
    <x v="2"/>
    <x v="1"/>
    <x v="8"/>
    <x v="3004"/>
  </r>
  <r>
    <x v="932"/>
    <x v="1"/>
    <x v="5"/>
    <x v="2"/>
    <x v="1"/>
    <x v="10"/>
    <x v="3005"/>
  </r>
  <r>
    <x v="754"/>
    <x v="0"/>
    <x v="1"/>
    <x v="1"/>
    <x v="1"/>
    <x v="10"/>
    <x v="3006"/>
  </r>
  <r>
    <x v="933"/>
    <x v="2"/>
    <x v="12"/>
    <x v="2"/>
    <x v="1"/>
    <x v="6"/>
    <x v="1362"/>
  </r>
  <r>
    <x v="892"/>
    <x v="0"/>
    <x v="15"/>
    <x v="3"/>
    <x v="1"/>
    <x v="10"/>
    <x v="808"/>
  </r>
  <r>
    <x v="892"/>
    <x v="0"/>
    <x v="15"/>
    <x v="3"/>
    <x v="1"/>
    <x v="8"/>
    <x v="1263"/>
  </r>
  <r>
    <x v="892"/>
    <x v="0"/>
    <x v="15"/>
    <x v="3"/>
    <x v="0"/>
    <x v="5"/>
    <x v="3007"/>
  </r>
  <r>
    <x v="892"/>
    <x v="0"/>
    <x v="15"/>
    <x v="3"/>
    <x v="1"/>
    <x v="8"/>
    <x v="3008"/>
  </r>
  <r>
    <x v="332"/>
    <x v="0"/>
    <x v="17"/>
    <x v="0"/>
    <x v="0"/>
    <x v="5"/>
    <x v="3009"/>
  </r>
  <r>
    <x v="280"/>
    <x v="2"/>
    <x v="4"/>
    <x v="1"/>
    <x v="1"/>
    <x v="13"/>
    <x v="3010"/>
  </r>
  <r>
    <x v="280"/>
    <x v="2"/>
    <x v="4"/>
    <x v="1"/>
    <x v="2"/>
    <x v="7"/>
    <x v="556"/>
  </r>
  <r>
    <x v="851"/>
    <x v="1"/>
    <x v="15"/>
    <x v="3"/>
    <x v="0"/>
    <x v="3"/>
    <x v="3011"/>
  </r>
  <r>
    <x v="851"/>
    <x v="1"/>
    <x v="15"/>
    <x v="3"/>
    <x v="1"/>
    <x v="9"/>
    <x v="3012"/>
  </r>
  <r>
    <x v="934"/>
    <x v="2"/>
    <x v="4"/>
    <x v="1"/>
    <x v="0"/>
    <x v="5"/>
    <x v="3013"/>
  </r>
  <r>
    <x v="274"/>
    <x v="0"/>
    <x v="1"/>
    <x v="1"/>
    <x v="0"/>
    <x v="1"/>
    <x v="2736"/>
  </r>
  <r>
    <x v="274"/>
    <x v="0"/>
    <x v="1"/>
    <x v="1"/>
    <x v="2"/>
    <x v="16"/>
    <x v="2430"/>
  </r>
  <r>
    <x v="274"/>
    <x v="0"/>
    <x v="1"/>
    <x v="1"/>
    <x v="1"/>
    <x v="10"/>
    <x v="1529"/>
  </r>
  <r>
    <x v="764"/>
    <x v="0"/>
    <x v="1"/>
    <x v="1"/>
    <x v="0"/>
    <x v="0"/>
    <x v="3014"/>
  </r>
  <r>
    <x v="798"/>
    <x v="2"/>
    <x v="30"/>
    <x v="3"/>
    <x v="1"/>
    <x v="4"/>
    <x v="3015"/>
  </r>
  <r>
    <x v="798"/>
    <x v="2"/>
    <x v="30"/>
    <x v="3"/>
    <x v="1"/>
    <x v="9"/>
    <x v="3016"/>
  </r>
  <r>
    <x v="764"/>
    <x v="1"/>
    <x v="18"/>
    <x v="0"/>
    <x v="0"/>
    <x v="5"/>
    <x v="3017"/>
  </r>
  <r>
    <x v="641"/>
    <x v="0"/>
    <x v="34"/>
    <x v="3"/>
    <x v="0"/>
    <x v="5"/>
    <x v="3018"/>
  </r>
  <r>
    <x v="935"/>
    <x v="0"/>
    <x v="9"/>
    <x v="3"/>
    <x v="1"/>
    <x v="14"/>
    <x v="3019"/>
  </r>
  <r>
    <x v="489"/>
    <x v="1"/>
    <x v="2"/>
    <x v="0"/>
    <x v="0"/>
    <x v="5"/>
    <x v="3020"/>
  </r>
  <r>
    <x v="489"/>
    <x v="1"/>
    <x v="2"/>
    <x v="0"/>
    <x v="1"/>
    <x v="14"/>
    <x v="3021"/>
  </r>
  <r>
    <x v="489"/>
    <x v="1"/>
    <x v="2"/>
    <x v="0"/>
    <x v="1"/>
    <x v="6"/>
    <x v="3022"/>
  </r>
  <r>
    <x v="936"/>
    <x v="0"/>
    <x v="6"/>
    <x v="2"/>
    <x v="0"/>
    <x v="0"/>
    <x v="3023"/>
  </r>
  <r>
    <x v="936"/>
    <x v="0"/>
    <x v="6"/>
    <x v="2"/>
    <x v="0"/>
    <x v="1"/>
    <x v="3024"/>
  </r>
  <r>
    <x v="936"/>
    <x v="0"/>
    <x v="6"/>
    <x v="2"/>
    <x v="2"/>
    <x v="7"/>
    <x v="3025"/>
  </r>
  <r>
    <x v="936"/>
    <x v="0"/>
    <x v="6"/>
    <x v="2"/>
    <x v="1"/>
    <x v="6"/>
    <x v="1852"/>
  </r>
  <r>
    <x v="936"/>
    <x v="0"/>
    <x v="6"/>
    <x v="2"/>
    <x v="0"/>
    <x v="5"/>
    <x v="3026"/>
  </r>
  <r>
    <x v="789"/>
    <x v="1"/>
    <x v="2"/>
    <x v="0"/>
    <x v="0"/>
    <x v="0"/>
    <x v="3027"/>
  </r>
  <r>
    <x v="856"/>
    <x v="2"/>
    <x v="4"/>
    <x v="1"/>
    <x v="0"/>
    <x v="5"/>
    <x v="3028"/>
  </r>
  <r>
    <x v="856"/>
    <x v="2"/>
    <x v="4"/>
    <x v="1"/>
    <x v="2"/>
    <x v="11"/>
    <x v="2013"/>
  </r>
  <r>
    <x v="840"/>
    <x v="0"/>
    <x v="5"/>
    <x v="2"/>
    <x v="0"/>
    <x v="3"/>
    <x v="3029"/>
  </r>
  <r>
    <x v="840"/>
    <x v="0"/>
    <x v="5"/>
    <x v="2"/>
    <x v="2"/>
    <x v="15"/>
    <x v="3030"/>
  </r>
  <r>
    <x v="840"/>
    <x v="0"/>
    <x v="5"/>
    <x v="2"/>
    <x v="1"/>
    <x v="12"/>
    <x v="3031"/>
  </r>
  <r>
    <x v="895"/>
    <x v="0"/>
    <x v="32"/>
    <x v="0"/>
    <x v="1"/>
    <x v="6"/>
    <x v="3032"/>
  </r>
  <r>
    <x v="895"/>
    <x v="0"/>
    <x v="32"/>
    <x v="0"/>
    <x v="1"/>
    <x v="10"/>
    <x v="233"/>
  </r>
  <r>
    <x v="895"/>
    <x v="0"/>
    <x v="32"/>
    <x v="0"/>
    <x v="2"/>
    <x v="11"/>
    <x v="3033"/>
  </r>
  <r>
    <x v="217"/>
    <x v="1"/>
    <x v="22"/>
    <x v="1"/>
    <x v="1"/>
    <x v="6"/>
    <x v="1297"/>
  </r>
  <r>
    <x v="314"/>
    <x v="0"/>
    <x v="1"/>
    <x v="1"/>
    <x v="0"/>
    <x v="5"/>
    <x v="3034"/>
  </r>
  <r>
    <x v="610"/>
    <x v="0"/>
    <x v="9"/>
    <x v="3"/>
    <x v="1"/>
    <x v="10"/>
    <x v="578"/>
  </r>
  <r>
    <x v="610"/>
    <x v="0"/>
    <x v="9"/>
    <x v="3"/>
    <x v="1"/>
    <x v="4"/>
    <x v="3035"/>
  </r>
  <r>
    <x v="937"/>
    <x v="2"/>
    <x v="6"/>
    <x v="2"/>
    <x v="1"/>
    <x v="6"/>
    <x v="854"/>
  </r>
  <r>
    <x v="841"/>
    <x v="0"/>
    <x v="32"/>
    <x v="0"/>
    <x v="1"/>
    <x v="9"/>
    <x v="3036"/>
  </r>
  <r>
    <x v="841"/>
    <x v="0"/>
    <x v="32"/>
    <x v="0"/>
    <x v="1"/>
    <x v="2"/>
    <x v="874"/>
  </r>
  <r>
    <x v="841"/>
    <x v="0"/>
    <x v="32"/>
    <x v="0"/>
    <x v="1"/>
    <x v="10"/>
    <x v="3037"/>
  </r>
  <r>
    <x v="841"/>
    <x v="0"/>
    <x v="32"/>
    <x v="0"/>
    <x v="1"/>
    <x v="10"/>
    <x v="1567"/>
  </r>
  <r>
    <x v="841"/>
    <x v="0"/>
    <x v="32"/>
    <x v="0"/>
    <x v="1"/>
    <x v="10"/>
    <x v="3038"/>
  </r>
  <r>
    <x v="841"/>
    <x v="0"/>
    <x v="32"/>
    <x v="0"/>
    <x v="2"/>
    <x v="11"/>
    <x v="1742"/>
  </r>
  <r>
    <x v="841"/>
    <x v="0"/>
    <x v="32"/>
    <x v="0"/>
    <x v="1"/>
    <x v="9"/>
    <x v="3039"/>
  </r>
  <r>
    <x v="169"/>
    <x v="0"/>
    <x v="9"/>
    <x v="3"/>
    <x v="0"/>
    <x v="1"/>
    <x v="3040"/>
  </r>
  <r>
    <x v="169"/>
    <x v="0"/>
    <x v="9"/>
    <x v="3"/>
    <x v="2"/>
    <x v="7"/>
    <x v="3041"/>
  </r>
  <r>
    <x v="169"/>
    <x v="0"/>
    <x v="9"/>
    <x v="3"/>
    <x v="0"/>
    <x v="1"/>
    <x v="3042"/>
  </r>
  <r>
    <x v="855"/>
    <x v="1"/>
    <x v="1"/>
    <x v="1"/>
    <x v="0"/>
    <x v="0"/>
    <x v="3043"/>
  </r>
  <r>
    <x v="855"/>
    <x v="1"/>
    <x v="1"/>
    <x v="1"/>
    <x v="2"/>
    <x v="7"/>
    <x v="3044"/>
  </r>
  <r>
    <x v="938"/>
    <x v="1"/>
    <x v="5"/>
    <x v="2"/>
    <x v="1"/>
    <x v="10"/>
    <x v="3045"/>
  </r>
  <r>
    <x v="938"/>
    <x v="1"/>
    <x v="5"/>
    <x v="2"/>
    <x v="1"/>
    <x v="6"/>
    <x v="1964"/>
  </r>
  <r>
    <x v="938"/>
    <x v="1"/>
    <x v="5"/>
    <x v="2"/>
    <x v="2"/>
    <x v="7"/>
    <x v="2045"/>
  </r>
  <r>
    <x v="938"/>
    <x v="1"/>
    <x v="5"/>
    <x v="2"/>
    <x v="1"/>
    <x v="8"/>
    <x v="3046"/>
  </r>
  <r>
    <x v="165"/>
    <x v="0"/>
    <x v="28"/>
    <x v="0"/>
    <x v="2"/>
    <x v="15"/>
    <x v="647"/>
  </r>
  <r>
    <x v="165"/>
    <x v="0"/>
    <x v="28"/>
    <x v="0"/>
    <x v="0"/>
    <x v="1"/>
    <x v="3047"/>
  </r>
  <r>
    <x v="182"/>
    <x v="2"/>
    <x v="4"/>
    <x v="1"/>
    <x v="1"/>
    <x v="9"/>
    <x v="3048"/>
  </r>
  <r>
    <x v="182"/>
    <x v="2"/>
    <x v="4"/>
    <x v="1"/>
    <x v="1"/>
    <x v="10"/>
    <x v="2680"/>
  </r>
  <r>
    <x v="182"/>
    <x v="2"/>
    <x v="4"/>
    <x v="1"/>
    <x v="2"/>
    <x v="11"/>
    <x v="1483"/>
  </r>
  <r>
    <x v="939"/>
    <x v="1"/>
    <x v="24"/>
    <x v="3"/>
    <x v="1"/>
    <x v="8"/>
    <x v="3049"/>
  </r>
  <r>
    <x v="939"/>
    <x v="1"/>
    <x v="24"/>
    <x v="3"/>
    <x v="2"/>
    <x v="11"/>
    <x v="3050"/>
  </r>
  <r>
    <x v="75"/>
    <x v="0"/>
    <x v="10"/>
    <x v="2"/>
    <x v="1"/>
    <x v="4"/>
    <x v="176"/>
  </r>
  <r>
    <x v="282"/>
    <x v="1"/>
    <x v="1"/>
    <x v="1"/>
    <x v="0"/>
    <x v="5"/>
    <x v="1663"/>
  </r>
  <r>
    <x v="282"/>
    <x v="1"/>
    <x v="1"/>
    <x v="1"/>
    <x v="1"/>
    <x v="10"/>
    <x v="3051"/>
  </r>
  <r>
    <x v="282"/>
    <x v="1"/>
    <x v="1"/>
    <x v="1"/>
    <x v="2"/>
    <x v="15"/>
    <x v="3052"/>
  </r>
  <r>
    <x v="282"/>
    <x v="1"/>
    <x v="1"/>
    <x v="1"/>
    <x v="1"/>
    <x v="8"/>
    <x v="642"/>
  </r>
  <r>
    <x v="282"/>
    <x v="1"/>
    <x v="1"/>
    <x v="1"/>
    <x v="2"/>
    <x v="7"/>
    <x v="1807"/>
  </r>
  <r>
    <x v="282"/>
    <x v="1"/>
    <x v="1"/>
    <x v="1"/>
    <x v="1"/>
    <x v="2"/>
    <x v="3053"/>
  </r>
  <r>
    <x v="282"/>
    <x v="1"/>
    <x v="1"/>
    <x v="1"/>
    <x v="0"/>
    <x v="5"/>
    <x v="2623"/>
  </r>
  <r>
    <x v="608"/>
    <x v="0"/>
    <x v="1"/>
    <x v="1"/>
    <x v="0"/>
    <x v="5"/>
    <x v="3054"/>
  </r>
  <r>
    <x v="788"/>
    <x v="1"/>
    <x v="5"/>
    <x v="2"/>
    <x v="1"/>
    <x v="8"/>
    <x v="1723"/>
  </r>
  <r>
    <x v="208"/>
    <x v="0"/>
    <x v="10"/>
    <x v="2"/>
    <x v="1"/>
    <x v="9"/>
    <x v="3055"/>
  </r>
  <r>
    <x v="747"/>
    <x v="1"/>
    <x v="15"/>
    <x v="3"/>
    <x v="1"/>
    <x v="10"/>
    <x v="152"/>
  </r>
  <r>
    <x v="747"/>
    <x v="1"/>
    <x v="15"/>
    <x v="3"/>
    <x v="2"/>
    <x v="11"/>
    <x v="3056"/>
  </r>
  <r>
    <x v="92"/>
    <x v="0"/>
    <x v="15"/>
    <x v="3"/>
    <x v="0"/>
    <x v="5"/>
    <x v="3057"/>
  </r>
  <r>
    <x v="92"/>
    <x v="0"/>
    <x v="15"/>
    <x v="3"/>
    <x v="0"/>
    <x v="1"/>
    <x v="3058"/>
  </r>
  <r>
    <x v="411"/>
    <x v="1"/>
    <x v="9"/>
    <x v="3"/>
    <x v="1"/>
    <x v="6"/>
    <x v="1700"/>
  </r>
  <r>
    <x v="411"/>
    <x v="1"/>
    <x v="9"/>
    <x v="3"/>
    <x v="0"/>
    <x v="3"/>
    <x v="3059"/>
  </r>
  <r>
    <x v="411"/>
    <x v="1"/>
    <x v="9"/>
    <x v="3"/>
    <x v="1"/>
    <x v="2"/>
    <x v="3060"/>
  </r>
  <r>
    <x v="411"/>
    <x v="1"/>
    <x v="9"/>
    <x v="3"/>
    <x v="1"/>
    <x v="10"/>
    <x v="2523"/>
  </r>
  <r>
    <x v="411"/>
    <x v="1"/>
    <x v="9"/>
    <x v="3"/>
    <x v="1"/>
    <x v="4"/>
    <x v="2084"/>
  </r>
  <r>
    <x v="411"/>
    <x v="1"/>
    <x v="9"/>
    <x v="3"/>
    <x v="0"/>
    <x v="3"/>
    <x v="3061"/>
  </r>
  <r>
    <x v="156"/>
    <x v="0"/>
    <x v="10"/>
    <x v="2"/>
    <x v="1"/>
    <x v="4"/>
    <x v="3062"/>
  </r>
  <r>
    <x v="312"/>
    <x v="0"/>
    <x v="1"/>
    <x v="1"/>
    <x v="2"/>
    <x v="7"/>
    <x v="3063"/>
  </r>
  <r>
    <x v="312"/>
    <x v="0"/>
    <x v="1"/>
    <x v="1"/>
    <x v="0"/>
    <x v="1"/>
    <x v="3064"/>
  </r>
  <r>
    <x v="474"/>
    <x v="0"/>
    <x v="10"/>
    <x v="2"/>
    <x v="2"/>
    <x v="11"/>
    <x v="3065"/>
  </r>
  <r>
    <x v="14"/>
    <x v="1"/>
    <x v="4"/>
    <x v="1"/>
    <x v="1"/>
    <x v="8"/>
    <x v="3066"/>
  </r>
  <r>
    <x v="612"/>
    <x v="0"/>
    <x v="9"/>
    <x v="3"/>
    <x v="2"/>
    <x v="11"/>
    <x v="3067"/>
  </r>
  <r>
    <x v="670"/>
    <x v="0"/>
    <x v="3"/>
    <x v="0"/>
    <x v="1"/>
    <x v="6"/>
    <x v="184"/>
  </r>
  <r>
    <x v="670"/>
    <x v="0"/>
    <x v="3"/>
    <x v="0"/>
    <x v="1"/>
    <x v="14"/>
    <x v="3068"/>
  </r>
  <r>
    <x v="301"/>
    <x v="1"/>
    <x v="3"/>
    <x v="0"/>
    <x v="1"/>
    <x v="13"/>
    <x v="1990"/>
  </r>
  <r>
    <x v="301"/>
    <x v="1"/>
    <x v="3"/>
    <x v="0"/>
    <x v="1"/>
    <x v="6"/>
    <x v="1495"/>
  </r>
  <r>
    <x v="301"/>
    <x v="1"/>
    <x v="3"/>
    <x v="0"/>
    <x v="1"/>
    <x v="2"/>
    <x v="3069"/>
  </r>
  <r>
    <x v="301"/>
    <x v="1"/>
    <x v="3"/>
    <x v="0"/>
    <x v="2"/>
    <x v="7"/>
    <x v="3070"/>
  </r>
  <r>
    <x v="770"/>
    <x v="0"/>
    <x v="5"/>
    <x v="2"/>
    <x v="1"/>
    <x v="8"/>
    <x v="3071"/>
  </r>
  <r>
    <x v="770"/>
    <x v="0"/>
    <x v="5"/>
    <x v="2"/>
    <x v="1"/>
    <x v="8"/>
    <x v="3072"/>
  </r>
  <r>
    <x v="770"/>
    <x v="0"/>
    <x v="5"/>
    <x v="2"/>
    <x v="0"/>
    <x v="0"/>
    <x v="3073"/>
  </r>
  <r>
    <x v="401"/>
    <x v="2"/>
    <x v="14"/>
    <x v="2"/>
    <x v="2"/>
    <x v="16"/>
    <x v="3074"/>
  </r>
  <r>
    <x v="496"/>
    <x v="2"/>
    <x v="26"/>
    <x v="2"/>
    <x v="2"/>
    <x v="7"/>
    <x v="3075"/>
  </r>
  <r>
    <x v="940"/>
    <x v="0"/>
    <x v="2"/>
    <x v="0"/>
    <x v="0"/>
    <x v="5"/>
    <x v="3076"/>
  </r>
  <r>
    <x v="940"/>
    <x v="0"/>
    <x v="2"/>
    <x v="0"/>
    <x v="0"/>
    <x v="5"/>
    <x v="3077"/>
  </r>
  <r>
    <x v="546"/>
    <x v="1"/>
    <x v="8"/>
    <x v="2"/>
    <x v="1"/>
    <x v="8"/>
    <x v="983"/>
  </r>
  <r>
    <x v="546"/>
    <x v="1"/>
    <x v="8"/>
    <x v="2"/>
    <x v="1"/>
    <x v="13"/>
    <x v="1310"/>
  </r>
  <r>
    <x v="546"/>
    <x v="1"/>
    <x v="8"/>
    <x v="2"/>
    <x v="1"/>
    <x v="10"/>
    <x v="2207"/>
  </r>
  <r>
    <x v="379"/>
    <x v="0"/>
    <x v="3"/>
    <x v="0"/>
    <x v="2"/>
    <x v="7"/>
    <x v="331"/>
  </r>
  <r>
    <x v="477"/>
    <x v="1"/>
    <x v="21"/>
    <x v="1"/>
    <x v="1"/>
    <x v="10"/>
    <x v="3078"/>
  </r>
  <r>
    <x v="477"/>
    <x v="1"/>
    <x v="21"/>
    <x v="1"/>
    <x v="1"/>
    <x v="8"/>
    <x v="3079"/>
  </r>
  <r>
    <x v="92"/>
    <x v="1"/>
    <x v="10"/>
    <x v="2"/>
    <x v="1"/>
    <x v="8"/>
    <x v="641"/>
  </r>
  <r>
    <x v="92"/>
    <x v="1"/>
    <x v="10"/>
    <x v="2"/>
    <x v="1"/>
    <x v="10"/>
    <x v="1495"/>
  </r>
  <r>
    <x v="210"/>
    <x v="2"/>
    <x v="16"/>
    <x v="1"/>
    <x v="1"/>
    <x v="8"/>
    <x v="3080"/>
  </r>
  <r>
    <x v="578"/>
    <x v="1"/>
    <x v="1"/>
    <x v="1"/>
    <x v="2"/>
    <x v="7"/>
    <x v="3081"/>
  </r>
  <r>
    <x v="578"/>
    <x v="1"/>
    <x v="1"/>
    <x v="1"/>
    <x v="1"/>
    <x v="8"/>
    <x v="3082"/>
  </r>
  <r>
    <x v="578"/>
    <x v="1"/>
    <x v="1"/>
    <x v="1"/>
    <x v="1"/>
    <x v="8"/>
    <x v="692"/>
  </r>
  <r>
    <x v="710"/>
    <x v="0"/>
    <x v="36"/>
    <x v="0"/>
    <x v="0"/>
    <x v="0"/>
    <x v="3083"/>
  </r>
  <r>
    <x v="178"/>
    <x v="1"/>
    <x v="15"/>
    <x v="3"/>
    <x v="1"/>
    <x v="2"/>
    <x v="343"/>
  </r>
  <r>
    <x v="178"/>
    <x v="1"/>
    <x v="15"/>
    <x v="3"/>
    <x v="1"/>
    <x v="14"/>
    <x v="1023"/>
  </r>
  <r>
    <x v="178"/>
    <x v="1"/>
    <x v="15"/>
    <x v="3"/>
    <x v="1"/>
    <x v="8"/>
    <x v="642"/>
  </r>
  <r>
    <x v="941"/>
    <x v="0"/>
    <x v="24"/>
    <x v="3"/>
    <x v="1"/>
    <x v="4"/>
    <x v="3084"/>
  </r>
  <r>
    <x v="252"/>
    <x v="0"/>
    <x v="0"/>
    <x v="0"/>
    <x v="2"/>
    <x v="15"/>
    <x v="3085"/>
  </r>
  <r>
    <x v="252"/>
    <x v="0"/>
    <x v="0"/>
    <x v="0"/>
    <x v="2"/>
    <x v="11"/>
    <x v="1095"/>
  </r>
  <r>
    <x v="252"/>
    <x v="0"/>
    <x v="0"/>
    <x v="0"/>
    <x v="2"/>
    <x v="7"/>
    <x v="2133"/>
  </r>
  <r>
    <x v="865"/>
    <x v="0"/>
    <x v="11"/>
    <x v="2"/>
    <x v="1"/>
    <x v="10"/>
    <x v="56"/>
  </r>
  <r>
    <x v="865"/>
    <x v="0"/>
    <x v="11"/>
    <x v="2"/>
    <x v="1"/>
    <x v="4"/>
    <x v="3086"/>
  </r>
  <r>
    <x v="865"/>
    <x v="0"/>
    <x v="11"/>
    <x v="2"/>
    <x v="1"/>
    <x v="8"/>
    <x v="3087"/>
  </r>
  <r>
    <x v="865"/>
    <x v="0"/>
    <x v="11"/>
    <x v="2"/>
    <x v="1"/>
    <x v="8"/>
    <x v="3088"/>
  </r>
  <r>
    <x v="249"/>
    <x v="0"/>
    <x v="5"/>
    <x v="2"/>
    <x v="1"/>
    <x v="9"/>
    <x v="3089"/>
  </r>
  <r>
    <x v="249"/>
    <x v="0"/>
    <x v="5"/>
    <x v="2"/>
    <x v="1"/>
    <x v="9"/>
    <x v="3090"/>
  </r>
  <r>
    <x v="249"/>
    <x v="0"/>
    <x v="5"/>
    <x v="2"/>
    <x v="1"/>
    <x v="10"/>
    <x v="3091"/>
  </r>
  <r>
    <x v="202"/>
    <x v="2"/>
    <x v="8"/>
    <x v="2"/>
    <x v="0"/>
    <x v="5"/>
    <x v="204"/>
  </r>
  <r>
    <x v="783"/>
    <x v="0"/>
    <x v="1"/>
    <x v="1"/>
    <x v="2"/>
    <x v="7"/>
    <x v="3092"/>
  </r>
  <r>
    <x v="783"/>
    <x v="0"/>
    <x v="1"/>
    <x v="1"/>
    <x v="1"/>
    <x v="8"/>
    <x v="1273"/>
  </r>
  <r>
    <x v="250"/>
    <x v="0"/>
    <x v="5"/>
    <x v="2"/>
    <x v="1"/>
    <x v="8"/>
    <x v="3093"/>
  </r>
  <r>
    <x v="67"/>
    <x v="0"/>
    <x v="15"/>
    <x v="3"/>
    <x v="1"/>
    <x v="4"/>
    <x v="540"/>
  </r>
  <r>
    <x v="67"/>
    <x v="0"/>
    <x v="15"/>
    <x v="3"/>
    <x v="0"/>
    <x v="3"/>
    <x v="3094"/>
  </r>
  <r>
    <x v="707"/>
    <x v="1"/>
    <x v="12"/>
    <x v="2"/>
    <x v="2"/>
    <x v="7"/>
    <x v="2227"/>
  </r>
  <r>
    <x v="707"/>
    <x v="1"/>
    <x v="12"/>
    <x v="2"/>
    <x v="0"/>
    <x v="0"/>
    <x v="3095"/>
  </r>
  <r>
    <x v="707"/>
    <x v="1"/>
    <x v="12"/>
    <x v="2"/>
    <x v="1"/>
    <x v="10"/>
    <x v="1686"/>
  </r>
  <r>
    <x v="707"/>
    <x v="1"/>
    <x v="12"/>
    <x v="2"/>
    <x v="1"/>
    <x v="6"/>
    <x v="175"/>
  </r>
  <r>
    <x v="942"/>
    <x v="1"/>
    <x v="5"/>
    <x v="2"/>
    <x v="1"/>
    <x v="2"/>
    <x v="3096"/>
  </r>
  <r>
    <x v="942"/>
    <x v="1"/>
    <x v="5"/>
    <x v="2"/>
    <x v="2"/>
    <x v="7"/>
    <x v="3097"/>
  </r>
  <r>
    <x v="390"/>
    <x v="0"/>
    <x v="4"/>
    <x v="1"/>
    <x v="1"/>
    <x v="8"/>
    <x v="3098"/>
  </r>
  <r>
    <x v="27"/>
    <x v="0"/>
    <x v="1"/>
    <x v="1"/>
    <x v="1"/>
    <x v="8"/>
    <x v="754"/>
  </r>
  <r>
    <x v="27"/>
    <x v="0"/>
    <x v="1"/>
    <x v="1"/>
    <x v="1"/>
    <x v="10"/>
    <x v="537"/>
  </r>
  <r>
    <x v="27"/>
    <x v="0"/>
    <x v="1"/>
    <x v="1"/>
    <x v="1"/>
    <x v="4"/>
    <x v="3099"/>
  </r>
  <r>
    <x v="27"/>
    <x v="0"/>
    <x v="1"/>
    <x v="1"/>
    <x v="1"/>
    <x v="8"/>
    <x v="3100"/>
  </r>
  <r>
    <x v="507"/>
    <x v="0"/>
    <x v="9"/>
    <x v="3"/>
    <x v="2"/>
    <x v="11"/>
    <x v="2160"/>
  </r>
  <r>
    <x v="943"/>
    <x v="0"/>
    <x v="4"/>
    <x v="1"/>
    <x v="1"/>
    <x v="10"/>
    <x v="776"/>
  </r>
  <r>
    <x v="943"/>
    <x v="0"/>
    <x v="4"/>
    <x v="1"/>
    <x v="1"/>
    <x v="2"/>
    <x v="3101"/>
  </r>
  <r>
    <x v="943"/>
    <x v="0"/>
    <x v="4"/>
    <x v="1"/>
    <x v="1"/>
    <x v="8"/>
    <x v="3102"/>
  </r>
  <r>
    <x v="218"/>
    <x v="1"/>
    <x v="15"/>
    <x v="3"/>
    <x v="1"/>
    <x v="9"/>
    <x v="382"/>
  </r>
  <r>
    <x v="944"/>
    <x v="0"/>
    <x v="2"/>
    <x v="0"/>
    <x v="0"/>
    <x v="5"/>
    <x v="3103"/>
  </r>
  <r>
    <x v="636"/>
    <x v="0"/>
    <x v="17"/>
    <x v="0"/>
    <x v="1"/>
    <x v="6"/>
    <x v="3104"/>
  </r>
  <r>
    <x v="111"/>
    <x v="0"/>
    <x v="3"/>
    <x v="0"/>
    <x v="1"/>
    <x v="4"/>
    <x v="3105"/>
  </r>
  <r>
    <x v="111"/>
    <x v="0"/>
    <x v="3"/>
    <x v="0"/>
    <x v="2"/>
    <x v="15"/>
    <x v="3106"/>
  </r>
  <r>
    <x v="368"/>
    <x v="0"/>
    <x v="4"/>
    <x v="1"/>
    <x v="1"/>
    <x v="9"/>
    <x v="3107"/>
  </r>
  <r>
    <x v="728"/>
    <x v="1"/>
    <x v="10"/>
    <x v="2"/>
    <x v="1"/>
    <x v="8"/>
    <x v="3108"/>
  </r>
  <r>
    <x v="740"/>
    <x v="0"/>
    <x v="2"/>
    <x v="0"/>
    <x v="1"/>
    <x v="10"/>
    <x v="1627"/>
  </r>
  <r>
    <x v="740"/>
    <x v="0"/>
    <x v="2"/>
    <x v="0"/>
    <x v="1"/>
    <x v="10"/>
    <x v="12"/>
  </r>
  <r>
    <x v="78"/>
    <x v="0"/>
    <x v="17"/>
    <x v="0"/>
    <x v="1"/>
    <x v="13"/>
    <x v="47"/>
  </r>
  <r>
    <x v="78"/>
    <x v="0"/>
    <x v="17"/>
    <x v="0"/>
    <x v="2"/>
    <x v="15"/>
    <x v="2713"/>
  </r>
  <r>
    <x v="280"/>
    <x v="2"/>
    <x v="1"/>
    <x v="1"/>
    <x v="1"/>
    <x v="8"/>
    <x v="3109"/>
  </r>
  <r>
    <x v="280"/>
    <x v="2"/>
    <x v="1"/>
    <x v="1"/>
    <x v="1"/>
    <x v="4"/>
    <x v="3110"/>
  </r>
  <r>
    <x v="123"/>
    <x v="0"/>
    <x v="17"/>
    <x v="0"/>
    <x v="1"/>
    <x v="13"/>
    <x v="2910"/>
  </r>
  <r>
    <x v="945"/>
    <x v="1"/>
    <x v="5"/>
    <x v="2"/>
    <x v="1"/>
    <x v="8"/>
    <x v="3111"/>
  </r>
  <r>
    <x v="96"/>
    <x v="0"/>
    <x v="9"/>
    <x v="3"/>
    <x v="1"/>
    <x v="4"/>
    <x v="3112"/>
  </r>
  <r>
    <x v="96"/>
    <x v="0"/>
    <x v="9"/>
    <x v="3"/>
    <x v="0"/>
    <x v="5"/>
    <x v="3017"/>
  </r>
  <r>
    <x v="900"/>
    <x v="0"/>
    <x v="41"/>
    <x v="2"/>
    <x v="1"/>
    <x v="2"/>
    <x v="1365"/>
  </r>
  <r>
    <x v="946"/>
    <x v="0"/>
    <x v="12"/>
    <x v="2"/>
    <x v="1"/>
    <x v="8"/>
    <x v="3113"/>
  </r>
  <r>
    <x v="289"/>
    <x v="2"/>
    <x v="1"/>
    <x v="1"/>
    <x v="1"/>
    <x v="6"/>
    <x v="3114"/>
  </r>
  <r>
    <x v="289"/>
    <x v="2"/>
    <x v="1"/>
    <x v="1"/>
    <x v="1"/>
    <x v="6"/>
    <x v="138"/>
  </r>
  <r>
    <x v="289"/>
    <x v="2"/>
    <x v="1"/>
    <x v="1"/>
    <x v="0"/>
    <x v="1"/>
    <x v="3115"/>
  </r>
  <r>
    <x v="109"/>
    <x v="0"/>
    <x v="15"/>
    <x v="3"/>
    <x v="0"/>
    <x v="5"/>
    <x v="802"/>
  </r>
  <r>
    <x v="436"/>
    <x v="0"/>
    <x v="5"/>
    <x v="2"/>
    <x v="1"/>
    <x v="8"/>
    <x v="3116"/>
  </r>
  <r>
    <x v="436"/>
    <x v="0"/>
    <x v="5"/>
    <x v="2"/>
    <x v="1"/>
    <x v="4"/>
    <x v="3117"/>
  </r>
  <r>
    <x v="436"/>
    <x v="0"/>
    <x v="5"/>
    <x v="2"/>
    <x v="2"/>
    <x v="11"/>
    <x v="3118"/>
  </r>
  <r>
    <x v="436"/>
    <x v="0"/>
    <x v="5"/>
    <x v="2"/>
    <x v="1"/>
    <x v="4"/>
    <x v="1764"/>
  </r>
  <r>
    <x v="210"/>
    <x v="0"/>
    <x v="9"/>
    <x v="3"/>
    <x v="1"/>
    <x v="2"/>
    <x v="3119"/>
  </r>
  <r>
    <x v="210"/>
    <x v="0"/>
    <x v="9"/>
    <x v="3"/>
    <x v="1"/>
    <x v="10"/>
    <x v="12"/>
  </r>
  <r>
    <x v="210"/>
    <x v="0"/>
    <x v="9"/>
    <x v="3"/>
    <x v="1"/>
    <x v="12"/>
    <x v="319"/>
  </r>
  <r>
    <x v="723"/>
    <x v="1"/>
    <x v="18"/>
    <x v="0"/>
    <x v="1"/>
    <x v="8"/>
    <x v="1795"/>
  </r>
  <r>
    <x v="723"/>
    <x v="1"/>
    <x v="18"/>
    <x v="0"/>
    <x v="1"/>
    <x v="8"/>
    <x v="1774"/>
  </r>
  <r>
    <x v="901"/>
    <x v="0"/>
    <x v="9"/>
    <x v="3"/>
    <x v="2"/>
    <x v="11"/>
    <x v="730"/>
  </r>
  <r>
    <x v="901"/>
    <x v="0"/>
    <x v="9"/>
    <x v="3"/>
    <x v="1"/>
    <x v="8"/>
    <x v="3120"/>
  </r>
  <r>
    <x v="301"/>
    <x v="1"/>
    <x v="10"/>
    <x v="2"/>
    <x v="1"/>
    <x v="10"/>
    <x v="929"/>
  </r>
  <r>
    <x v="947"/>
    <x v="0"/>
    <x v="32"/>
    <x v="0"/>
    <x v="1"/>
    <x v="6"/>
    <x v="1371"/>
  </r>
  <r>
    <x v="304"/>
    <x v="0"/>
    <x v="15"/>
    <x v="3"/>
    <x v="2"/>
    <x v="7"/>
    <x v="2451"/>
  </r>
  <r>
    <x v="304"/>
    <x v="0"/>
    <x v="15"/>
    <x v="3"/>
    <x v="1"/>
    <x v="4"/>
    <x v="2383"/>
  </r>
  <r>
    <x v="948"/>
    <x v="0"/>
    <x v="38"/>
    <x v="3"/>
    <x v="1"/>
    <x v="2"/>
    <x v="1045"/>
  </r>
  <r>
    <x v="948"/>
    <x v="0"/>
    <x v="38"/>
    <x v="3"/>
    <x v="1"/>
    <x v="8"/>
    <x v="3121"/>
  </r>
  <r>
    <x v="424"/>
    <x v="1"/>
    <x v="22"/>
    <x v="1"/>
    <x v="2"/>
    <x v="11"/>
    <x v="3122"/>
  </r>
  <r>
    <x v="424"/>
    <x v="1"/>
    <x v="22"/>
    <x v="1"/>
    <x v="1"/>
    <x v="4"/>
    <x v="3123"/>
  </r>
  <r>
    <x v="936"/>
    <x v="1"/>
    <x v="15"/>
    <x v="3"/>
    <x v="1"/>
    <x v="10"/>
    <x v="537"/>
  </r>
  <r>
    <x v="856"/>
    <x v="0"/>
    <x v="1"/>
    <x v="1"/>
    <x v="1"/>
    <x v="4"/>
    <x v="1043"/>
  </r>
  <r>
    <x v="856"/>
    <x v="0"/>
    <x v="1"/>
    <x v="1"/>
    <x v="0"/>
    <x v="1"/>
    <x v="3124"/>
  </r>
  <r>
    <x v="657"/>
    <x v="2"/>
    <x v="16"/>
    <x v="1"/>
    <x v="1"/>
    <x v="10"/>
    <x v="276"/>
  </r>
  <r>
    <x v="657"/>
    <x v="2"/>
    <x v="16"/>
    <x v="1"/>
    <x v="1"/>
    <x v="10"/>
    <x v="1548"/>
  </r>
  <r>
    <x v="673"/>
    <x v="0"/>
    <x v="1"/>
    <x v="1"/>
    <x v="1"/>
    <x v="4"/>
    <x v="5"/>
  </r>
  <r>
    <x v="949"/>
    <x v="0"/>
    <x v="20"/>
    <x v="0"/>
    <x v="1"/>
    <x v="8"/>
    <x v="1168"/>
  </r>
  <r>
    <x v="949"/>
    <x v="0"/>
    <x v="20"/>
    <x v="0"/>
    <x v="1"/>
    <x v="10"/>
    <x v="91"/>
  </r>
  <r>
    <x v="949"/>
    <x v="0"/>
    <x v="20"/>
    <x v="0"/>
    <x v="1"/>
    <x v="8"/>
    <x v="2450"/>
  </r>
  <r>
    <x v="239"/>
    <x v="2"/>
    <x v="1"/>
    <x v="1"/>
    <x v="1"/>
    <x v="6"/>
    <x v="2420"/>
  </r>
  <r>
    <x v="884"/>
    <x v="1"/>
    <x v="20"/>
    <x v="0"/>
    <x v="2"/>
    <x v="7"/>
    <x v="3125"/>
  </r>
  <r>
    <x v="884"/>
    <x v="1"/>
    <x v="20"/>
    <x v="0"/>
    <x v="1"/>
    <x v="10"/>
    <x v="1232"/>
  </r>
  <r>
    <x v="950"/>
    <x v="0"/>
    <x v="1"/>
    <x v="1"/>
    <x v="1"/>
    <x v="10"/>
    <x v="3126"/>
  </r>
  <r>
    <x v="904"/>
    <x v="2"/>
    <x v="1"/>
    <x v="1"/>
    <x v="1"/>
    <x v="8"/>
    <x v="2671"/>
  </r>
  <r>
    <x v="566"/>
    <x v="0"/>
    <x v="5"/>
    <x v="2"/>
    <x v="1"/>
    <x v="8"/>
    <x v="3127"/>
  </r>
  <r>
    <x v="833"/>
    <x v="2"/>
    <x v="15"/>
    <x v="3"/>
    <x v="2"/>
    <x v="11"/>
    <x v="3128"/>
  </r>
  <r>
    <x v="833"/>
    <x v="2"/>
    <x v="15"/>
    <x v="3"/>
    <x v="1"/>
    <x v="10"/>
    <x v="339"/>
  </r>
  <r>
    <x v="833"/>
    <x v="2"/>
    <x v="15"/>
    <x v="3"/>
    <x v="1"/>
    <x v="4"/>
    <x v="3129"/>
  </r>
  <r>
    <x v="5"/>
    <x v="1"/>
    <x v="31"/>
    <x v="3"/>
    <x v="0"/>
    <x v="0"/>
    <x v="3130"/>
  </r>
  <r>
    <x v="147"/>
    <x v="0"/>
    <x v="39"/>
    <x v="3"/>
    <x v="2"/>
    <x v="11"/>
    <x v="1524"/>
  </r>
  <r>
    <x v="796"/>
    <x v="1"/>
    <x v="5"/>
    <x v="2"/>
    <x v="1"/>
    <x v="8"/>
    <x v="3131"/>
  </r>
  <r>
    <x v="796"/>
    <x v="1"/>
    <x v="5"/>
    <x v="2"/>
    <x v="1"/>
    <x v="8"/>
    <x v="3132"/>
  </r>
  <r>
    <x v="796"/>
    <x v="1"/>
    <x v="5"/>
    <x v="2"/>
    <x v="1"/>
    <x v="4"/>
    <x v="433"/>
  </r>
  <r>
    <x v="182"/>
    <x v="1"/>
    <x v="23"/>
    <x v="2"/>
    <x v="1"/>
    <x v="10"/>
    <x v="1036"/>
  </r>
  <r>
    <x v="701"/>
    <x v="0"/>
    <x v="13"/>
    <x v="3"/>
    <x v="2"/>
    <x v="16"/>
    <x v="3133"/>
  </r>
  <r>
    <x v="951"/>
    <x v="0"/>
    <x v="5"/>
    <x v="2"/>
    <x v="1"/>
    <x v="10"/>
    <x v="3051"/>
  </r>
  <r>
    <x v="547"/>
    <x v="1"/>
    <x v="45"/>
    <x v="1"/>
    <x v="0"/>
    <x v="3"/>
    <x v="3134"/>
  </r>
  <r>
    <x v="547"/>
    <x v="1"/>
    <x v="45"/>
    <x v="1"/>
    <x v="2"/>
    <x v="7"/>
    <x v="3135"/>
  </r>
  <r>
    <x v="652"/>
    <x v="0"/>
    <x v="1"/>
    <x v="1"/>
    <x v="1"/>
    <x v="6"/>
    <x v="3136"/>
  </r>
  <r>
    <x v="143"/>
    <x v="0"/>
    <x v="1"/>
    <x v="1"/>
    <x v="0"/>
    <x v="5"/>
    <x v="3137"/>
  </r>
  <r>
    <x v="24"/>
    <x v="0"/>
    <x v="15"/>
    <x v="3"/>
    <x v="1"/>
    <x v="2"/>
    <x v="2468"/>
  </r>
  <r>
    <x v="275"/>
    <x v="0"/>
    <x v="9"/>
    <x v="3"/>
    <x v="1"/>
    <x v="9"/>
    <x v="3138"/>
  </r>
  <r>
    <x v="275"/>
    <x v="0"/>
    <x v="9"/>
    <x v="3"/>
    <x v="1"/>
    <x v="8"/>
    <x v="3139"/>
  </r>
  <r>
    <x v="895"/>
    <x v="2"/>
    <x v="15"/>
    <x v="3"/>
    <x v="1"/>
    <x v="2"/>
    <x v="2026"/>
  </r>
  <r>
    <x v="895"/>
    <x v="2"/>
    <x v="15"/>
    <x v="3"/>
    <x v="2"/>
    <x v="16"/>
    <x v="3140"/>
  </r>
  <r>
    <x v="895"/>
    <x v="2"/>
    <x v="15"/>
    <x v="3"/>
    <x v="1"/>
    <x v="10"/>
    <x v="517"/>
  </r>
  <r>
    <x v="895"/>
    <x v="2"/>
    <x v="15"/>
    <x v="3"/>
    <x v="1"/>
    <x v="10"/>
    <x v="2337"/>
  </r>
  <r>
    <x v="656"/>
    <x v="0"/>
    <x v="34"/>
    <x v="3"/>
    <x v="1"/>
    <x v="6"/>
    <x v="3141"/>
  </r>
  <r>
    <x v="656"/>
    <x v="0"/>
    <x v="34"/>
    <x v="3"/>
    <x v="1"/>
    <x v="10"/>
    <x v="1007"/>
  </r>
  <r>
    <x v="656"/>
    <x v="0"/>
    <x v="34"/>
    <x v="3"/>
    <x v="0"/>
    <x v="5"/>
    <x v="1787"/>
  </r>
  <r>
    <x v="656"/>
    <x v="0"/>
    <x v="34"/>
    <x v="3"/>
    <x v="1"/>
    <x v="8"/>
    <x v="3142"/>
  </r>
  <r>
    <x v="656"/>
    <x v="0"/>
    <x v="34"/>
    <x v="3"/>
    <x v="0"/>
    <x v="5"/>
    <x v="3143"/>
  </r>
  <r>
    <x v="656"/>
    <x v="0"/>
    <x v="34"/>
    <x v="3"/>
    <x v="0"/>
    <x v="1"/>
    <x v="3144"/>
  </r>
  <r>
    <x v="656"/>
    <x v="0"/>
    <x v="34"/>
    <x v="3"/>
    <x v="0"/>
    <x v="3"/>
    <x v="3145"/>
  </r>
  <r>
    <x v="34"/>
    <x v="0"/>
    <x v="10"/>
    <x v="2"/>
    <x v="1"/>
    <x v="10"/>
    <x v="2913"/>
  </r>
  <r>
    <x v="952"/>
    <x v="0"/>
    <x v="0"/>
    <x v="0"/>
    <x v="1"/>
    <x v="10"/>
    <x v="2276"/>
  </r>
  <r>
    <x v="952"/>
    <x v="0"/>
    <x v="0"/>
    <x v="0"/>
    <x v="1"/>
    <x v="6"/>
    <x v="2578"/>
  </r>
  <r>
    <x v="952"/>
    <x v="0"/>
    <x v="0"/>
    <x v="0"/>
    <x v="1"/>
    <x v="10"/>
    <x v="332"/>
  </r>
  <r>
    <x v="758"/>
    <x v="0"/>
    <x v="14"/>
    <x v="2"/>
    <x v="1"/>
    <x v="8"/>
    <x v="3146"/>
  </r>
  <r>
    <x v="953"/>
    <x v="0"/>
    <x v="15"/>
    <x v="3"/>
    <x v="1"/>
    <x v="12"/>
    <x v="3147"/>
  </r>
  <r>
    <x v="954"/>
    <x v="1"/>
    <x v="1"/>
    <x v="1"/>
    <x v="1"/>
    <x v="2"/>
    <x v="354"/>
  </r>
  <r>
    <x v="719"/>
    <x v="1"/>
    <x v="1"/>
    <x v="1"/>
    <x v="0"/>
    <x v="0"/>
    <x v="3148"/>
  </r>
  <r>
    <x v="719"/>
    <x v="1"/>
    <x v="1"/>
    <x v="1"/>
    <x v="2"/>
    <x v="15"/>
    <x v="3149"/>
  </r>
  <r>
    <x v="532"/>
    <x v="0"/>
    <x v="4"/>
    <x v="1"/>
    <x v="1"/>
    <x v="10"/>
    <x v="2428"/>
  </r>
  <r>
    <x v="532"/>
    <x v="0"/>
    <x v="4"/>
    <x v="1"/>
    <x v="1"/>
    <x v="8"/>
    <x v="2146"/>
  </r>
  <r>
    <x v="532"/>
    <x v="0"/>
    <x v="4"/>
    <x v="1"/>
    <x v="2"/>
    <x v="15"/>
    <x v="3150"/>
  </r>
  <r>
    <x v="532"/>
    <x v="0"/>
    <x v="4"/>
    <x v="1"/>
    <x v="1"/>
    <x v="4"/>
    <x v="3151"/>
  </r>
  <r>
    <x v="532"/>
    <x v="0"/>
    <x v="4"/>
    <x v="1"/>
    <x v="0"/>
    <x v="0"/>
    <x v="3152"/>
  </r>
  <r>
    <x v="955"/>
    <x v="0"/>
    <x v="10"/>
    <x v="2"/>
    <x v="1"/>
    <x v="8"/>
    <x v="3153"/>
  </r>
  <r>
    <x v="736"/>
    <x v="1"/>
    <x v="10"/>
    <x v="2"/>
    <x v="0"/>
    <x v="5"/>
    <x v="3154"/>
  </r>
  <r>
    <x v="343"/>
    <x v="0"/>
    <x v="23"/>
    <x v="2"/>
    <x v="1"/>
    <x v="13"/>
    <x v="1931"/>
  </r>
  <r>
    <x v="956"/>
    <x v="2"/>
    <x v="4"/>
    <x v="1"/>
    <x v="0"/>
    <x v="1"/>
    <x v="3155"/>
  </r>
  <r>
    <x v="830"/>
    <x v="1"/>
    <x v="14"/>
    <x v="2"/>
    <x v="1"/>
    <x v="10"/>
    <x v="3156"/>
  </r>
  <r>
    <x v="957"/>
    <x v="1"/>
    <x v="5"/>
    <x v="2"/>
    <x v="0"/>
    <x v="5"/>
    <x v="3157"/>
  </r>
  <r>
    <x v="957"/>
    <x v="1"/>
    <x v="5"/>
    <x v="2"/>
    <x v="1"/>
    <x v="8"/>
    <x v="3158"/>
  </r>
  <r>
    <x v="957"/>
    <x v="1"/>
    <x v="5"/>
    <x v="2"/>
    <x v="1"/>
    <x v="10"/>
    <x v="12"/>
  </r>
  <r>
    <x v="957"/>
    <x v="1"/>
    <x v="5"/>
    <x v="2"/>
    <x v="1"/>
    <x v="10"/>
    <x v="276"/>
  </r>
  <r>
    <x v="957"/>
    <x v="1"/>
    <x v="5"/>
    <x v="2"/>
    <x v="1"/>
    <x v="8"/>
    <x v="3159"/>
  </r>
  <r>
    <x v="158"/>
    <x v="2"/>
    <x v="9"/>
    <x v="3"/>
    <x v="1"/>
    <x v="10"/>
    <x v="1366"/>
  </r>
  <r>
    <x v="158"/>
    <x v="2"/>
    <x v="9"/>
    <x v="3"/>
    <x v="1"/>
    <x v="2"/>
    <x v="3160"/>
  </r>
  <r>
    <x v="310"/>
    <x v="2"/>
    <x v="10"/>
    <x v="2"/>
    <x v="1"/>
    <x v="8"/>
    <x v="3161"/>
  </r>
  <r>
    <x v="635"/>
    <x v="1"/>
    <x v="9"/>
    <x v="3"/>
    <x v="1"/>
    <x v="6"/>
    <x v="2541"/>
  </r>
  <r>
    <x v="606"/>
    <x v="2"/>
    <x v="4"/>
    <x v="1"/>
    <x v="1"/>
    <x v="6"/>
    <x v="3162"/>
  </r>
  <r>
    <x v="614"/>
    <x v="1"/>
    <x v="12"/>
    <x v="2"/>
    <x v="1"/>
    <x v="10"/>
    <x v="1423"/>
  </r>
  <r>
    <x v="59"/>
    <x v="2"/>
    <x v="1"/>
    <x v="1"/>
    <x v="1"/>
    <x v="9"/>
    <x v="2836"/>
  </r>
  <r>
    <x v="59"/>
    <x v="2"/>
    <x v="1"/>
    <x v="1"/>
    <x v="1"/>
    <x v="8"/>
    <x v="3163"/>
  </r>
  <r>
    <x v="958"/>
    <x v="2"/>
    <x v="17"/>
    <x v="0"/>
    <x v="2"/>
    <x v="7"/>
    <x v="145"/>
  </r>
  <r>
    <x v="958"/>
    <x v="2"/>
    <x v="17"/>
    <x v="0"/>
    <x v="1"/>
    <x v="10"/>
    <x v="3164"/>
  </r>
  <r>
    <x v="959"/>
    <x v="1"/>
    <x v="1"/>
    <x v="1"/>
    <x v="2"/>
    <x v="11"/>
    <x v="2722"/>
  </r>
  <r>
    <x v="354"/>
    <x v="2"/>
    <x v="39"/>
    <x v="3"/>
    <x v="1"/>
    <x v="6"/>
    <x v="3165"/>
  </r>
  <r>
    <x v="354"/>
    <x v="2"/>
    <x v="39"/>
    <x v="3"/>
    <x v="0"/>
    <x v="5"/>
    <x v="603"/>
  </r>
  <r>
    <x v="354"/>
    <x v="2"/>
    <x v="39"/>
    <x v="3"/>
    <x v="0"/>
    <x v="5"/>
    <x v="3166"/>
  </r>
  <r>
    <x v="49"/>
    <x v="0"/>
    <x v="29"/>
    <x v="3"/>
    <x v="1"/>
    <x v="8"/>
    <x v="3167"/>
  </r>
  <r>
    <x v="49"/>
    <x v="0"/>
    <x v="29"/>
    <x v="3"/>
    <x v="0"/>
    <x v="1"/>
    <x v="3168"/>
  </r>
  <r>
    <x v="111"/>
    <x v="1"/>
    <x v="15"/>
    <x v="3"/>
    <x v="0"/>
    <x v="1"/>
    <x v="3169"/>
  </r>
  <r>
    <x v="924"/>
    <x v="0"/>
    <x v="2"/>
    <x v="0"/>
    <x v="2"/>
    <x v="7"/>
    <x v="3170"/>
  </r>
  <r>
    <x v="924"/>
    <x v="0"/>
    <x v="2"/>
    <x v="0"/>
    <x v="1"/>
    <x v="6"/>
    <x v="1414"/>
  </r>
  <r>
    <x v="924"/>
    <x v="0"/>
    <x v="2"/>
    <x v="0"/>
    <x v="2"/>
    <x v="7"/>
    <x v="3171"/>
  </r>
  <r>
    <x v="119"/>
    <x v="0"/>
    <x v="10"/>
    <x v="2"/>
    <x v="1"/>
    <x v="10"/>
    <x v="922"/>
  </r>
  <r>
    <x v="119"/>
    <x v="0"/>
    <x v="10"/>
    <x v="2"/>
    <x v="1"/>
    <x v="8"/>
    <x v="3172"/>
  </r>
  <r>
    <x v="119"/>
    <x v="0"/>
    <x v="10"/>
    <x v="2"/>
    <x v="0"/>
    <x v="5"/>
    <x v="3173"/>
  </r>
  <r>
    <x v="406"/>
    <x v="1"/>
    <x v="21"/>
    <x v="1"/>
    <x v="1"/>
    <x v="8"/>
    <x v="3116"/>
  </r>
  <r>
    <x v="560"/>
    <x v="1"/>
    <x v="4"/>
    <x v="1"/>
    <x v="0"/>
    <x v="1"/>
    <x v="3174"/>
  </r>
  <r>
    <x v="960"/>
    <x v="1"/>
    <x v="15"/>
    <x v="3"/>
    <x v="1"/>
    <x v="12"/>
    <x v="3175"/>
  </r>
  <r>
    <x v="453"/>
    <x v="1"/>
    <x v="29"/>
    <x v="3"/>
    <x v="1"/>
    <x v="2"/>
    <x v="1192"/>
  </r>
  <r>
    <x v="783"/>
    <x v="0"/>
    <x v="11"/>
    <x v="2"/>
    <x v="2"/>
    <x v="11"/>
    <x v="1458"/>
  </r>
  <r>
    <x v="296"/>
    <x v="0"/>
    <x v="32"/>
    <x v="0"/>
    <x v="1"/>
    <x v="9"/>
    <x v="3176"/>
  </r>
  <r>
    <x v="132"/>
    <x v="0"/>
    <x v="9"/>
    <x v="3"/>
    <x v="1"/>
    <x v="8"/>
    <x v="3177"/>
  </r>
  <r>
    <x v="732"/>
    <x v="0"/>
    <x v="5"/>
    <x v="2"/>
    <x v="0"/>
    <x v="3"/>
    <x v="3178"/>
  </r>
  <r>
    <x v="732"/>
    <x v="0"/>
    <x v="5"/>
    <x v="2"/>
    <x v="1"/>
    <x v="8"/>
    <x v="2940"/>
  </r>
  <r>
    <x v="732"/>
    <x v="0"/>
    <x v="5"/>
    <x v="2"/>
    <x v="0"/>
    <x v="0"/>
    <x v="1984"/>
  </r>
  <r>
    <x v="732"/>
    <x v="0"/>
    <x v="5"/>
    <x v="2"/>
    <x v="1"/>
    <x v="8"/>
    <x v="3179"/>
  </r>
  <r>
    <x v="732"/>
    <x v="0"/>
    <x v="5"/>
    <x v="2"/>
    <x v="2"/>
    <x v="11"/>
    <x v="1363"/>
  </r>
  <r>
    <x v="643"/>
    <x v="0"/>
    <x v="4"/>
    <x v="1"/>
    <x v="0"/>
    <x v="3"/>
    <x v="3180"/>
  </r>
  <r>
    <x v="650"/>
    <x v="1"/>
    <x v="18"/>
    <x v="0"/>
    <x v="0"/>
    <x v="5"/>
    <x v="3181"/>
  </r>
  <r>
    <x v="390"/>
    <x v="1"/>
    <x v="39"/>
    <x v="3"/>
    <x v="0"/>
    <x v="5"/>
    <x v="3182"/>
  </r>
  <r>
    <x v="246"/>
    <x v="0"/>
    <x v="7"/>
    <x v="1"/>
    <x v="2"/>
    <x v="7"/>
    <x v="329"/>
  </r>
  <r>
    <x v="246"/>
    <x v="0"/>
    <x v="7"/>
    <x v="1"/>
    <x v="1"/>
    <x v="6"/>
    <x v="2416"/>
  </r>
  <r>
    <x v="924"/>
    <x v="1"/>
    <x v="4"/>
    <x v="1"/>
    <x v="1"/>
    <x v="8"/>
    <x v="3183"/>
  </r>
  <r>
    <x v="584"/>
    <x v="1"/>
    <x v="5"/>
    <x v="2"/>
    <x v="1"/>
    <x v="9"/>
    <x v="3184"/>
  </r>
  <r>
    <x v="238"/>
    <x v="2"/>
    <x v="4"/>
    <x v="1"/>
    <x v="1"/>
    <x v="4"/>
    <x v="2105"/>
  </r>
  <r>
    <x v="947"/>
    <x v="1"/>
    <x v="30"/>
    <x v="3"/>
    <x v="2"/>
    <x v="15"/>
    <x v="3185"/>
  </r>
  <r>
    <x v="947"/>
    <x v="1"/>
    <x v="30"/>
    <x v="3"/>
    <x v="0"/>
    <x v="5"/>
    <x v="739"/>
  </r>
  <r>
    <x v="947"/>
    <x v="1"/>
    <x v="30"/>
    <x v="3"/>
    <x v="1"/>
    <x v="8"/>
    <x v="3186"/>
  </r>
  <r>
    <x v="687"/>
    <x v="2"/>
    <x v="15"/>
    <x v="3"/>
    <x v="1"/>
    <x v="10"/>
    <x v="710"/>
  </r>
  <r>
    <x v="687"/>
    <x v="2"/>
    <x v="15"/>
    <x v="3"/>
    <x v="0"/>
    <x v="1"/>
    <x v="3187"/>
  </r>
  <r>
    <x v="414"/>
    <x v="0"/>
    <x v="14"/>
    <x v="2"/>
    <x v="1"/>
    <x v="2"/>
    <x v="1163"/>
  </r>
  <r>
    <x v="414"/>
    <x v="0"/>
    <x v="14"/>
    <x v="2"/>
    <x v="1"/>
    <x v="8"/>
    <x v="3188"/>
  </r>
  <r>
    <x v="82"/>
    <x v="1"/>
    <x v="5"/>
    <x v="2"/>
    <x v="0"/>
    <x v="0"/>
    <x v="3189"/>
  </r>
  <r>
    <x v="82"/>
    <x v="1"/>
    <x v="5"/>
    <x v="2"/>
    <x v="1"/>
    <x v="2"/>
    <x v="3190"/>
  </r>
  <r>
    <x v="82"/>
    <x v="1"/>
    <x v="5"/>
    <x v="2"/>
    <x v="2"/>
    <x v="16"/>
    <x v="2838"/>
  </r>
  <r>
    <x v="116"/>
    <x v="2"/>
    <x v="18"/>
    <x v="0"/>
    <x v="1"/>
    <x v="4"/>
    <x v="1445"/>
  </r>
  <r>
    <x v="961"/>
    <x v="1"/>
    <x v="5"/>
    <x v="2"/>
    <x v="1"/>
    <x v="8"/>
    <x v="1781"/>
  </r>
  <r>
    <x v="961"/>
    <x v="1"/>
    <x v="5"/>
    <x v="2"/>
    <x v="1"/>
    <x v="10"/>
    <x v="3191"/>
  </r>
  <r>
    <x v="34"/>
    <x v="2"/>
    <x v="1"/>
    <x v="1"/>
    <x v="1"/>
    <x v="6"/>
    <x v="946"/>
  </r>
  <r>
    <x v="34"/>
    <x v="2"/>
    <x v="1"/>
    <x v="1"/>
    <x v="0"/>
    <x v="3"/>
    <x v="3192"/>
  </r>
  <r>
    <x v="34"/>
    <x v="2"/>
    <x v="1"/>
    <x v="1"/>
    <x v="1"/>
    <x v="9"/>
    <x v="3193"/>
  </r>
  <r>
    <x v="434"/>
    <x v="0"/>
    <x v="9"/>
    <x v="3"/>
    <x v="2"/>
    <x v="7"/>
    <x v="3194"/>
  </r>
  <r>
    <x v="760"/>
    <x v="1"/>
    <x v="21"/>
    <x v="1"/>
    <x v="0"/>
    <x v="3"/>
    <x v="237"/>
  </r>
  <r>
    <x v="445"/>
    <x v="0"/>
    <x v="1"/>
    <x v="1"/>
    <x v="0"/>
    <x v="5"/>
    <x v="3195"/>
  </r>
  <r>
    <x v="507"/>
    <x v="1"/>
    <x v="1"/>
    <x v="1"/>
    <x v="1"/>
    <x v="4"/>
    <x v="3196"/>
  </r>
  <r>
    <x v="962"/>
    <x v="0"/>
    <x v="2"/>
    <x v="0"/>
    <x v="2"/>
    <x v="7"/>
    <x v="3197"/>
  </r>
  <r>
    <x v="962"/>
    <x v="0"/>
    <x v="2"/>
    <x v="0"/>
    <x v="1"/>
    <x v="10"/>
    <x v="1967"/>
  </r>
  <r>
    <x v="962"/>
    <x v="0"/>
    <x v="2"/>
    <x v="0"/>
    <x v="1"/>
    <x v="9"/>
    <x v="3198"/>
  </r>
  <r>
    <x v="962"/>
    <x v="0"/>
    <x v="2"/>
    <x v="0"/>
    <x v="0"/>
    <x v="5"/>
    <x v="3199"/>
  </r>
  <r>
    <x v="962"/>
    <x v="0"/>
    <x v="2"/>
    <x v="0"/>
    <x v="1"/>
    <x v="10"/>
    <x v="521"/>
  </r>
  <r>
    <x v="963"/>
    <x v="2"/>
    <x v="24"/>
    <x v="3"/>
    <x v="1"/>
    <x v="6"/>
    <x v="2893"/>
  </r>
  <r>
    <x v="964"/>
    <x v="0"/>
    <x v="5"/>
    <x v="2"/>
    <x v="1"/>
    <x v="12"/>
    <x v="3200"/>
  </r>
  <r>
    <x v="965"/>
    <x v="0"/>
    <x v="4"/>
    <x v="1"/>
    <x v="0"/>
    <x v="5"/>
    <x v="3201"/>
  </r>
  <r>
    <x v="965"/>
    <x v="0"/>
    <x v="4"/>
    <x v="1"/>
    <x v="2"/>
    <x v="7"/>
    <x v="3202"/>
  </r>
  <r>
    <x v="931"/>
    <x v="1"/>
    <x v="1"/>
    <x v="1"/>
    <x v="1"/>
    <x v="8"/>
    <x v="3203"/>
  </r>
  <r>
    <x v="931"/>
    <x v="1"/>
    <x v="1"/>
    <x v="1"/>
    <x v="1"/>
    <x v="8"/>
    <x v="2939"/>
  </r>
  <r>
    <x v="130"/>
    <x v="0"/>
    <x v="1"/>
    <x v="1"/>
    <x v="2"/>
    <x v="7"/>
    <x v="3204"/>
  </r>
  <r>
    <x v="130"/>
    <x v="0"/>
    <x v="1"/>
    <x v="1"/>
    <x v="0"/>
    <x v="3"/>
    <x v="3205"/>
  </r>
  <r>
    <x v="130"/>
    <x v="0"/>
    <x v="1"/>
    <x v="1"/>
    <x v="1"/>
    <x v="8"/>
    <x v="1441"/>
  </r>
  <r>
    <x v="130"/>
    <x v="0"/>
    <x v="1"/>
    <x v="1"/>
    <x v="1"/>
    <x v="10"/>
    <x v="537"/>
  </r>
  <r>
    <x v="130"/>
    <x v="0"/>
    <x v="1"/>
    <x v="1"/>
    <x v="2"/>
    <x v="15"/>
    <x v="3206"/>
  </r>
  <r>
    <x v="78"/>
    <x v="1"/>
    <x v="15"/>
    <x v="3"/>
    <x v="1"/>
    <x v="9"/>
    <x v="3207"/>
  </r>
  <r>
    <x v="608"/>
    <x v="0"/>
    <x v="1"/>
    <x v="1"/>
    <x v="1"/>
    <x v="6"/>
    <x v="3208"/>
  </r>
  <r>
    <x v="608"/>
    <x v="0"/>
    <x v="1"/>
    <x v="1"/>
    <x v="1"/>
    <x v="8"/>
    <x v="1279"/>
  </r>
  <r>
    <x v="608"/>
    <x v="0"/>
    <x v="1"/>
    <x v="1"/>
    <x v="1"/>
    <x v="4"/>
    <x v="3209"/>
  </r>
  <r>
    <x v="353"/>
    <x v="0"/>
    <x v="1"/>
    <x v="1"/>
    <x v="1"/>
    <x v="12"/>
    <x v="3210"/>
  </r>
  <r>
    <x v="226"/>
    <x v="0"/>
    <x v="17"/>
    <x v="0"/>
    <x v="0"/>
    <x v="5"/>
    <x v="3211"/>
  </r>
  <r>
    <x v="282"/>
    <x v="0"/>
    <x v="27"/>
    <x v="1"/>
    <x v="2"/>
    <x v="7"/>
    <x v="112"/>
  </r>
  <r>
    <x v="282"/>
    <x v="0"/>
    <x v="27"/>
    <x v="1"/>
    <x v="1"/>
    <x v="4"/>
    <x v="3212"/>
  </r>
  <r>
    <x v="966"/>
    <x v="0"/>
    <x v="24"/>
    <x v="3"/>
    <x v="1"/>
    <x v="8"/>
    <x v="475"/>
  </r>
  <r>
    <x v="966"/>
    <x v="0"/>
    <x v="24"/>
    <x v="3"/>
    <x v="2"/>
    <x v="7"/>
    <x v="3213"/>
  </r>
  <r>
    <x v="966"/>
    <x v="0"/>
    <x v="24"/>
    <x v="3"/>
    <x v="1"/>
    <x v="8"/>
    <x v="2594"/>
  </r>
  <r>
    <x v="966"/>
    <x v="0"/>
    <x v="24"/>
    <x v="3"/>
    <x v="1"/>
    <x v="6"/>
    <x v="642"/>
  </r>
  <r>
    <x v="966"/>
    <x v="0"/>
    <x v="24"/>
    <x v="3"/>
    <x v="2"/>
    <x v="11"/>
    <x v="973"/>
  </r>
  <r>
    <x v="967"/>
    <x v="1"/>
    <x v="30"/>
    <x v="3"/>
    <x v="1"/>
    <x v="6"/>
    <x v="3214"/>
  </r>
  <r>
    <x v="967"/>
    <x v="1"/>
    <x v="30"/>
    <x v="3"/>
    <x v="1"/>
    <x v="10"/>
    <x v="3215"/>
  </r>
  <r>
    <x v="719"/>
    <x v="0"/>
    <x v="15"/>
    <x v="3"/>
    <x v="1"/>
    <x v="10"/>
    <x v="3216"/>
  </r>
  <r>
    <x v="621"/>
    <x v="0"/>
    <x v="2"/>
    <x v="0"/>
    <x v="1"/>
    <x v="10"/>
    <x v="12"/>
  </r>
  <r>
    <x v="621"/>
    <x v="0"/>
    <x v="2"/>
    <x v="0"/>
    <x v="1"/>
    <x v="9"/>
    <x v="1411"/>
  </r>
  <r>
    <x v="853"/>
    <x v="0"/>
    <x v="4"/>
    <x v="1"/>
    <x v="2"/>
    <x v="11"/>
    <x v="86"/>
  </r>
  <r>
    <x v="853"/>
    <x v="0"/>
    <x v="4"/>
    <x v="1"/>
    <x v="1"/>
    <x v="8"/>
    <x v="988"/>
  </r>
  <r>
    <x v="379"/>
    <x v="0"/>
    <x v="2"/>
    <x v="0"/>
    <x v="2"/>
    <x v="11"/>
    <x v="3217"/>
  </r>
  <r>
    <x v="379"/>
    <x v="0"/>
    <x v="2"/>
    <x v="0"/>
    <x v="1"/>
    <x v="12"/>
    <x v="3218"/>
  </r>
  <r>
    <x v="139"/>
    <x v="0"/>
    <x v="16"/>
    <x v="1"/>
    <x v="1"/>
    <x v="12"/>
    <x v="1054"/>
  </r>
  <r>
    <x v="139"/>
    <x v="0"/>
    <x v="16"/>
    <x v="1"/>
    <x v="0"/>
    <x v="5"/>
    <x v="322"/>
  </r>
  <r>
    <x v="154"/>
    <x v="2"/>
    <x v="1"/>
    <x v="1"/>
    <x v="2"/>
    <x v="11"/>
    <x v="3219"/>
  </r>
  <r>
    <x v="154"/>
    <x v="2"/>
    <x v="1"/>
    <x v="1"/>
    <x v="1"/>
    <x v="10"/>
    <x v="3220"/>
  </r>
  <r>
    <x v="151"/>
    <x v="0"/>
    <x v="18"/>
    <x v="0"/>
    <x v="1"/>
    <x v="10"/>
    <x v="1170"/>
  </r>
  <r>
    <x v="579"/>
    <x v="0"/>
    <x v="14"/>
    <x v="2"/>
    <x v="1"/>
    <x v="6"/>
    <x v="1347"/>
  </r>
  <r>
    <x v="94"/>
    <x v="0"/>
    <x v="17"/>
    <x v="0"/>
    <x v="1"/>
    <x v="4"/>
    <x v="2521"/>
  </r>
  <r>
    <x v="498"/>
    <x v="0"/>
    <x v="1"/>
    <x v="1"/>
    <x v="1"/>
    <x v="8"/>
    <x v="2911"/>
  </r>
  <r>
    <x v="498"/>
    <x v="0"/>
    <x v="1"/>
    <x v="1"/>
    <x v="2"/>
    <x v="7"/>
    <x v="3221"/>
  </r>
  <r>
    <x v="498"/>
    <x v="0"/>
    <x v="1"/>
    <x v="1"/>
    <x v="2"/>
    <x v="11"/>
    <x v="3222"/>
  </r>
  <r>
    <x v="498"/>
    <x v="0"/>
    <x v="1"/>
    <x v="1"/>
    <x v="2"/>
    <x v="11"/>
    <x v="1743"/>
  </r>
  <r>
    <x v="31"/>
    <x v="0"/>
    <x v="15"/>
    <x v="3"/>
    <x v="0"/>
    <x v="1"/>
    <x v="3223"/>
  </r>
  <r>
    <x v="31"/>
    <x v="0"/>
    <x v="15"/>
    <x v="3"/>
    <x v="0"/>
    <x v="5"/>
    <x v="3224"/>
  </r>
  <r>
    <x v="221"/>
    <x v="0"/>
    <x v="16"/>
    <x v="1"/>
    <x v="1"/>
    <x v="8"/>
    <x v="318"/>
  </r>
  <r>
    <x v="221"/>
    <x v="0"/>
    <x v="16"/>
    <x v="1"/>
    <x v="1"/>
    <x v="4"/>
    <x v="3225"/>
  </r>
  <r>
    <x v="645"/>
    <x v="0"/>
    <x v="24"/>
    <x v="3"/>
    <x v="1"/>
    <x v="4"/>
    <x v="506"/>
  </r>
  <r>
    <x v="645"/>
    <x v="0"/>
    <x v="24"/>
    <x v="3"/>
    <x v="2"/>
    <x v="11"/>
    <x v="3226"/>
  </r>
  <r>
    <x v="389"/>
    <x v="0"/>
    <x v="1"/>
    <x v="1"/>
    <x v="2"/>
    <x v="7"/>
    <x v="3044"/>
  </r>
  <r>
    <x v="389"/>
    <x v="0"/>
    <x v="1"/>
    <x v="1"/>
    <x v="1"/>
    <x v="10"/>
    <x v="91"/>
  </r>
  <r>
    <x v="221"/>
    <x v="1"/>
    <x v="3"/>
    <x v="0"/>
    <x v="1"/>
    <x v="8"/>
    <x v="2927"/>
  </r>
  <r>
    <x v="784"/>
    <x v="0"/>
    <x v="18"/>
    <x v="0"/>
    <x v="1"/>
    <x v="8"/>
    <x v="3227"/>
  </r>
  <r>
    <x v="784"/>
    <x v="0"/>
    <x v="18"/>
    <x v="0"/>
    <x v="1"/>
    <x v="6"/>
    <x v="3228"/>
  </r>
  <r>
    <x v="157"/>
    <x v="0"/>
    <x v="10"/>
    <x v="2"/>
    <x v="1"/>
    <x v="10"/>
    <x v="559"/>
  </r>
  <r>
    <x v="157"/>
    <x v="0"/>
    <x v="10"/>
    <x v="2"/>
    <x v="0"/>
    <x v="5"/>
    <x v="3229"/>
  </r>
  <r>
    <x v="157"/>
    <x v="0"/>
    <x v="10"/>
    <x v="2"/>
    <x v="0"/>
    <x v="1"/>
    <x v="3230"/>
  </r>
  <r>
    <x v="206"/>
    <x v="1"/>
    <x v="34"/>
    <x v="3"/>
    <x v="1"/>
    <x v="10"/>
    <x v="1359"/>
  </r>
  <r>
    <x v="922"/>
    <x v="0"/>
    <x v="28"/>
    <x v="0"/>
    <x v="2"/>
    <x v="7"/>
    <x v="2421"/>
  </r>
  <r>
    <x v="968"/>
    <x v="0"/>
    <x v="46"/>
    <x v="2"/>
    <x v="1"/>
    <x v="6"/>
    <x v="3231"/>
  </r>
  <r>
    <x v="968"/>
    <x v="0"/>
    <x v="46"/>
    <x v="2"/>
    <x v="1"/>
    <x v="6"/>
    <x v="233"/>
  </r>
  <r>
    <x v="968"/>
    <x v="0"/>
    <x v="46"/>
    <x v="2"/>
    <x v="1"/>
    <x v="4"/>
    <x v="3232"/>
  </r>
  <r>
    <x v="968"/>
    <x v="0"/>
    <x v="46"/>
    <x v="2"/>
    <x v="1"/>
    <x v="13"/>
    <x v="3233"/>
  </r>
  <r>
    <x v="968"/>
    <x v="0"/>
    <x v="46"/>
    <x v="2"/>
    <x v="1"/>
    <x v="6"/>
    <x v="3234"/>
  </r>
  <r>
    <x v="220"/>
    <x v="0"/>
    <x v="10"/>
    <x v="2"/>
    <x v="1"/>
    <x v="13"/>
    <x v="3235"/>
  </r>
  <r>
    <x v="220"/>
    <x v="0"/>
    <x v="10"/>
    <x v="2"/>
    <x v="1"/>
    <x v="10"/>
    <x v="3236"/>
  </r>
  <r>
    <x v="732"/>
    <x v="2"/>
    <x v="14"/>
    <x v="2"/>
    <x v="1"/>
    <x v="8"/>
    <x v="1716"/>
  </r>
  <r>
    <x v="732"/>
    <x v="2"/>
    <x v="14"/>
    <x v="2"/>
    <x v="1"/>
    <x v="6"/>
    <x v="1977"/>
  </r>
  <r>
    <x v="732"/>
    <x v="2"/>
    <x v="14"/>
    <x v="2"/>
    <x v="1"/>
    <x v="2"/>
    <x v="2616"/>
  </r>
  <r>
    <x v="283"/>
    <x v="0"/>
    <x v="14"/>
    <x v="2"/>
    <x v="1"/>
    <x v="6"/>
    <x v="2582"/>
  </r>
  <r>
    <x v="283"/>
    <x v="0"/>
    <x v="14"/>
    <x v="2"/>
    <x v="2"/>
    <x v="11"/>
    <x v="3237"/>
  </r>
  <r>
    <x v="741"/>
    <x v="1"/>
    <x v="24"/>
    <x v="3"/>
    <x v="1"/>
    <x v="9"/>
    <x v="3238"/>
  </r>
  <r>
    <x v="573"/>
    <x v="2"/>
    <x v="1"/>
    <x v="1"/>
    <x v="0"/>
    <x v="5"/>
    <x v="3239"/>
  </r>
  <r>
    <x v="573"/>
    <x v="2"/>
    <x v="1"/>
    <x v="1"/>
    <x v="1"/>
    <x v="9"/>
    <x v="3240"/>
  </r>
  <r>
    <x v="573"/>
    <x v="2"/>
    <x v="1"/>
    <x v="1"/>
    <x v="0"/>
    <x v="1"/>
    <x v="3241"/>
  </r>
  <r>
    <x v="672"/>
    <x v="2"/>
    <x v="0"/>
    <x v="0"/>
    <x v="1"/>
    <x v="12"/>
    <x v="1897"/>
  </r>
  <r>
    <x v="672"/>
    <x v="2"/>
    <x v="0"/>
    <x v="0"/>
    <x v="1"/>
    <x v="12"/>
    <x v="3242"/>
  </r>
  <r>
    <x v="969"/>
    <x v="0"/>
    <x v="1"/>
    <x v="1"/>
    <x v="1"/>
    <x v="6"/>
    <x v="774"/>
  </r>
  <r>
    <x v="969"/>
    <x v="0"/>
    <x v="1"/>
    <x v="1"/>
    <x v="0"/>
    <x v="3"/>
    <x v="3243"/>
  </r>
  <r>
    <x v="603"/>
    <x v="0"/>
    <x v="10"/>
    <x v="2"/>
    <x v="1"/>
    <x v="8"/>
    <x v="704"/>
  </r>
  <r>
    <x v="603"/>
    <x v="0"/>
    <x v="10"/>
    <x v="2"/>
    <x v="0"/>
    <x v="0"/>
    <x v="3244"/>
  </r>
  <r>
    <x v="603"/>
    <x v="0"/>
    <x v="10"/>
    <x v="2"/>
    <x v="2"/>
    <x v="7"/>
    <x v="2045"/>
  </r>
  <r>
    <x v="603"/>
    <x v="0"/>
    <x v="10"/>
    <x v="2"/>
    <x v="0"/>
    <x v="0"/>
    <x v="3245"/>
  </r>
  <r>
    <x v="189"/>
    <x v="1"/>
    <x v="1"/>
    <x v="1"/>
    <x v="1"/>
    <x v="9"/>
    <x v="2836"/>
  </r>
  <r>
    <x v="189"/>
    <x v="1"/>
    <x v="1"/>
    <x v="1"/>
    <x v="1"/>
    <x v="8"/>
    <x v="3066"/>
  </r>
  <r>
    <x v="225"/>
    <x v="0"/>
    <x v="15"/>
    <x v="3"/>
    <x v="1"/>
    <x v="10"/>
    <x v="1160"/>
  </r>
  <r>
    <x v="225"/>
    <x v="0"/>
    <x v="15"/>
    <x v="3"/>
    <x v="0"/>
    <x v="0"/>
    <x v="3246"/>
  </r>
  <r>
    <x v="225"/>
    <x v="0"/>
    <x v="15"/>
    <x v="3"/>
    <x v="2"/>
    <x v="7"/>
    <x v="3247"/>
  </r>
  <r>
    <x v="225"/>
    <x v="0"/>
    <x v="15"/>
    <x v="3"/>
    <x v="1"/>
    <x v="6"/>
    <x v="3248"/>
  </r>
  <r>
    <x v="162"/>
    <x v="1"/>
    <x v="5"/>
    <x v="2"/>
    <x v="1"/>
    <x v="6"/>
    <x v="464"/>
  </r>
  <r>
    <x v="162"/>
    <x v="1"/>
    <x v="5"/>
    <x v="2"/>
    <x v="2"/>
    <x v="7"/>
    <x v="3249"/>
  </r>
  <r>
    <x v="836"/>
    <x v="0"/>
    <x v="24"/>
    <x v="3"/>
    <x v="1"/>
    <x v="4"/>
    <x v="3250"/>
  </r>
  <r>
    <x v="836"/>
    <x v="0"/>
    <x v="24"/>
    <x v="3"/>
    <x v="1"/>
    <x v="8"/>
    <x v="3251"/>
  </r>
  <r>
    <x v="625"/>
    <x v="1"/>
    <x v="1"/>
    <x v="1"/>
    <x v="2"/>
    <x v="7"/>
    <x v="3252"/>
  </r>
  <r>
    <x v="970"/>
    <x v="0"/>
    <x v="9"/>
    <x v="3"/>
    <x v="0"/>
    <x v="1"/>
    <x v="3253"/>
  </r>
  <r>
    <x v="970"/>
    <x v="0"/>
    <x v="9"/>
    <x v="3"/>
    <x v="0"/>
    <x v="5"/>
    <x v="3254"/>
  </r>
  <r>
    <x v="716"/>
    <x v="0"/>
    <x v="39"/>
    <x v="3"/>
    <x v="1"/>
    <x v="12"/>
    <x v="3255"/>
  </r>
  <r>
    <x v="716"/>
    <x v="0"/>
    <x v="39"/>
    <x v="3"/>
    <x v="1"/>
    <x v="9"/>
    <x v="3256"/>
  </r>
  <r>
    <x v="716"/>
    <x v="0"/>
    <x v="39"/>
    <x v="3"/>
    <x v="0"/>
    <x v="5"/>
    <x v="3257"/>
  </r>
  <r>
    <x v="482"/>
    <x v="0"/>
    <x v="22"/>
    <x v="1"/>
    <x v="1"/>
    <x v="6"/>
    <x v="3258"/>
  </r>
  <r>
    <x v="814"/>
    <x v="0"/>
    <x v="15"/>
    <x v="3"/>
    <x v="1"/>
    <x v="6"/>
    <x v="3259"/>
  </r>
  <r>
    <x v="761"/>
    <x v="0"/>
    <x v="9"/>
    <x v="3"/>
    <x v="2"/>
    <x v="11"/>
    <x v="3260"/>
  </r>
  <r>
    <x v="761"/>
    <x v="0"/>
    <x v="9"/>
    <x v="3"/>
    <x v="1"/>
    <x v="4"/>
    <x v="2316"/>
  </r>
  <r>
    <x v="73"/>
    <x v="1"/>
    <x v="14"/>
    <x v="2"/>
    <x v="1"/>
    <x v="10"/>
    <x v="3261"/>
  </r>
  <r>
    <x v="73"/>
    <x v="1"/>
    <x v="14"/>
    <x v="2"/>
    <x v="1"/>
    <x v="10"/>
    <x v="1806"/>
  </r>
  <r>
    <x v="73"/>
    <x v="1"/>
    <x v="14"/>
    <x v="2"/>
    <x v="1"/>
    <x v="8"/>
    <x v="3262"/>
  </r>
  <r>
    <x v="457"/>
    <x v="2"/>
    <x v="1"/>
    <x v="1"/>
    <x v="1"/>
    <x v="2"/>
    <x v="396"/>
  </r>
  <r>
    <x v="457"/>
    <x v="2"/>
    <x v="1"/>
    <x v="1"/>
    <x v="1"/>
    <x v="6"/>
    <x v="1533"/>
  </r>
  <r>
    <x v="261"/>
    <x v="0"/>
    <x v="15"/>
    <x v="3"/>
    <x v="1"/>
    <x v="10"/>
    <x v="1783"/>
  </r>
  <r>
    <x v="261"/>
    <x v="0"/>
    <x v="15"/>
    <x v="3"/>
    <x v="2"/>
    <x v="7"/>
    <x v="896"/>
  </r>
  <r>
    <x v="261"/>
    <x v="0"/>
    <x v="15"/>
    <x v="3"/>
    <x v="1"/>
    <x v="9"/>
    <x v="3263"/>
  </r>
  <r>
    <x v="971"/>
    <x v="1"/>
    <x v="31"/>
    <x v="3"/>
    <x v="1"/>
    <x v="8"/>
    <x v="3264"/>
  </r>
  <r>
    <x v="503"/>
    <x v="0"/>
    <x v="1"/>
    <x v="1"/>
    <x v="2"/>
    <x v="7"/>
    <x v="1169"/>
  </r>
  <r>
    <x v="503"/>
    <x v="0"/>
    <x v="1"/>
    <x v="1"/>
    <x v="1"/>
    <x v="13"/>
    <x v="3265"/>
  </r>
  <r>
    <x v="359"/>
    <x v="0"/>
    <x v="12"/>
    <x v="2"/>
    <x v="1"/>
    <x v="8"/>
    <x v="3266"/>
  </r>
  <r>
    <x v="414"/>
    <x v="0"/>
    <x v="24"/>
    <x v="3"/>
    <x v="0"/>
    <x v="5"/>
    <x v="3267"/>
  </r>
  <r>
    <x v="506"/>
    <x v="0"/>
    <x v="24"/>
    <x v="3"/>
    <x v="1"/>
    <x v="8"/>
    <x v="3268"/>
  </r>
  <r>
    <x v="972"/>
    <x v="0"/>
    <x v="10"/>
    <x v="2"/>
    <x v="1"/>
    <x v="14"/>
    <x v="3269"/>
  </r>
  <r>
    <x v="530"/>
    <x v="0"/>
    <x v="2"/>
    <x v="0"/>
    <x v="1"/>
    <x v="6"/>
    <x v="12"/>
  </r>
  <r>
    <x v="796"/>
    <x v="1"/>
    <x v="32"/>
    <x v="0"/>
    <x v="1"/>
    <x v="9"/>
    <x v="3270"/>
  </r>
  <r>
    <x v="796"/>
    <x v="1"/>
    <x v="32"/>
    <x v="0"/>
    <x v="0"/>
    <x v="0"/>
    <x v="3271"/>
  </r>
  <r>
    <x v="796"/>
    <x v="1"/>
    <x v="32"/>
    <x v="0"/>
    <x v="2"/>
    <x v="7"/>
    <x v="3272"/>
  </r>
  <r>
    <x v="796"/>
    <x v="1"/>
    <x v="32"/>
    <x v="0"/>
    <x v="1"/>
    <x v="8"/>
    <x v="3273"/>
  </r>
  <r>
    <x v="796"/>
    <x v="1"/>
    <x v="32"/>
    <x v="0"/>
    <x v="2"/>
    <x v="7"/>
    <x v="389"/>
  </r>
  <r>
    <x v="585"/>
    <x v="1"/>
    <x v="27"/>
    <x v="1"/>
    <x v="1"/>
    <x v="10"/>
    <x v="3274"/>
  </r>
  <r>
    <x v="708"/>
    <x v="0"/>
    <x v="26"/>
    <x v="2"/>
    <x v="0"/>
    <x v="1"/>
    <x v="3275"/>
  </r>
  <r>
    <x v="32"/>
    <x v="0"/>
    <x v="30"/>
    <x v="3"/>
    <x v="1"/>
    <x v="6"/>
    <x v="418"/>
  </r>
  <r>
    <x v="54"/>
    <x v="0"/>
    <x v="0"/>
    <x v="0"/>
    <x v="1"/>
    <x v="13"/>
    <x v="3276"/>
  </r>
  <r>
    <x v="54"/>
    <x v="0"/>
    <x v="0"/>
    <x v="0"/>
    <x v="1"/>
    <x v="6"/>
    <x v="3277"/>
  </r>
  <r>
    <x v="54"/>
    <x v="0"/>
    <x v="0"/>
    <x v="0"/>
    <x v="0"/>
    <x v="5"/>
    <x v="899"/>
  </r>
  <r>
    <x v="54"/>
    <x v="0"/>
    <x v="0"/>
    <x v="0"/>
    <x v="1"/>
    <x v="6"/>
    <x v="3278"/>
  </r>
  <r>
    <x v="54"/>
    <x v="0"/>
    <x v="0"/>
    <x v="0"/>
    <x v="0"/>
    <x v="3"/>
    <x v="3279"/>
  </r>
  <r>
    <x v="973"/>
    <x v="0"/>
    <x v="10"/>
    <x v="2"/>
    <x v="1"/>
    <x v="8"/>
    <x v="3280"/>
  </r>
  <r>
    <x v="973"/>
    <x v="0"/>
    <x v="10"/>
    <x v="2"/>
    <x v="1"/>
    <x v="6"/>
    <x v="3281"/>
  </r>
  <r>
    <x v="973"/>
    <x v="0"/>
    <x v="10"/>
    <x v="2"/>
    <x v="1"/>
    <x v="9"/>
    <x v="3282"/>
  </r>
  <r>
    <x v="797"/>
    <x v="0"/>
    <x v="5"/>
    <x v="2"/>
    <x v="1"/>
    <x v="10"/>
    <x v="559"/>
  </r>
  <r>
    <x v="797"/>
    <x v="0"/>
    <x v="5"/>
    <x v="2"/>
    <x v="1"/>
    <x v="10"/>
    <x v="208"/>
  </r>
  <r>
    <x v="405"/>
    <x v="0"/>
    <x v="12"/>
    <x v="2"/>
    <x v="2"/>
    <x v="11"/>
    <x v="3283"/>
  </r>
  <r>
    <x v="405"/>
    <x v="0"/>
    <x v="12"/>
    <x v="2"/>
    <x v="1"/>
    <x v="4"/>
    <x v="3284"/>
  </r>
  <r>
    <x v="405"/>
    <x v="0"/>
    <x v="12"/>
    <x v="2"/>
    <x v="1"/>
    <x v="6"/>
    <x v="2580"/>
  </r>
  <r>
    <x v="405"/>
    <x v="0"/>
    <x v="12"/>
    <x v="2"/>
    <x v="1"/>
    <x v="10"/>
    <x v="56"/>
  </r>
  <r>
    <x v="912"/>
    <x v="2"/>
    <x v="14"/>
    <x v="2"/>
    <x v="1"/>
    <x v="12"/>
    <x v="2506"/>
  </r>
  <r>
    <x v="912"/>
    <x v="2"/>
    <x v="14"/>
    <x v="2"/>
    <x v="1"/>
    <x v="10"/>
    <x v="2458"/>
  </r>
  <r>
    <x v="912"/>
    <x v="2"/>
    <x v="14"/>
    <x v="2"/>
    <x v="1"/>
    <x v="8"/>
    <x v="2021"/>
  </r>
  <r>
    <x v="912"/>
    <x v="2"/>
    <x v="14"/>
    <x v="2"/>
    <x v="1"/>
    <x v="4"/>
    <x v="3285"/>
  </r>
  <r>
    <x v="974"/>
    <x v="0"/>
    <x v="1"/>
    <x v="1"/>
    <x v="0"/>
    <x v="5"/>
    <x v="2345"/>
  </r>
  <r>
    <x v="974"/>
    <x v="0"/>
    <x v="1"/>
    <x v="1"/>
    <x v="1"/>
    <x v="10"/>
    <x v="90"/>
  </r>
  <r>
    <x v="974"/>
    <x v="0"/>
    <x v="1"/>
    <x v="1"/>
    <x v="1"/>
    <x v="12"/>
    <x v="731"/>
  </r>
  <r>
    <x v="975"/>
    <x v="0"/>
    <x v="1"/>
    <x v="1"/>
    <x v="0"/>
    <x v="5"/>
    <x v="3286"/>
  </r>
  <r>
    <x v="975"/>
    <x v="0"/>
    <x v="1"/>
    <x v="1"/>
    <x v="1"/>
    <x v="12"/>
    <x v="3287"/>
  </r>
  <r>
    <x v="975"/>
    <x v="0"/>
    <x v="1"/>
    <x v="1"/>
    <x v="0"/>
    <x v="0"/>
    <x v="3288"/>
  </r>
  <r>
    <x v="975"/>
    <x v="0"/>
    <x v="1"/>
    <x v="1"/>
    <x v="1"/>
    <x v="4"/>
    <x v="3289"/>
  </r>
  <r>
    <x v="37"/>
    <x v="2"/>
    <x v="1"/>
    <x v="1"/>
    <x v="0"/>
    <x v="1"/>
    <x v="431"/>
  </r>
  <r>
    <x v="37"/>
    <x v="2"/>
    <x v="1"/>
    <x v="1"/>
    <x v="1"/>
    <x v="8"/>
    <x v="2850"/>
  </r>
  <r>
    <x v="783"/>
    <x v="0"/>
    <x v="1"/>
    <x v="1"/>
    <x v="1"/>
    <x v="10"/>
    <x v="1644"/>
  </r>
  <r>
    <x v="677"/>
    <x v="0"/>
    <x v="22"/>
    <x v="1"/>
    <x v="1"/>
    <x v="14"/>
    <x v="3290"/>
  </r>
  <r>
    <x v="394"/>
    <x v="2"/>
    <x v="22"/>
    <x v="1"/>
    <x v="0"/>
    <x v="5"/>
    <x v="3291"/>
  </r>
  <r>
    <x v="394"/>
    <x v="2"/>
    <x v="22"/>
    <x v="1"/>
    <x v="1"/>
    <x v="4"/>
    <x v="2706"/>
  </r>
  <r>
    <x v="394"/>
    <x v="2"/>
    <x v="22"/>
    <x v="1"/>
    <x v="2"/>
    <x v="11"/>
    <x v="157"/>
  </r>
  <r>
    <x v="394"/>
    <x v="2"/>
    <x v="22"/>
    <x v="1"/>
    <x v="1"/>
    <x v="8"/>
    <x v="1963"/>
  </r>
  <r>
    <x v="394"/>
    <x v="2"/>
    <x v="22"/>
    <x v="1"/>
    <x v="1"/>
    <x v="10"/>
    <x v="642"/>
  </r>
  <r>
    <x v="394"/>
    <x v="2"/>
    <x v="22"/>
    <x v="1"/>
    <x v="1"/>
    <x v="9"/>
    <x v="3292"/>
  </r>
  <r>
    <x v="976"/>
    <x v="1"/>
    <x v="45"/>
    <x v="1"/>
    <x v="1"/>
    <x v="8"/>
    <x v="106"/>
  </r>
  <r>
    <x v="221"/>
    <x v="0"/>
    <x v="15"/>
    <x v="3"/>
    <x v="1"/>
    <x v="6"/>
    <x v="3293"/>
  </r>
  <r>
    <x v="221"/>
    <x v="0"/>
    <x v="15"/>
    <x v="3"/>
    <x v="1"/>
    <x v="12"/>
    <x v="1229"/>
  </r>
  <r>
    <x v="221"/>
    <x v="0"/>
    <x v="15"/>
    <x v="3"/>
    <x v="0"/>
    <x v="0"/>
    <x v="243"/>
  </r>
  <r>
    <x v="221"/>
    <x v="0"/>
    <x v="15"/>
    <x v="3"/>
    <x v="1"/>
    <x v="10"/>
    <x v="91"/>
  </r>
  <r>
    <x v="540"/>
    <x v="1"/>
    <x v="9"/>
    <x v="3"/>
    <x v="0"/>
    <x v="1"/>
    <x v="3294"/>
  </r>
  <r>
    <x v="365"/>
    <x v="2"/>
    <x v="24"/>
    <x v="3"/>
    <x v="0"/>
    <x v="1"/>
    <x v="1330"/>
  </r>
  <r>
    <x v="365"/>
    <x v="2"/>
    <x v="24"/>
    <x v="3"/>
    <x v="2"/>
    <x v="11"/>
    <x v="1946"/>
  </r>
  <r>
    <x v="365"/>
    <x v="2"/>
    <x v="24"/>
    <x v="3"/>
    <x v="0"/>
    <x v="3"/>
    <x v="2408"/>
  </r>
  <r>
    <x v="365"/>
    <x v="2"/>
    <x v="24"/>
    <x v="3"/>
    <x v="1"/>
    <x v="10"/>
    <x v="12"/>
  </r>
  <r>
    <x v="365"/>
    <x v="2"/>
    <x v="24"/>
    <x v="3"/>
    <x v="0"/>
    <x v="5"/>
    <x v="3295"/>
  </r>
  <r>
    <x v="365"/>
    <x v="2"/>
    <x v="24"/>
    <x v="3"/>
    <x v="1"/>
    <x v="10"/>
    <x v="578"/>
  </r>
  <r>
    <x v="760"/>
    <x v="0"/>
    <x v="26"/>
    <x v="2"/>
    <x v="1"/>
    <x v="4"/>
    <x v="3296"/>
  </r>
  <r>
    <x v="760"/>
    <x v="0"/>
    <x v="26"/>
    <x v="2"/>
    <x v="0"/>
    <x v="3"/>
    <x v="3297"/>
  </r>
  <r>
    <x v="977"/>
    <x v="0"/>
    <x v="15"/>
    <x v="3"/>
    <x v="1"/>
    <x v="10"/>
    <x v="1663"/>
  </r>
  <r>
    <x v="54"/>
    <x v="0"/>
    <x v="1"/>
    <x v="1"/>
    <x v="1"/>
    <x v="13"/>
    <x v="53"/>
  </r>
  <r>
    <x v="54"/>
    <x v="0"/>
    <x v="1"/>
    <x v="1"/>
    <x v="1"/>
    <x v="9"/>
    <x v="3298"/>
  </r>
  <r>
    <x v="54"/>
    <x v="0"/>
    <x v="1"/>
    <x v="1"/>
    <x v="1"/>
    <x v="8"/>
    <x v="2185"/>
  </r>
  <r>
    <x v="54"/>
    <x v="0"/>
    <x v="1"/>
    <x v="1"/>
    <x v="1"/>
    <x v="10"/>
    <x v="2207"/>
  </r>
  <r>
    <x v="54"/>
    <x v="0"/>
    <x v="1"/>
    <x v="1"/>
    <x v="1"/>
    <x v="8"/>
    <x v="3299"/>
  </r>
  <r>
    <x v="54"/>
    <x v="0"/>
    <x v="1"/>
    <x v="1"/>
    <x v="1"/>
    <x v="10"/>
    <x v="537"/>
  </r>
  <r>
    <x v="54"/>
    <x v="0"/>
    <x v="1"/>
    <x v="1"/>
    <x v="1"/>
    <x v="10"/>
    <x v="1806"/>
  </r>
  <r>
    <x v="577"/>
    <x v="2"/>
    <x v="5"/>
    <x v="2"/>
    <x v="1"/>
    <x v="8"/>
    <x v="3300"/>
  </r>
  <r>
    <x v="577"/>
    <x v="2"/>
    <x v="5"/>
    <x v="2"/>
    <x v="1"/>
    <x v="14"/>
    <x v="3301"/>
  </r>
  <r>
    <x v="577"/>
    <x v="2"/>
    <x v="5"/>
    <x v="2"/>
    <x v="1"/>
    <x v="8"/>
    <x v="3302"/>
  </r>
  <r>
    <x v="718"/>
    <x v="0"/>
    <x v="1"/>
    <x v="1"/>
    <x v="0"/>
    <x v="3"/>
    <x v="3303"/>
  </r>
  <r>
    <x v="588"/>
    <x v="0"/>
    <x v="24"/>
    <x v="3"/>
    <x v="2"/>
    <x v="16"/>
    <x v="3304"/>
  </r>
  <r>
    <x v="588"/>
    <x v="0"/>
    <x v="24"/>
    <x v="3"/>
    <x v="0"/>
    <x v="5"/>
    <x v="3305"/>
  </r>
  <r>
    <x v="588"/>
    <x v="0"/>
    <x v="24"/>
    <x v="3"/>
    <x v="1"/>
    <x v="10"/>
    <x v="1566"/>
  </r>
  <r>
    <x v="588"/>
    <x v="0"/>
    <x v="24"/>
    <x v="3"/>
    <x v="0"/>
    <x v="1"/>
    <x v="3306"/>
  </r>
  <r>
    <x v="978"/>
    <x v="0"/>
    <x v="1"/>
    <x v="1"/>
    <x v="0"/>
    <x v="0"/>
    <x v="3307"/>
  </r>
  <r>
    <x v="978"/>
    <x v="0"/>
    <x v="1"/>
    <x v="1"/>
    <x v="1"/>
    <x v="10"/>
    <x v="783"/>
  </r>
  <r>
    <x v="574"/>
    <x v="0"/>
    <x v="9"/>
    <x v="3"/>
    <x v="1"/>
    <x v="8"/>
    <x v="3308"/>
  </r>
  <r>
    <x v="871"/>
    <x v="1"/>
    <x v="1"/>
    <x v="1"/>
    <x v="1"/>
    <x v="10"/>
    <x v="91"/>
  </r>
  <r>
    <x v="342"/>
    <x v="1"/>
    <x v="1"/>
    <x v="1"/>
    <x v="1"/>
    <x v="10"/>
    <x v="91"/>
  </r>
  <r>
    <x v="342"/>
    <x v="1"/>
    <x v="1"/>
    <x v="1"/>
    <x v="1"/>
    <x v="8"/>
    <x v="347"/>
  </r>
  <r>
    <x v="479"/>
    <x v="1"/>
    <x v="5"/>
    <x v="2"/>
    <x v="1"/>
    <x v="10"/>
    <x v="233"/>
  </r>
  <r>
    <x v="479"/>
    <x v="1"/>
    <x v="5"/>
    <x v="2"/>
    <x v="1"/>
    <x v="13"/>
    <x v="3309"/>
  </r>
  <r>
    <x v="163"/>
    <x v="2"/>
    <x v="1"/>
    <x v="1"/>
    <x v="2"/>
    <x v="7"/>
    <x v="3310"/>
  </r>
  <r>
    <x v="163"/>
    <x v="2"/>
    <x v="1"/>
    <x v="1"/>
    <x v="1"/>
    <x v="9"/>
    <x v="2694"/>
  </r>
  <r>
    <x v="163"/>
    <x v="2"/>
    <x v="1"/>
    <x v="1"/>
    <x v="2"/>
    <x v="11"/>
    <x v="3311"/>
  </r>
  <r>
    <x v="163"/>
    <x v="2"/>
    <x v="1"/>
    <x v="1"/>
    <x v="2"/>
    <x v="7"/>
    <x v="3312"/>
  </r>
  <r>
    <x v="163"/>
    <x v="2"/>
    <x v="1"/>
    <x v="1"/>
    <x v="1"/>
    <x v="4"/>
    <x v="2373"/>
  </r>
  <r>
    <x v="163"/>
    <x v="2"/>
    <x v="1"/>
    <x v="1"/>
    <x v="0"/>
    <x v="5"/>
    <x v="1157"/>
  </r>
  <r>
    <x v="979"/>
    <x v="0"/>
    <x v="1"/>
    <x v="1"/>
    <x v="0"/>
    <x v="3"/>
    <x v="2422"/>
  </r>
  <r>
    <x v="338"/>
    <x v="1"/>
    <x v="25"/>
    <x v="2"/>
    <x v="0"/>
    <x v="5"/>
    <x v="3313"/>
  </r>
  <r>
    <x v="338"/>
    <x v="1"/>
    <x v="25"/>
    <x v="2"/>
    <x v="1"/>
    <x v="8"/>
    <x v="3314"/>
  </r>
  <r>
    <x v="824"/>
    <x v="0"/>
    <x v="16"/>
    <x v="1"/>
    <x v="1"/>
    <x v="8"/>
    <x v="3315"/>
  </r>
  <r>
    <x v="47"/>
    <x v="0"/>
    <x v="5"/>
    <x v="2"/>
    <x v="1"/>
    <x v="4"/>
    <x v="3316"/>
  </r>
  <r>
    <x v="189"/>
    <x v="0"/>
    <x v="17"/>
    <x v="0"/>
    <x v="0"/>
    <x v="1"/>
    <x v="3317"/>
  </r>
  <r>
    <x v="760"/>
    <x v="2"/>
    <x v="26"/>
    <x v="2"/>
    <x v="1"/>
    <x v="6"/>
    <x v="2900"/>
  </r>
  <r>
    <x v="306"/>
    <x v="0"/>
    <x v="4"/>
    <x v="1"/>
    <x v="1"/>
    <x v="10"/>
    <x v="1567"/>
  </r>
  <r>
    <x v="306"/>
    <x v="0"/>
    <x v="4"/>
    <x v="1"/>
    <x v="1"/>
    <x v="8"/>
    <x v="3318"/>
  </r>
  <r>
    <x v="477"/>
    <x v="0"/>
    <x v="1"/>
    <x v="1"/>
    <x v="1"/>
    <x v="6"/>
    <x v="3319"/>
  </r>
  <r>
    <x v="193"/>
    <x v="1"/>
    <x v="2"/>
    <x v="0"/>
    <x v="1"/>
    <x v="4"/>
    <x v="3320"/>
  </r>
  <r>
    <x v="980"/>
    <x v="1"/>
    <x v="14"/>
    <x v="2"/>
    <x v="2"/>
    <x v="11"/>
    <x v="1030"/>
  </r>
  <r>
    <x v="980"/>
    <x v="1"/>
    <x v="14"/>
    <x v="2"/>
    <x v="0"/>
    <x v="5"/>
    <x v="2308"/>
  </r>
  <r>
    <x v="297"/>
    <x v="1"/>
    <x v="22"/>
    <x v="1"/>
    <x v="1"/>
    <x v="13"/>
    <x v="3321"/>
  </r>
  <r>
    <x v="981"/>
    <x v="0"/>
    <x v="15"/>
    <x v="3"/>
    <x v="1"/>
    <x v="2"/>
    <x v="1950"/>
  </r>
  <r>
    <x v="981"/>
    <x v="0"/>
    <x v="15"/>
    <x v="3"/>
    <x v="0"/>
    <x v="5"/>
    <x v="3322"/>
  </r>
  <r>
    <x v="729"/>
    <x v="2"/>
    <x v="15"/>
    <x v="3"/>
    <x v="2"/>
    <x v="7"/>
    <x v="3323"/>
  </r>
  <r>
    <x v="729"/>
    <x v="2"/>
    <x v="15"/>
    <x v="3"/>
    <x v="1"/>
    <x v="10"/>
    <x v="3324"/>
  </r>
  <r>
    <x v="729"/>
    <x v="2"/>
    <x v="15"/>
    <x v="3"/>
    <x v="0"/>
    <x v="5"/>
    <x v="3325"/>
  </r>
  <r>
    <x v="565"/>
    <x v="1"/>
    <x v="24"/>
    <x v="3"/>
    <x v="2"/>
    <x v="11"/>
    <x v="3326"/>
  </r>
  <r>
    <x v="696"/>
    <x v="0"/>
    <x v="5"/>
    <x v="2"/>
    <x v="1"/>
    <x v="8"/>
    <x v="3327"/>
  </r>
  <r>
    <x v="696"/>
    <x v="0"/>
    <x v="15"/>
    <x v="3"/>
    <x v="0"/>
    <x v="1"/>
    <x v="1247"/>
  </r>
  <r>
    <x v="696"/>
    <x v="0"/>
    <x v="15"/>
    <x v="3"/>
    <x v="1"/>
    <x v="4"/>
    <x v="3328"/>
  </r>
  <r>
    <x v="982"/>
    <x v="2"/>
    <x v="1"/>
    <x v="1"/>
    <x v="0"/>
    <x v="1"/>
    <x v="1888"/>
  </r>
  <r>
    <x v="982"/>
    <x v="2"/>
    <x v="1"/>
    <x v="1"/>
    <x v="1"/>
    <x v="12"/>
    <x v="764"/>
  </r>
  <r>
    <x v="531"/>
    <x v="1"/>
    <x v="1"/>
    <x v="1"/>
    <x v="1"/>
    <x v="10"/>
    <x v="489"/>
  </r>
  <r>
    <x v="141"/>
    <x v="2"/>
    <x v="4"/>
    <x v="1"/>
    <x v="0"/>
    <x v="5"/>
    <x v="3329"/>
  </r>
  <r>
    <x v="141"/>
    <x v="2"/>
    <x v="4"/>
    <x v="1"/>
    <x v="1"/>
    <x v="8"/>
    <x v="1779"/>
  </r>
  <r>
    <x v="141"/>
    <x v="2"/>
    <x v="4"/>
    <x v="1"/>
    <x v="1"/>
    <x v="6"/>
    <x v="2556"/>
  </r>
  <r>
    <x v="141"/>
    <x v="2"/>
    <x v="4"/>
    <x v="1"/>
    <x v="1"/>
    <x v="6"/>
    <x v="1317"/>
  </r>
  <r>
    <x v="914"/>
    <x v="1"/>
    <x v="34"/>
    <x v="3"/>
    <x v="2"/>
    <x v="7"/>
    <x v="2746"/>
  </r>
  <r>
    <x v="914"/>
    <x v="1"/>
    <x v="34"/>
    <x v="3"/>
    <x v="0"/>
    <x v="3"/>
    <x v="3330"/>
  </r>
  <r>
    <x v="114"/>
    <x v="1"/>
    <x v="10"/>
    <x v="2"/>
    <x v="1"/>
    <x v="8"/>
    <x v="3331"/>
  </r>
  <r>
    <x v="983"/>
    <x v="0"/>
    <x v="26"/>
    <x v="2"/>
    <x v="1"/>
    <x v="12"/>
    <x v="3332"/>
  </r>
  <r>
    <x v="984"/>
    <x v="0"/>
    <x v="10"/>
    <x v="2"/>
    <x v="0"/>
    <x v="1"/>
    <x v="1600"/>
  </r>
  <r>
    <x v="984"/>
    <x v="0"/>
    <x v="10"/>
    <x v="2"/>
    <x v="2"/>
    <x v="7"/>
    <x v="1467"/>
  </r>
  <r>
    <x v="984"/>
    <x v="0"/>
    <x v="10"/>
    <x v="2"/>
    <x v="2"/>
    <x v="7"/>
    <x v="3333"/>
  </r>
  <r>
    <x v="984"/>
    <x v="0"/>
    <x v="10"/>
    <x v="2"/>
    <x v="1"/>
    <x v="8"/>
    <x v="3334"/>
  </r>
  <r>
    <x v="984"/>
    <x v="0"/>
    <x v="10"/>
    <x v="2"/>
    <x v="1"/>
    <x v="6"/>
    <x v="2721"/>
  </r>
  <r>
    <x v="984"/>
    <x v="0"/>
    <x v="10"/>
    <x v="2"/>
    <x v="0"/>
    <x v="5"/>
    <x v="3335"/>
  </r>
  <r>
    <x v="984"/>
    <x v="0"/>
    <x v="10"/>
    <x v="2"/>
    <x v="2"/>
    <x v="7"/>
    <x v="3336"/>
  </r>
  <r>
    <x v="504"/>
    <x v="0"/>
    <x v="29"/>
    <x v="3"/>
    <x v="1"/>
    <x v="2"/>
    <x v="1755"/>
  </r>
  <r>
    <x v="985"/>
    <x v="1"/>
    <x v="1"/>
    <x v="1"/>
    <x v="0"/>
    <x v="3"/>
    <x v="3337"/>
  </r>
  <r>
    <x v="422"/>
    <x v="0"/>
    <x v="1"/>
    <x v="1"/>
    <x v="0"/>
    <x v="1"/>
    <x v="2145"/>
  </r>
  <r>
    <x v="422"/>
    <x v="0"/>
    <x v="1"/>
    <x v="1"/>
    <x v="1"/>
    <x v="10"/>
    <x v="1371"/>
  </r>
  <r>
    <x v="535"/>
    <x v="0"/>
    <x v="6"/>
    <x v="2"/>
    <x v="1"/>
    <x v="8"/>
    <x v="3338"/>
  </r>
  <r>
    <x v="391"/>
    <x v="0"/>
    <x v="20"/>
    <x v="0"/>
    <x v="1"/>
    <x v="13"/>
    <x v="610"/>
  </r>
  <r>
    <x v="391"/>
    <x v="0"/>
    <x v="20"/>
    <x v="0"/>
    <x v="1"/>
    <x v="4"/>
    <x v="3289"/>
  </r>
  <r>
    <x v="208"/>
    <x v="0"/>
    <x v="16"/>
    <x v="1"/>
    <x v="1"/>
    <x v="8"/>
    <x v="3339"/>
  </r>
  <r>
    <x v="520"/>
    <x v="1"/>
    <x v="5"/>
    <x v="2"/>
    <x v="1"/>
    <x v="12"/>
    <x v="1967"/>
  </r>
  <r>
    <x v="952"/>
    <x v="0"/>
    <x v="5"/>
    <x v="2"/>
    <x v="0"/>
    <x v="1"/>
    <x v="3340"/>
  </r>
  <r>
    <x v="784"/>
    <x v="1"/>
    <x v="1"/>
    <x v="1"/>
    <x v="1"/>
    <x v="12"/>
    <x v="3341"/>
  </r>
  <r>
    <x v="784"/>
    <x v="1"/>
    <x v="1"/>
    <x v="1"/>
    <x v="2"/>
    <x v="7"/>
    <x v="3342"/>
  </r>
  <r>
    <x v="784"/>
    <x v="1"/>
    <x v="1"/>
    <x v="1"/>
    <x v="0"/>
    <x v="5"/>
    <x v="3343"/>
  </r>
  <r>
    <x v="986"/>
    <x v="2"/>
    <x v="2"/>
    <x v="0"/>
    <x v="0"/>
    <x v="1"/>
    <x v="3344"/>
  </r>
  <r>
    <x v="337"/>
    <x v="1"/>
    <x v="16"/>
    <x v="1"/>
    <x v="1"/>
    <x v="4"/>
    <x v="989"/>
  </r>
  <r>
    <x v="734"/>
    <x v="0"/>
    <x v="3"/>
    <x v="0"/>
    <x v="1"/>
    <x v="9"/>
    <x v="954"/>
  </r>
  <r>
    <x v="734"/>
    <x v="0"/>
    <x v="3"/>
    <x v="0"/>
    <x v="1"/>
    <x v="8"/>
    <x v="3345"/>
  </r>
  <r>
    <x v="734"/>
    <x v="0"/>
    <x v="3"/>
    <x v="0"/>
    <x v="1"/>
    <x v="10"/>
    <x v="667"/>
  </r>
  <r>
    <x v="627"/>
    <x v="0"/>
    <x v="5"/>
    <x v="2"/>
    <x v="1"/>
    <x v="8"/>
    <x v="3173"/>
  </r>
  <r>
    <x v="987"/>
    <x v="2"/>
    <x v="1"/>
    <x v="1"/>
    <x v="0"/>
    <x v="5"/>
    <x v="2922"/>
  </r>
  <r>
    <x v="442"/>
    <x v="2"/>
    <x v="41"/>
    <x v="2"/>
    <x v="1"/>
    <x v="6"/>
    <x v="3259"/>
  </r>
  <r>
    <x v="442"/>
    <x v="2"/>
    <x v="41"/>
    <x v="2"/>
    <x v="1"/>
    <x v="8"/>
    <x v="3346"/>
  </r>
  <r>
    <x v="729"/>
    <x v="2"/>
    <x v="1"/>
    <x v="1"/>
    <x v="2"/>
    <x v="16"/>
    <x v="1973"/>
  </r>
  <r>
    <x v="939"/>
    <x v="2"/>
    <x v="12"/>
    <x v="2"/>
    <x v="2"/>
    <x v="7"/>
    <x v="2782"/>
  </r>
  <r>
    <x v="939"/>
    <x v="2"/>
    <x v="12"/>
    <x v="2"/>
    <x v="0"/>
    <x v="5"/>
    <x v="3347"/>
  </r>
  <r>
    <x v="939"/>
    <x v="2"/>
    <x v="12"/>
    <x v="2"/>
    <x v="1"/>
    <x v="6"/>
    <x v="2213"/>
  </r>
  <r>
    <x v="939"/>
    <x v="2"/>
    <x v="12"/>
    <x v="2"/>
    <x v="1"/>
    <x v="4"/>
    <x v="3348"/>
  </r>
  <r>
    <x v="909"/>
    <x v="0"/>
    <x v="45"/>
    <x v="1"/>
    <x v="1"/>
    <x v="8"/>
    <x v="2057"/>
  </r>
  <r>
    <x v="988"/>
    <x v="2"/>
    <x v="17"/>
    <x v="0"/>
    <x v="1"/>
    <x v="8"/>
    <x v="3349"/>
  </r>
  <r>
    <x v="923"/>
    <x v="1"/>
    <x v="15"/>
    <x v="3"/>
    <x v="1"/>
    <x v="10"/>
    <x v="3350"/>
  </r>
  <r>
    <x v="374"/>
    <x v="1"/>
    <x v="35"/>
    <x v="0"/>
    <x v="2"/>
    <x v="11"/>
    <x v="3351"/>
  </r>
  <r>
    <x v="251"/>
    <x v="2"/>
    <x v="9"/>
    <x v="3"/>
    <x v="0"/>
    <x v="5"/>
    <x v="3352"/>
  </r>
  <r>
    <x v="224"/>
    <x v="0"/>
    <x v="9"/>
    <x v="3"/>
    <x v="1"/>
    <x v="2"/>
    <x v="3353"/>
  </r>
  <r>
    <x v="370"/>
    <x v="1"/>
    <x v="1"/>
    <x v="1"/>
    <x v="1"/>
    <x v="6"/>
    <x v="338"/>
  </r>
  <r>
    <x v="808"/>
    <x v="2"/>
    <x v="1"/>
    <x v="1"/>
    <x v="1"/>
    <x v="12"/>
    <x v="3354"/>
  </r>
  <r>
    <x v="808"/>
    <x v="2"/>
    <x v="1"/>
    <x v="1"/>
    <x v="1"/>
    <x v="6"/>
    <x v="3355"/>
  </r>
  <r>
    <x v="808"/>
    <x v="2"/>
    <x v="1"/>
    <x v="1"/>
    <x v="1"/>
    <x v="8"/>
    <x v="3356"/>
  </r>
  <r>
    <x v="808"/>
    <x v="2"/>
    <x v="1"/>
    <x v="1"/>
    <x v="1"/>
    <x v="13"/>
    <x v="2228"/>
  </r>
  <r>
    <x v="808"/>
    <x v="2"/>
    <x v="1"/>
    <x v="1"/>
    <x v="0"/>
    <x v="5"/>
    <x v="3357"/>
  </r>
  <r>
    <x v="808"/>
    <x v="2"/>
    <x v="1"/>
    <x v="1"/>
    <x v="1"/>
    <x v="4"/>
    <x v="3358"/>
  </r>
  <r>
    <x v="482"/>
    <x v="1"/>
    <x v="1"/>
    <x v="1"/>
    <x v="1"/>
    <x v="14"/>
    <x v="2720"/>
  </r>
  <r>
    <x v="482"/>
    <x v="1"/>
    <x v="1"/>
    <x v="1"/>
    <x v="2"/>
    <x v="7"/>
    <x v="3081"/>
  </r>
  <r>
    <x v="482"/>
    <x v="1"/>
    <x v="1"/>
    <x v="1"/>
    <x v="0"/>
    <x v="1"/>
    <x v="1741"/>
  </r>
  <r>
    <x v="482"/>
    <x v="1"/>
    <x v="1"/>
    <x v="1"/>
    <x v="1"/>
    <x v="9"/>
    <x v="2263"/>
  </r>
  <r>
    <x v="482"/>
    <x v="1"/>
    <x v="1"/>
    <x v="1"/>
    <x v="0"/>
    <x v="3"/>
    <x v="3359"/>
  </r>
  <r>
    <x v="482"/>
    <x v="1"/>
    <x v="1"/>
    <x v="1"/>
    <x v="1"/>
    <x v="6"/>
    <x v="3360"/>
  </r>
  <r>
    <x v="5"/>
    <x v="2"/>
    <x v="40"/>
    <x v="3"/>
    <x v="1"/>
    <x v="6"/>
    <x v="3361"/>
  </r>
  <r>
    <x v="735"/>
    <x v="2"/>
    <x v="6"/>
    <x v="2"/>
    <x v="1"/>
    <x v="14"/>
    <x v="3362"/>
  </r>
  <r>
    <x v="735"/>
    <x v="2"/>
    <x v="6"/>
    <x v="2"/>
    <x v="1"/>
    <x v="9"/>
    <x v="3363"/>
  </r>
  <r>
    <x v="747"/>
    <x v="2"/>
    <x v="39"/>
    <x v="3"/>
    <x v="0"/>
    <x v="1"/>
    <x v="3364"/>
  </r>
  <r>
    <x v="747"/>
    <x v="2"/>
    <x v="39"/>
    <x v="3"/>
    <x v="1"/>
    <x v="12"/>
    <x v="3365"/>
  </r>
  <r>
    <x v="747"/>
    <x v="2"/>
    <x v="39"/>
    <x v="3"/>
    <x v="1"/>
    <x v="13"/>
    <x v="132"/>
  </r>
  <r>
    <x v="989"/>
    <x v="2"/>
    <x v="3"/>
    <x v="0"/>
    <x v="1"/>
    <x v="10"/>
    <x v="3366"/>
  </r>
  <r>
    <x v="989"/>
    <x v="2"/>
    <x v="3"/>
    <x v="0"/>
    <x v="1"/>
    <x v="10"/>
    <x v="3367"/>
  </r>
  <r>
    <x v="989"/>
    <x v="2"/>
    <x v="3"/>
    <x v="0"/>
    <x v="1"/>
    <x v="12"/>
    <x v="2059"/>
  </r>
  <r>
    <x v="989"/>
    <x v="2"/>
    <x v="3"/>
    <x v="0"/>
    <x v="2"/>
    <x v="11"/>
    <x v="3368"/>
  </r>
  <r>
    <x v="71"/>
    <x v="0"/>
    <x v="15"/>
    <x v="3"/>
    <x v="2"/>
    <x v="7"/>
    <x v="3369"/>
  </r>
  <r>
    <x v="71"/>
    <x v="0"/>
    <x v="15"/>
    <x v="3"/>
    <x v="1"/>
    <x v="4"/>
    <x v="3370"/>
  </r>
  <r>
    <x v="71"/>
    <x v="0"/>
    <x v="15"/>
    <x v="3"/>
    <x v="1"/>
    <x v="8"/>
    <x v="855"/>
  </r>
  <r>
    <x v="71"/>
    <x v="0"/>
    <x v="15"/>
    <x v="3"/>
    <x v="1"/>
    <x v="10"/>
    <x v="1544"/>
  </r>
  <r>
    <x v="45"/>
    <x v="0"/>
    <x v="1"/>
    <x v="1"/>
    <x v="0"/>
    <x v="5"/>
    <x v="346"/>
  </r>
  <r>
    <x v="990"/>
    <x v="1"/>
    <x v="35"/>
    <x v="0"/>
    <x v="1"/>
    <x v="8"/>
    <x v="3371"/>
  </r>
  <r>
    <x v="413"/>
    <x v="0"/>
    <x v="2"/>
    <x v="0"/>
    <x v="1"/>
    <x v="6"/>
    <x v="1634"/>
  </r>
  <r>
    <x v="413"/>
    <x v="0"/>
    <x v="2"/>
    <x v="0"/>
    <x v="1"/>
    <x v="10"/>
    <x v="3372"/>
  </r>
  <r>
    <x v="64"/>
    <x v="2"/>
    <x v="5"/>
    <x v="2"/>
    <x v="1"/>
    <x v="9"/>
    <x v="3373"/>
  </r>
  <r>
    <x v="64"/>
    <x v="2"/>
    <x v="5"/>
    <x v="2"/>
    <x v="1"/>
    <x v="13"/>
    <x v="2634"/>
  </r>
  <r>
    <x v="406"/>
    <x v="1"/>
    <x v="5"/>
    <x v="2"/>
    <x v="2"/>
    <x v="11"/>
    <x v="3374"/>
  </r>
  <r>
    <x v="481"/>
    <x v="2"/>
    <x v="31"/>
    <x v="3"/>
    <x v="2"/>
    <x v="7"/>
    <x v="3375"/>
  </r>
  <r>
    <x v="481"/>
    <x v="2"/>
    <x v="31"/>
    <x v="3"/>
    <x v="0"/>
    <x v="1"/>
    <x v="3036"/>
  </r>
  <r>
    <x v="165"/>
    <x v="2"/>
    <x v="1"/>
    <x v="1"/>
    <x v="2"/>
    <x v="16"/>
    <x v="3376"/>
  </r>
  <r>
    <x v="165"/>
    <x v="2"/>
    <x v="1"/>
    <x v="1"/>
    <x v="1"/>
    <x v="8"/>
    <x v="3377"/>
  </r>
  <r>
    <x v="348"/>
    <x v="1"/>
    <x v="13"/>
    <x v="3"/>
    <x v="1"/>
    <x v="4"/>
    <x v="3378"/>
  </r>
  <r>
    <x v="428"/>
    <x v="0"/>
    <x v="18"/>
    <x v="0"/>
    <x v="1"/>
    <x v="14"/>
    <x v="3379"/>
  </r>
  <r>
    <x v="428"/>
    <x v="0"/>
    <x v="18"/>
    <x v="0"/>
    <x v="1"/>
    <x v="10"/>
    <x v="3380"/>
  </r>
  <r>
    <x v="428"/>
    <x v="0"/>
    <x v="18"/>
    <x v="0"/>
    <x v="1"/>
    <x v="4"/>
    <x v="3381"/>
  </r>
  <r>
    <x v="428"/>
    <x v="0"/>
    <x v="18"/>
    <x v="0"/>
    <x v="0"/>
    <x v="5"/>
    <x v="2127"/>
  </r>
  <r>
    <x v="373"/>
    <x v="1"/>
    <x v="15"/>
    <x v="3"/>
    <x v="1"/>
    <x v="4"/>
    <x v="3378"/>
  </r>
  <r>
    <x v="373"/>
    <x v="1"/>
    <x v="15"/>
    <x v="3"/>
    <x v="1"/>
    <x v="4"/>
    <x v="3382"/>
  </r>
  <r>
    <x v="373"/>
    <x v="1"/>
    <x v="15"/>
    <x v="3"/>
    <x v="1"/>
    <x v="6"/>
    <x v="3383"/>
  </r>
  <r>
    <x v="373"/>
    <x v="1"/>
    <x v="15"/>
    <x v="3"/>
    <x v="1"/>
    <x v="4"/>
    <x v="898"/>
  </r>
  <r>
    <x v="52"/>
    <x v="0"/>
    <x v="12"/>
    <x v="2"/>
    <x v="0"/>
    <x v="5"/>
    <x v="1790"/>
  </r>
  <r>
    <x v="646"/>
    <x v="0"/>
    <x v="1"/>
    <x v="1"/>
    <x v="1"/>
    <x v="2"/>
    <x v="2616"/>
  </r>
  <r>
    <x v="646"/>
    <x v="0"/>
    <x v="1"/>
    <x v="1"/>
    <x v="0"/>
    <x v="5"/>
    <x v="3384"/>
  </r>
  <r>
    <x v="291"/>
    <x v="1"/>
    <x v="1"/>
    <x v="1"/>
    <x v="0"/>
    <x v="0"/>
    <x v="3385"/>
  </r>
  <r>
    <x v="291"/>
    <x v="1"/>
    <x v="1"/>
    <x v="1"/>
    <x v="1"/>
    <x v="4"/>
    <x v="1225"/>
  </r>
  <r>
    <x v="846"/>
    <x v="1"/>
    <x v="1"/>
    <x v="1"/>
    <x v="1"/>
    <x v="4"/>
    <x v="420"/>
  </r>
  <r>
    <x v="842"/>
    <x v="0"/>
    <x v="1"/>
    <x v="1"/>
    <x v="1"/>
    <x v="6"/>
    <x v="1832"/>
  </r>
  <r>
    <x v="842"/>
    <x v="0"/>
    <x v="1"/>
    <x v="1"/>
    <x v="1"/>
    <x v="6"/>
    <x v="708"/>
  </r>
  <r>
    <x v="842"/>
    <x v="0"/>
    <x v="1"/>
    <x v="1"/>
    <x v="1"/>
    <x v="6"/>
    <x v="2812"/>
  </r>
  <r>
    <x v="108"/>
    <x v="0"/>
    <x v="17"/>
    <x v="0"/>
    <x v="2"/>
    <x v="16"/>
    <x v="3386"/>
  </r>
  <r>
    <x v="108"/>
    <x v="0"/>
    <x v="17"/>
    <x v="0"/>
    <x v="1"/>
    <x v="12"/>
    <x v="3387"/>
  </r>
  <r>
    <x v="760"/>
    <x v="0"/>
    <x v="22"/>
    <x v="1"/>
    <x v="1"/>
    <x v="8"/>
    <x v="754"/>
  </r>
  <r>
    <x v="760"/>
    <x v="0"/>
    <x v="22"/>
    <x v="1"/>
    <x v="0"/>
    <x v="1"/>
    <x v="1077"/>
  </r>
  <r>
    <x v="991"/>
    <x v="0"/>
    <x v="4"/>
    <x v="1"/>
    <x v="1"/>
    <x v="8"/>
    <x v="2850"/>
  </r>
  <r>
    <x v="991"/>
    <x v="0"/>
    <x v="4"/>
    <x v="1"/>
    <x v="2"/>
    <x v="15"/>
    <x v="2666"/>
  </r>
  <r>
    <x v="399"/>
    <x v="2"/>
    <x v="15"/>
    <x v="3"/>
    <x v="0"/>
    <x v="1"/>
    <x v="3388"/>
  </r>
  <r>
    <x v="992"/>
    <x v="1"/>
    <x v="17"/>
    <x v="0"/>
    <x v="1"/>
    <x v="10"/>
    <x v="3389"/>
  </r>
  <r>
    <x v="993"/>
    <x v="2"/>
    <x v="15"/>
    <x v="3"/>
    <x v="0"/>
    <x v="1"/>
    <x v="3390"/>
  </r>
  <r>
    <x v="304"/>
    <x v="1"/>
    <x v="4"/>
    <x v="1"/>
    <x v="1"/>
    <x v="10"/>
    <x v="3391"/>
  </r>
  <r>
    <x v="304"/>
    <x v="1"/>
    <x v="4"/>
    <x v="1"/>
    <x v="1"/>
    <x v="14"/>
    <x v="3392"/>
  </r>
  <r>
    <x v="798"/>
    <x v="2"/>
    <x v="1"/>
    <x v="1"/>
    <x v="1"/>
    <x v="10"/>
    <x v="1644"/>
  </r>
  <r>
    <x v="798"/>
    <x v="2"/>
    <x v="1"/>
    <x v="1"/>
    <x v="1"/>
    <x v="10"/>
    <x v="3393"/>
  </r>
  <r>
    <x v="922"/>
    <x v="2"/>
    <x v="30"/>
    <x v="3"/>
    <x v="1"/>
    <x v="10"/>
    <x v="2660"/>
  </r>
  <r>
    <x v="922"/>
    <x v="2"/>
    <x v="30"/>
    <x v="3"/>
    <x v="1"/>
    <x v="4"/>
    <x v="3394"/>
  </r>
  <r>
    <x v="92"/>
    <x v="0"/>
    <x v="1"/>
    <x v="1"/>
    <x v="1"/>
    <x v="13"/>
    <x v="704"/>
  </r>
  <r>
    <x v="952"/>
    <x v="1"/>
    <x v="10"/>
    <x v="2"/>
    <x v="1"/>
    <x v="4"/>
    <x v="3395"/>
  </r>
  <r>
    <x v="910"/>
    <x v="0"/>
    <x v="9"/>
    <x v="3"/>
    <x v="1"/>
    <x v="6"/>
    <x v="3396"/>
  </r>
  <r>
    <x v="910"/>
    <x v="0"/>
    <x v="9"/>
    <x v="3"/>
    <x v="1"/>
    <x v="9"/>
    <x v="769"/>
  </r>
  <r>
    <x v="910"/>
    <x v="0"/>
    <x v="9"/>
    <x v="3"/>
    <x v="1"/>
    <x v="10"/>
    <x v="885"/>
  </r>
  <r>
    <x v="910"/>
    <x v="0"/>
    <x v="9"/>
    <x v="3"/>
    <x v="1"/>
    <x v="9"/>
    <x v="3397"/>
  </r>
  <r>
    <x v="910"/>
    <x v="0"/>
    <x v="9"/>
    <x v="3"/>
    <x v="2"/>
    <x v="11"/>
    <x v="288"/>
  </r>
  <r>
    <x v="910"/>
    <x v="0"/>
    <x v="9"/>
    <x v="3"/>
    <x v="0"/>
    <x v="1"/>
    <x v="2749"/>
  </r>
  <r>
    <x v="910"/>
    <x v="0"/>
    <x v="9"/>
    <x v="3"/>
    <x v="1"/>
    <x v="4"/>
    <x v="3398"/>
  </r>
  <r>
    <x v="31"/>
    <x v="0"/>
    <x v="2"/>
    <x v="0"/>
    <x v="1"/>
    <x v="2"/>
    <x v="3399"/>
  </r>
  <r>
    <x v="897"/>
    <x v="0"/>
    <x v="2"/>
    <x v="0"/>
    <x v="1"/>
    <x v="8"/>
    <x v="3400"/>
  </r>
  <r>
    <x v="897"/>
    <x v="0"/>
    <x v="2"/>
    <x v="0"/>
    <x v="1"/>
    <x v="2"/>
    <x v="3319"/>
  </r>
  <r>
    <x v="994"/>
    <x v="1"/>
    <x v="4"/>
    <x v="1"/>
    <x v="0"/>
    <x v="5"/>
    <x v="705"/>
  </r>
  <r>
    <x v="994"/>
    <x v="1"/>
    <x v="4"/>
    <x v="1"/>
    <x v="2"/>
    <x v="11"/>
    <x v="3401"/>
  </r>
  <r>
    <x v="636"/>
    <x v="1"/>
    <x v="5"/>
    <x v="2"/>
    <x v="1"/>
    <x v="8"/>
    <x v="3402"/>
  </r>
  <r>
    <x v="636"/>
    <x v="1"/>
    <x v="5"/>
    <x v="2"/>
    <x v="0"/>
    <x v="0"/>
    <x v="3403"/>
  </r>
  <r>
    <x v="636"/>
    <x v="1"/>
    <x v="5"/>
    <x v="2"/>
    <x v="1"/>
    <x v="4"/>
    <x v="3404"/>
  </r>
  <r>
    <x v="995"/>
    <x v="0"/>
    <x v="12"/>
    <x v="2"/>
    <x v="1"/>
    <x v="9"/>
    <x v="3405"/>
  </r>
  <r>
    <x v="995"/>
    <x v="0"/>
    <x v="12"/>
    <x v="2"/>
    <x v="2"/>
    <x v="7"/>
    <x v="3406"/>
  </r>
  <r>
    <x v="995"/>
    <x v="0"/>
    <x v="12"/>
    <x v="2"/>
    <x v="2"/>
    <x v="7"/>
    <x v="3407"/>
  </r>
  <r>
    <x v="995"/>
    <x v="0"/>
    <x v="12"/>
    <x v="2"/>
    <x v="0"/>
    <x v="5"/>
    <x v="1042"/>
  </r>
  <r>
    <x v="996"/>
    <x v="0"/>
    <x v="9"/>
    <x v="3"/>
    <x v="0"/>
    <x v="5"/>
    <x v="1632"/>
  </r>
  <r>
    <x v="619"/>
    <x v="0"/>
    <x v="7"/>
    <x v="1"/>
    <x v="1"/>
    <x v="8"/>
    <x v="3408"/>
  </r>
  <r>
    <x v="619"/>
    <x v="0"/>
    <x v="7"/>
    <x v="1"/>
    <x v="1"/>
    <x v="4"/>
    <x v="1225"/>
  </r>
  <r>
    <x v="619"/>
    <x v="0"/>
    <x v="7"/>
    <x v="1"/>
    <x v="2"/>
    <x v="11"/>
    <x v="137"/>
  </r>
  <r>
    <x v="619"/>
    <x v="0"/>
    <x v="7"/>
    <x v="1"/>
    <x v="1"/>
    <x v="4"/>
    <x v="788"/>
  </r>
  <r>
    <x v="619"/>
    <x v="0"/>
    <x v="7"/>
    <x v="1"/>
    <x v="1"/>
    <x v="8"/>
    <x v="3409"/>
  </r>
  <r>
    <x v="216"/>
    <x v="0"/>
    <x v="15"/>
    <x v="3"/>
    <x v="1"/>
    <x v="13"/>
    <x v="3410"/>
  </r>
  <r>
    <x v="49"/>
    <x v="0"/>
    <x v="3"/>
    <x v="0"/>
    <x v="2"/>
    <x v="7"/>
    <x v="3411"/>
  </r>
  <r>
    <x v="48"/>
    <x v="1"/>
    <x v="9"/>
    <x v="3"/>
    <x v="0"/>
    <x v="3"/>
    <x v="3412"/>
  </r>
  <r>
    <x v="48"/>
    <x v="1"/>
    <x v="9"/>
    <x v="3"/>
    <x v="0"/>
    <x v="0"/>
    <x v="3413"/>
  </r>
  <r>
    <x v="48"/>
    <x v="1"/>
    <x v="9"/>
    <x v="3"/>
    <x v="1"/>
    <x v="8"/>
    <x v="3414"/>
  </r>
  <r>
    <x v="48"/>
    <x v="1"/>
    <x v="9"/>
    <x v="3"/>
    <x v="1"/>
    <x v="13"/>
    <x v="1785"/>
  </r>
  <r>
    <x v="890"/>
    <x v="0"/>
    <x v="14"/>
    <x v="2"/>
    <x v="2"/>
    <x v="7"/>
    <x v="3415"/>
  </r>
  <r>
    <x v="983"/>
    <x v="0"/>
    <x v="9"/>
    <x v="3"/>
    <x v="1"/>
    <x v="8"/>
    <x v="3416"/>
  </r>
  <r>
    <x v="414"/>
    <x v="0"/>
    <x v="16"/>
    <x v="1"/>
    <x v="0"/>
    <x v="5"/>
    <x v="3417"/>
  </r>
  <r>
    <x v="414"/>
    <x v="0"/>
    <x v="16"/>
    <x v="1"/>
    <x v="2"/>
    <x v="11"/>
    <x v="973"/>
  </r>
  <r>
    <x v="414"/>
    <x v="0"/>
    <x v="16"/>
    <x v="1"/>
    <x v="0"/>
    <x v="1"/>
    <x v="2463"/>
  </r>
  <r>
    <x v="414"/>
    <x v="0"/>
    <x v="16"/>
    <x v="1"/>
    <x v="1"/>
    <x v="10"/>
    <x v="1765"/>
  </r>
  <r>
    <x v="414"/>
    <x v="0"/>
    <x v="16"/>
    <x v="1"/>
    <x v="1"/>
    <x v="10"/>
    <x v="578"/>
  </r>
  <r>
    <x v="997"/>
    <x v="0"/>
    <x v="12"/>
    <x v="2"/>
    <x v="1"/>
    <x v="8"/>
    <x v="3418"/>
  </r>
  <r>
    <x v="997"/>
    <x v="0"/>
    <x v="12"/>
    <x v="2"/>
    <x v="0"/>
    <x v="1"/>
    <x v="3271"/>
  </r>
  <r>
    <x v="997"/>
    <x v="0"/>
    <x v="12"/>
    <x v="2"/>
    <x v="0"/>
    <x v="1"/>
    <x v="3419"/>
  </r>
  <r>
    <x v="997"/>
    <x v="0"/>
    <x v="12"/>
    <x v="2"/>
    <x v="0"/>
    <x v="1"/>
    <x v="3420"/>
  </r>
  <r>
    <x v="997"/>
    <x v="0"/>
    <x v="12"/>
    <x v="2"/>
    <x v="0"/>
    <x v="5"/>
    <x v="3421"/>
  </r>
  <r>
    <x v="943"/>
    <x v="2"/>
    <x v="5"/>
    <x v="2"/>
    <x v="1"/>
    <x v="6"/>
    <x v="791"/>
  </r>
  <r>
    <x v="943"/>
    <x v="2"/>
    <x v="5"/>
    <x v="2"/>
    <x v="1"/>
    <x v="4"/>
    <x v="3422"/>
  </r>
  <r>
    <x v="943"/>
    <x v="2"/>
    <x v="5"/>
    <x v="2"/>
    <x v="1"/>
    <x v="10"/>
    <x v="1297"/>
  </r>
  <r>
    <x v="943"/>
    <x v="2"/>
    <x v="5"/>
    <x v="2"/>
    <x v="0"/>
    <x v="5"/>
    <x v="3423"/>
  </r>
  <r>
    <x v="890"/>
    <x v="1"/>
    <x v="5"/>
    <x v="2"/>
    <x v="1"/>
    <x v="9"/>
    <x v="3424"/>
  </r>
  <r>
    <x v="624"/>
    <x v="0"/>
    <x v="29"/>
    <x v="3"/>
    <x v="1"/>
    <x v="14"/>
    <x v="3425"/>
  </r>
  <r>
    <x v="624"/>
    <x v="0"/>
    <x v="29"/>
    <x v="3"/>
    <x v="1"/>
    <x v="2"/>
    <x v="2"/>
  </r>
  <r>
    <x v="624"/>
    <x v="0"/>
    <x v="29"/>
    <x v="3"/>
    <x v="0"/>
    <x v="5"/>
    <x v="3426"/>
  </r>
  <r>
    <x v="222"/>
    <x v="0"/>
    <x v="1"/>
    <x v="1"/>
    <x v="1"/>
    <x v="8"/>
    <x v="1630"/>
  </r>
  <r>
    <x v="222"/>
    <x v="0"/>
    <x v="1"/>
    <x v="1"/>
    <x v="1"/>
    <x v="4"/>
    <x v="3427"/>
  </r>
  <r>
    <x v="222"/>
    <x v="0"/>
    <x v="1"/>
    <x v="1"/>
    <x v="1"/>
    <x v="6"/>
    <x v="2582"/>
  </r>
  <r>
    <x v="222"/>
    <x v="0"/>
    <x v="1"/>
    <x v="1"/>
    <x v="2"/>
    <x v="11"/>
    <x v="1030"/>
  </r>
  <r>
    <x v="691"/>
    <x v="0"/>
    <x v="9"/>
    <x v="3"/>
    <x v="1"/>
    <x v="8"/>
    <x v="3428"/>
  </r>
  <r>
    <x v="757"/>
    <x v="0"/>
    <x v="5"/>
    <x v="2"/>
    <x v="1"/>
    <x v="10"/>
    <x v="1566"/>
  </r>
  <r>
    <x v="757"/>
    <x v="0"/>
    <x v="5"/>
    <x v="2"/>
    <x v="0"/>
    <x v="5"/>
    <x v="3429"/>
  </r>
  <r>
    <x v="796"/>
    <x v="0"/>
    <x v="21"/>
    <x v="1"/>
    <x v="2"/>
    <x v="7"/>
    <x v="3430"/>
  </r>
  <r>
    <x v="793"/>
    <x v="0"/>
    <x v="22"/>
    <x v="1"/>
    <x v="2"/>
    <x v="7"/>
    <x v="1212"/>
  </r>
  <r>
    <x v="734"/>
    <x v="2"/>
    <x v="4"/>
    <x v="1"/>
    <x v="0"/>
    <x v="3"/>
    <x v="3431"/>
  </r>
  <r>
    <x v="295"/>
    <x v="0"/>
    <x v="39"/>
    <x v="3"/>
    <x v="1"/>
    <x v="6"/>
    <x v="3432"/>
  </r>
  <r>
    <x v="998"/>
    <x v="1"/>
    <x v="1"/>
    <x v="1"/>
    <x v="1"/>
    <x v="10"/>
    <x v="1544"/>
  </r>
  <r>
    <x v="24"/>
    <x v="2"/>
    <x v="1"/>
    <x v="1"/>
    <x v="1"/>
    <x v="4"/>
    <x v="3433"/>
  </r>
  <r>
    <x v="24"/>
    <x v="2"/>
    <x v="1"/>
    <x v="1"/>
    <x v="1"/>
    <x v="10"/>
    <x v="1156"/>
  </r>
  <r>
    <x v="159"/>
    <x v="0"/>
    <x v="10"/>
    <x v="2"/>
    <x v="0"/>
    <x v="3"/>
    <x v="3434"/>
  </r>
  <r>
    <x v="853"/>
    <x v="2"/>
    <x v="4"/>
    <x v="1"/>
    <x v="1"/>
    <x v="6"/>
    <x v="3435"/>
  </r>
  <r>
    <x v="730"/>
    <x v="0"/>
    <x v="32"/>
    <x v="0"/>
    <x v="1"/>
    <x v="2"/>
    <x v="1646"/>
  </r>
  <r>
    <x v="583"/>
    <x v="2"/>
    <x v="2"/>
    <x v="0"/>
    <x v="1"/>
    <x v="8"/>
    <x v="3436"/>
  </r>
  <r>
    <x v="583"/>
    <x v="2"/>
    <x v="2"/>
    <x v="0"/>
    <x v="1"/>
    <x v="9"/>
    <x v="3437"/>
  </r>
  <r>
    <x v="641"/>
    <x v="2"/>
    <x v="15"/>
    <x v="3"/>
    <x v="1"/>
    <x v="4"/>
    <x v="2068"/>
  </r>
  <r>
    <x v="641"/>
    <x v="2"/>
    <x v="15"/>
    <x v="3"/>
    <x v="0"/>
    <x v="0"/>
    <x v="3438"/>
  </r>
  <r>
    <x v="845"/>
    <x v="0"/>
    <x v="1"/>
    <x v="1"/>
    <x v="1"/>
    <x v="8"/>
    <x v="3439"/>
  </r>
  <r>
    <x v="427"/>
    <x v="0"/>
    <x v="5"/>
    <x v="2"/>
    <x v="2"/>
    <x v="11"/>
    <x v="3440"/>
  </r>
  <r>
    <x v="368"/>
    <x v="0"/>
    <x v="1"/>
    <x v="1"/>
    <x v="1"/>
    <x v="10"/>
    <x v="3441"/>
  </r>
  <r>
    <x v="368"/>
    <x v="0"/>
    <x v="1"/>
    <x v="1"/>
    <x v="1"/>
    <x v="10"/>
    <x v="3442"/>
  </r>
  <r>
    <x v="368"/>
    <x v="0"/>
    <x v="1"/>
    <x v="1"/>
    <x v="2"/>
    <x v="11"/>
    <x v="3443"/>
  </r>
  <r>
    <x v="368"/>
    <x v="0"/>
    <x v="1"/>
    <x v="1"/>
    <x v="0"/>
    <x v="5"/>
    <x v="544"/>
  </r>
  <r>
    <x v="281"/>
    <x v="1"/>
    <x v="15"/>
    <x v="3"/>
    <x v="0"/>
    <x v="1"/>
    <x v="3444"/>
  </r>
  <r>
    <x v="385"/>
    <x v="2"/>
    <x v="43"/>
    <x v="3"/>
    <x v="1"/>
    <x v="8"/>
    <x v="338"/>
  </r>
  <r>
    <x v="385"/>
    <x v="2"/>
    <x v="43"/>
    <x v="3"/>
    <x v="1"/>
    <x v="8"/>
    <x v="3445"/>
  </r>
  <r>
    <x v="385"/>
    <x v="2"/>
    <x v="43"/>
    <x v="3"/>
    <x v="2"/>
    <x v="11"/>
    <x v="3446"/>
  </r>
  <r>
    <x v="954"/>
    <x v="0"/>
    <x v="1"/>
    <x v="1"/>
    <x v="1"/>
    <x v="2"/>
    <x v="3447"/>
  </r>
  <r>
    <x v="954"/>
    <x v="0"/>
    <x v="1"/>
    <x v="1"/>
    <x v="0"/>
    <x v="3"/>
    <x v="3448"/>
  </r>
  <r>
    <x v="105"/>
    <x v="0"/>
    <x v="4"/>
    <x v="1"/>
    <x v="1"/>
    <x v="2"/>
    <x v="739"/>
  </r>
  <r>
    <x v="105"/>
    <x v="0"/>
    <x v="4"/>
    <x v="1"/>
    <x v="1"/>
    <x v="6"/>
    <x v="3214"/>
  </r>
  <r>
    <x v="105"/>
    <x v="0"/>
    <x v="4"/>
    <x v="1"/>
    <x v="1"/>
    <x v="14"/>
    <x v="1048"/>
  </r>
  <r>
    <x v="916"/>
    <x v="0"/>
    <x v="11"/>
    <x v="2"/>
    <x v="1"/>
    <x v="13"/>
    <x v="2263"/>
  </r>
  <r>
    <x v="916"/>
    <x v="0"/>
    <x v="11"/>
    <x v="2"/>
    <x v="1"/>
    <x v="4"/>
    <x v="3449"/>
  </r>
  <r>
    <x v="916"/>
    <x v="0"/>
    <x v="11"/>
    <x v="2"/>
    <x v="1"/>
    <x v="8"/>
    <x v="3346"/>
  </r>
  <r>
    <x v="916"/>
    <x v="0"/>
    <x v="11"/>
    <x v="2"/>
    <x v="1"/>
    <x v="8"/>
    <x v="3450"/>
  </r>
  <r>
    <x v="840"/>
    <x v="1"/>
    <x v="1"/>
    <x v="1"/>
    <x v="1"/>
    <x v="14"/>
    <x v="3451"/>
  </r>
  <r>
    <x v="840"/>
    <x v="1"/>
    <x v="1"/>
    <x v="1"/>
    <x v="0"/>
    <x v="5"/>
    <x v="2629"/>
  </r>
  <r>
    <x v="435"/>
    <x v="1"/>
    <x v="4"/>
    <x v="1"/>
    <x v="1"/>
    <x v="10"/>
    <x v="653"/>
  </r>
  <r>
    <x v="877"/>
    <x v="1"/>
    <x v="4"/>
    <x v="1"/>
    <x v="2"/>
    <x v="15"/>
    <x v="2471"/>
  </r>
  <r>
    <x v="10"/>
    <x v="0"/>
    <x v="18"/>
    <x v="0"/>
    <x v="2"/>
    <x v="7"/>
    <x v="1374"/>
  </r>
  <r>
    <x v="225"/>
    <x v="0"/>
    <x v="18"/>
    <x v="0"/>
    <x v="0"/>
    <x v="1"/>
    <x v="3452"/>
  </r>
  <r>
    <x v="295"/>
    <x v="0"/>
    <x v="5"/>
    <x v="2"/>
    <x v="2"/>
    <x v="11"/>
    <x v="4"/>
  </r>
  <r>
    <x v="447"/>
    <x v="0"/>
    <x v="2"/>
    <x v="0"/>
    <x v="1"/>
    <x v="8"/>
    <x v="2350"/>
  </r>
  <r>
    <x v="447"/>
    <x v="0"/>
    <x v="2"/>
    <x v="0"/>
    <x v="1"/>
    <x v="10"/>
    <x v="905"/>
  </r>
  <r>
    <x v="296"/>
    <x v="0"/>
    <x v="9"/>
    <x v="3"/>
    <x v="1"/>
    <x v="8"/>
    <x v="3453"/>
  </r>
  <r>
    <x v="504"/>
    <x v="2"/>
    <x v="10"/>
    <x v="2"/>
    <x v="1"/>
    <x v="8"/>
    <x v="3454"/>
  </r>
  <r>
    <x v="935"/>
    <x v="0"/>
    <x v="15"/>
    <x v="3"/>
    <x v="2"/>
    <x v="7"/>
    <x v="2243"/>
  </r>
  <r>
    <x v="935"/>
    <x v="0"/>
    <x v="15"/>
    <x v="3"/>
    <x v="1"/>
    <x v="8"/>
    <x v="780"/>
  </r>
  <r>
    <x v="935"/>
    <x v="0"/>
    <x v="15"/>
    <x v="3"/>
    <x v="1"/>
    <x v="8"/>
    <x v="3455"/>
  </r>
  <r>
    <x v="945"/>
    <x v="0"/>
    <x v="24"/>
    <x v="3"/>
    <x v="1"/>
    <x v="2"/>
    <x v="2144"/>
  </r>
  <r>
    <x v="945"/>
    <x v="0"/>
    <x v="24"/>
    <x v="3"/>
    <x v="1"/>
    <x v="14"/>
    <x v="3456"/>
  </r>
  <r>
    <x v="328"/>
    <x v="0"/>
    <x v="1"/>
    <x v="1"/>
    <x v="1"/>
    <x v="12"/>
    <x v="1091"/>
  </r>
  <r>
    <x v="221"/>
    <x v="0"/>
    <x v="1"/>
    <x v="1"/>
    <x v="1"/>
    <x v="6"/>
    <x v="3457"/>
  </r>
  <r>
    <x v="999"/>
    <x v="2"/>
    <x v="15"/>
    <x v="3"/>
    <x v="1"/>
    <x v="6"/>
    <x v="2416"/>
  </r>
  <r>
    <x v="1000"/>
    <x v="1"/>
    <x v="5"/>
    <x v="2"/>
    <x v="2"/>
    <x v="11"/>
    <x v="3458"/>
  </r>
  <r>
    <x v="1000"/>
    <x v="1"/>
    <x v="5"/>
    <x v="2"/>
    <x v="2"/>
    <x v="7"/>
    <x v="3459"/>
  </r>
  <r>
    <x v="455"/>
    <x v="0"/>
    <x v="3"/>
    <x v="0"/>
    <x v="1"/>
    <x v="10"/>
    <x v="863"/>
  </r>
  <r>
    <x v="251"/>
    <x v="2"/>
    <x v="1"/>
    <x v="1"/>
    <x v="1"/>
    <x v="8"/>
    <x v="1627"/>
  </r>
  <r>
    <x v="251"/>
    <x v="2"/>
    <x v="1"/>
    <x v="1"/>
    <x v="1"/>
    <x v="14"/>
    <x v="869"/>
  </r>
  <r>
    <x v="656"/>
    <x v="0"/>
    <x v="16"/>
    <x v="1"/>
    <x v="2"/>
    <x v="7"/>
    <x v="3460"/>
  </r>
  <r>
    <x v="51"/>
    <x v="0"/>
    <x v="10"/>
    <x v="2"/>
    <x v="0"/>
    <x v="5"/>
    <x v="3461"/>
  </r>
  <r>
    <x v="51"/>
    <x v="0"/>
    <x v="10"/>
    <x v="2"/>
    <x v="1"/>
    <x v="2"/>
    <x v="132"/>
  </r>
  <r>
    <x v="51"/>
    <x v="0"/>
    <x v="10"/>
    <x v="2"/>
    <x v="2"/>
    <x v="7"/>
    <x v="2643"/>
  </r>
  <r>
    <x v="673"/>
    <x v="2"/>
    <x v="1"/>
    <x v="1"/>
    <x v="1"/>
    <x v="6"/>
    <x v="368"/>
  </r>
  <r>
    <x v="317"/>
    <x v="1"/>
    <x v="15"/>
    <x v="3"/>
    <x v="1"/>
    <x v="2"/>
    <x v="1298"/>
  </r>
  <r>
    <x v="317"/>
    <x v="1"/>
    <x v="15"/>
    <x v="3"/>
    <x v="1"/>
    <x v="14"/>
    <x v="3462"/>
  </r>
  <r>
    <x v="659"/>
    <x v="0"/>
    <x v="13"/>
    <x v="3"/>
    <x v="1"/>
    <x v="9"/>
    <x v="3463"/>
  </r>
  <r>
    <x v="1001"/>
    <x v="0"/>
    <x v="15"/>
    <x v="3"/>
    <x v="0"/>
    <x v="1"/>
    <x v="3464"/>
  </r>
  <r>
    <x v="845"/>
    <x v="0"/>
    <x v="5"/>
    <x v="2"/>
    <x v="0"/>
    <x v="1"/>
    <x v="3465"/>
  </r>
  <r>
    <x v="845"/>
    <x v="0"/>
    <x v="5"/>
    <x v="2"/>
    <x v="1"/>
    <x v="8"/>
    <x v="3466"/>
  </r>
  <r>
    <x v="845"/>
    <x v="0"/>
    <x v="5"/>
    <x v="2"/>
    <x v="1"/>
    <x v="14"/>
    <x v="3467"/>
  </r>
  <r>
    <x v="480"/>
    <x v="0"/>
    <x v="41"/>
    <x v="2"/>
    <x v="1"/>
    <x v="10"/>
    <x v="999"/>
  </r>
  <r>
    <x v="555"/>
    <x v="0"/>
    <x v="22"/>
    <x v="1"/>
    <x v="1"/>
    <x v="6"/>
    <x v="1317"/>
  </r>
  <r>
    <x v="555"/>
    <x v="0"/>
    <x v="22"/>
    <x v="1"/>
    <x v="0"/>
    <x v="0"/>
    <x v="3468"/>
  </r>
  <r>
    <x v="555"/>
    <x v="0"/>
    <x v="22"/>
    <x v="1"/>
    <x v="1"/>
    <x v="6"/>
    <x v="1700"/>
  </r>
  <r>
    <x v="555"/>
    <x v="0"/>
    <x v="22"/>
    <x v="1"/>
    <x v="2"/>
    <x v="11"/>
    <x v="3469"/>
  </r>
  <r>
    <x v="555"/>
    <x v="0"/>
    <x v="22"/>
    <x v="1"/>
    <x v="0"/>
    <x v="5"/>
    <x v="3470"/>
  </r>
  <r>
    <x v="555"/>
    <x v="0"/>
    <x v="22"/>
    <x v="1"/>
    <x v="0"/>
    <x v="5"/>
    <x v="3471"/>
  </r>
  <r>
    <x v="555"/>
    <x v="0"/>
    <x v="22"/>
    <x v="1"/>
    <x v="0"/>
    <x v="3"/>
    <x v="3472"/>
  </r>
  <r>
    <x v="555"/>
    <x v="0"/>
    <x v="22"/>
    <x v="1"/>
    <x v="1"/>
    <x v="10"/>
    <x v="629"/>
  </r>
  <r>
    <x v="555"/>
    <x v="0"/>
    <x v="22"/>
    <x v="1"/>
    <x v="1"/>
    <x v="10"/>
    <x v="3473"/>
  </r>
  <r>
    <x v="685"/>
    <x v="0"/>
    <x v="15"/>
    <x v="3"/>
    <x v="1"/>
    <x v="10"/>
    <x v="1589"/>
  </r>
  <r>
    <x v="199"/>
    <x v="1"/>
    <x v="1"/>
    <x v="1"/>
    <x v="0"/>
    <x v="5"/>
    <x v="3474"/>
  </r>
  <r>
    <x v="863"/>
    <x v="0"/>
    <x v="32"/>
    <x v="0"/>
    <x v="1"/>
    <x v="8"/>
    <x v="713"/>
  </r>
  <r>
    <x v="675"/>
    <x v="1"/>
    <x v="2"/>
    <x v="0"/>
    <x v="1"/>
    <x v="8"/>
    <x v="3475"/>
  </r>
  <r>
    <x v="675"/>
    <x v="1"/>
    <x v="2"/>
    <x v="0"/>
    <x v="1"/>
    <x v="10"/>
    <x v="276"/>
  </r>
  <r>
    <x v="675"/>
    <x v="1"/>
    <x v="2"/>
    <x v="0"/>
    <x v="0"/>
    <x v="5"/>
    <x v="3476"/>
  </r>
  <r>
    <x v="675"/>
    <x v="1"/>
    <x v="2"/>
    <x v="0"/>
    <x v="2"/>
    <x v="7"/>
    <x v="3477"/>
  </r>
  <r>
    <x v="675"/>
    <x v="1"/>
    <x v="2"/>
    <x v="0"/>
    <x v="1"/>
    <x v="6"/>
    <x v="408"/>
  </r>
  <r>
    <x v="675"/>
    <x v="1"/>
    <x v="2"/>
    <x v="0"/>
    <x v="1"/>
    <x v="8"/>
    <x v="3478"/>
  </r>
  <r>
    <x v="675"/>
    <x v="1"/>
    <x v="2"/>
    <x v="0"/>
    <x v="1"/>
    <x v="8"/>
    <x v="2513"/>
  </r>
  <r>
    <x v="1002"/>
    <x v="0"/>
    <x v="9"/>
    <x v="3"/>
    <x v="2"/>
    <x v="7"/>
    <x v="3479"/>
  </r>
  <r>
    <x v="1002"/>
    <x v="0"/>
    <x v="9"/>
    <x v="3"/>
    <x v="0"/>
    <x v="5"/>
    <x v="3480"/>
  </r>
  <r>
    <x v="6"/>
    <x v="0"/>
    <x v="1"/>
    <x v="1"/>
    <x v="1"/>
    <x v="10"/>
    <x v="2428"/>
  </r>
  <r>
    <x v="6"/>
    <x v="0"/>
    <x v="1"/>
    <x v="1"/>
    <x v="1"/>
    <x v="10"/>
    <x v="3481"/>
  </r>
  <r>
    <x v="6"/>
    <x v="0"/>
    <x v="1"/>
    <x v="1"/>
    <x v="1"/>
    <x v="4"/>
    <x v="683"/>
  </r>
  <r>
    <x v="533"/>
    <x v="1"/>
    <x v="9"/>
    <x v="3"/>
    <x v="1"/>
    <x v="12"/>
    <x v="3482"/>
  </r>
  <r>
    <x v="17"/>
    <x v="0"/>
    <x v="6"/>
    <x v="2"/>
    <x v="1"/>
    <x v="10"/>
    <x v="3483"/>
  </r>
  <r>
    <x v="17"/>
    <x v="0"/>
    <x v="6"/>
    <x v="2"/>
    <x v="2"/>
    <x v="7"/>
    <x v="3484"/>
  </r>
  <r>
    <x v="696"/>
    <x v="0"/>
    <x v="9"/>
    <x v="3"/>
    <x v="0"/>
    <x v="1"/>
    <x v="3485"/>
  </r>
  <r>
    <x v="696"/>
    <x v="0"/>
    <x v="9"/>
    <x v="3"/>
    <x v="2"/>
    <x v="16"/>
    <x v="384"/>
  </r>
  <r>
    <x v="696"/>
    <x v="0"/>
    <x v="9"/>
    <x v="3"/>
    <x v="0"/>
    <x v="5"/>
    <x v="3486"/>
  </r>
  <r>
    <x v="541"/>
    <x v="0"/>
    <x v="1"/>
    <x v="1"/>
    <x v="1"/>
    <x v="10"/>
    <x v="1444"/>
  </r>
  <r>
    <x v="58"/>
    <x v="0"/>
    <x v="9"/>
    <x v="3"/>
    <x v="1"/>
    <x v="10"/>
    <x v="3487"/>
  </r>
  <r>
    <x v="58"/>
    <x v="0"/>
    <x v="9"/>
    <x v="3"/>
    <x v="1"/>
    <x v="9"/>
    <x v="3488"/>
  </r>
  <r>
    <x v="58"/>
    <x v="0"/>
    <x v="9"/>
    <x v="3"/>
    <x v="1"/>
    <x v="9"/>
    <x v="3489"/>
  </r>
  <r>
    <x v="58"/>
    <x v="0"/>
    <x v="9"/>
    <x v="3"/>
    <x v="1"/>
    <x v="4"/>
    <x v="3490"/>
  </r>
  <r>
    <x v="110"/>
    <x v="0"/>
    <x v="29"/>
    <x v="3"/>
    <x v="1"/>
    <x v="8"/>
    <x v="3491"/>
  </r>
  <r>
    <x v="1003"/>
    <x v="0"/>
    <x v="5"/>
    <x v="2"/>
    <x v="1"/>
    <x v="9"/>
    <x v="3492"/>
  </r>
  <r>
    <x v="1003"/>
    <x v="0"/>
    <x v="5"/>
    <x v="2"/>
    <x v="2"/>
    <x v="11"/>
    <x v="3050"/>
  </r>
  <r>
    <x v="212"/>
    <x v="2"/>
    <x v="16"/>
    <x v="1"/>
    <x v="1"/>
    <x v="8"/>
    <x v="3493"/>
  </r>
  <r>
    <x v="831"/>
    <x v="0"/>
    <x v="24"/>
    <x v="3"/>
    <x v="2"/>
    <x v="15"/>
    <x v="3494"/>
  </r>
  <r>
    <x v="831"/>
    <x v="0"/>
    <x v="24"/>
    <x v="3"/>
    <x v="0"/>
    <x v="1"/>
    <x v="3495"/>
  </r>
  <r>
    <x v="831"/>
    <x v="0"/>
    <x v="24"/>
    <x v="3"/>
    <x v="0"/>
    <x v="5"/>
    <x v="2486"/>
  </r>
  <r>
    <x v="105"/>
    <x v="1"/>
    <x v="1"/>
    <x v="1"/>
    <x v="1"/>
    <x v="8"/>
    <x v="260"/>
  </r>
  <r>
    <x v="301"/>
    <x v="1"/>
    <x v="0"/>
    <x v="0"/>
    <x v="1"/>
    <x v="4"/>
    <x v="2803"/>
  </r>
  <r>
    <x v="301"/>
    <x v="1"/>
    <x v="0"/>
    <x v="0"/>
    <x v="1"/>
    <x v="6"/>
    <x v="713"/>
  </r>
  <r>
    <x v="666"/>
    <x v="0"/>
    <x v="15"/>
    <x v="3"/>
    <x v="1"/>
    <x v="8"/>
    <x v="2638"/>
  </r>
  <r>
    <x v="845"/>
    <x v="0"/>
    <x v="6"/>
    <x v="2"/>
    <x v="1"/>
    <x v="9"/>
    <x v="3496"/>
  </r>
  <r>
    <x v="845"/>
    <x v="0"/>
    <x v="6"/>
    <x v="2"/>
    <x v="1"/>
    <x v="4"/>
    <x v="898"/>
  </r>
  <r>
    <x v="845"/>
    <x v="0"/>
    <x v="6"/>
    <x v="2"/>
    <x v="1"/>
    <x v="4"/>
    <x v="2383"/>
  </r>
  <r>
    <x v="845"/>
    <x v="0"/>
    <x v="6"/>
    <x v="2"/>
    <x v="1"/>
    <x v="8"/>
    <x v="708"/>
  </r>
  <r>
    <x v="361"/>
    <x v="2"/>
    <x v="1"/>
    <x v="1"/>
    <x v="1"/>
    <x v="8"/>
    <x v="3009"/>
  </r>
  <r>
    <x v="361"/>
    <x v="2"/>
    <x v="1"/>
    <x v="1"/>
    <x v="1"/>
    <x v="10"/>
    <x v="1156"/>
  </r>
  <r>
    <x v="361"/>
    <x v="2"/>
    <x v="1"/>
    <x v="1"/>
    <x v="1"/>
    <x v="8"/>
    <x v="950"/>
  </r>
  <r>
    <x v="702"/>
    <x v="0"/>
    <x v="24"/>
    <x v="3"/>
    <x v="1"/>
    <x v="8"/>
    <x v="3497"/>
  </r>
  <r>
    <x v="702"/>
    <x v="0"/>
    <x v="24"/>
    <x v="3"/>
    <x v="1"/>
    <x v="10"/>
    <x v="3498"/>
  </r>
  <r>
    <x v="702"/>
    <x v="0"/>
    <x v="24"/>
    <x v="3"/>
    <x v="2"/>
    <x v="7"/>
    <x v="3097"/>
  </r>
  <r>
    <x v="225"/>
    <x v="2"/>
    <x v="0"/>
    <x v="0"/>
    <x v="0"/>
    <x v="5"/>
    <x v="3499"/>
  </r>
  <r>
    <x v="443"/>
    <x v="0"/>
    <x v="24"/>
    <x v="3"/>
    <x v="1"/>
    <x v="8"/>
    <x v="3500"/>
  </r>
  <r>
    <x v="365"/>
    <x v="0"/>
    <x v="18"/>
    <x v="0"/>
    <x v="1"/>
    <x v="4"/>
    <x v="3501"/>
  </r>
  <r>
    <x v="77"/>
    <x v="0"/>
    <x v="30"/>
    <x v="3"/>
    <x v="1"/>
    <x v="13"/>
    <x v="3502"/>
  </r>
  <r>
    <x v="527"/>
    <x v="1"/>
    <x v="1"/>
    <x v="1"/>
    <x v="1"/>
    <x v="8"/>
    <x v="1576"/>
  </r>
  <r>
    <x v="862"/>
    <x v="0"/>
    <x v="15"/>
    <x v="3"/>
    <x v="1"/>
    <x v="8"/>
    <x v="3503"/>
  </r>
  <r>
    <x v="402"/>
    <x v="1"/>
    <x v="21"/>
    <x v="1"/>
    <x v="2"/>
    <x v="7"/>
    <x v="1259"/>
  </r>
  <r>
    <x v="402"/>
    <x v="1"/>
    <x v="21"/>
    <x v="1"/>
    <x v="1"/>
    <x v="6"/>
    <x v="3504"/>
  </r>
  <r>
    <x v="402"/>
    <x v="1"/>
    <x v="21"/>
    <x v="1"/>
    <x v="1"/>
    <x v="6"/>
    <x v="1719"/>
  </r>
  <r>
    <x v="78"/>
    <x v="0"/>
    <x v="4"/>
    <x v="1"/>
    <x v="1"/>
    <x v="6"/>
    <x v="486"/>
  </r>
  <r>
    <x v="78"/>
    <x v="0"/>
    <x v="4"/>
    <x v="1"/>
    <x v="0"/>
    <x v="1"/>
    <x v="3505"/>
  </r>
  <r>
    <x v="78"/>
    <x v="0"/>
    <x v="4"/>
    <x v="1"/>
    <x v="1"/>
    <x v="6"/>
    <x v="3506"/>
  </r>
  <r>
    <x v="78"/>
    <x v="0"/>
    <x v="4"/>
    <x v="1"/>
    <x v="1"/>
    <x v="4"/>
    <x v="1056"/>
  </r>
  <r>
    <x v="432"/>
    <x v="0"/>
    <x v="1"/>
    <x v="1"/>
    <x v="0"/>
    <x v="5"/>
    <x v="3507"/>
  </r>
  <r>
    <x v="432"/>
    <x v="0"/>
    <x v="1"/>
    <x v="1"/>
    <x v="1"/>
    <x v="4"/>
    <x v="3010"/>
  </r>
  <r>
    <x v="432"/>
    <x v="0"/>
    <x v="1"/>
    <x v="1"/>
    <x v="0"/>
    <x v="5"/>
    <x v="354"/>
  </r>
  <r>
    <x v="1004"/>
    <x v="0"/>
    <x v="1"/>
    <x v="1"/>
    <x v="1"/>
    <x v="8"/>
    <x v="817"/>
  </r>
  <r>
    <x v="1004"/>
    <x v="0"/>
    <x v="1"/>
    <x v="1"/>
    <x v="0"/>
    <x v="5"/>
    <x v="291"/>
  </r>
  <r>
    <x v="1004"/>
    <x v="0"/>
    <x v="1"/>
    <x v="1"/>
    <x v="0"/>
    <x v="5"/>
    <x v="3508"/>
  </r>
  <r>
    <x v="934"/>
    <x v="1"/>
    <x v="10"/>
    <x v="2"/>
    <x v="1"/>
    <x v="6"/>
    <x v="1315"/>
  </r>
  <r>
    <x v="122"/>
    <x v="1"/>
    <x v="30"/>
    <x v="3"/>
    <x v="1"/>
    <x v="8"/>
    <x v="1612"/>
  </r>
  <r>
    <x v="909"/>
    <x v="2"/>
    <x v="5"/>
    <x v="2"/>
    <x v="2"/>
    <x v="7"/>
    <x v="3509"/>
  </r>
  <r>
    <x v="338"/>
    <x v="1"/>
    <x v="15"/>
    <x v="3"/>
    <x v="1"/>
    <x v="8"/>
    <x v="3510"/>
  </r>
  <r>
    <x v="338"/>
    <x v="1"/>
    <x v="15"/>
    <x v="3"/>
    <x v="1"/>
    <x v="8"/>
    <x v="3511"/>
  </r>
  <r>
    <x v="335"/>
    <x v="0"/>
    <x v="15"/>
    <x v="3"/>
    <x v="2"/>
    <x v="7"/>
    <x v="758"/>
  </r>
  <r>
    <x v="38"/>
    <x v="0"/>
    <x v="4"/>
    <x v="1"/>
    <x v="0"/>
    <x v="1"/>
    <x v="3512"/>
  </r>
  <r>
    <x v="38"/>
    <x v="0"/>
    <x v="4"/>
    <x v="1"/>
    <x v="1"/>
    <x v="8"/>
    <x v="3513"/>
  </r>
  <r>
    <x v="38"/>
    <x v="0"/>
    <x v="4"/>
    <x v="1"/>
    <x v="1"/>
    <x v="4"/>
    <x v="3129"/>
  </r>
  <r>
    <x v="38"/>
    <x v="0"/>
    <x v="4"/>
    <x v="1"/>
    <x v="1"/>
    <x v="2"/>
    <x v="874"/>
  </r>
  <r>
    <x v="221"/>
    <x v="1"/>
    <x v="9"/>
    <x v="3"/>
    <x v="2"/>
    <x v="7"/>
    <x v="3514"/>
  </r>
  <r>
    <x v="221"/>
    <x v="1"/>
    <x v="9"/>
    <x v="3"/>
    <x v="1"/>
    <x v="10"/>
    <x v="2299"/>
  </r>
  <r>
    <x v="979"/>
    <x v="0"/>
    <x v="5"/>
    <x v="2"/>
    <x v="1"/>
    <x v="13"/>
    <x v="3515"/>
  </r>
  <r>
    <x v="979"/>
    <x v="0"/>
    <x v="5"/>
    <x v="2"/>
    <x v="1"/>
    <x v="9"/>
    <x v="3516"/>
  </r>
  <r>
    <x v="979"/>
    <x v="0"/>
    <x v="5"/>
    <x v="2"/>
    <x v="1"/>
    <x v="4"/>
    <x v="3517"/>
  </r>
  <r>
    <x v="979"/>
    <x v="0"/>
    <x v="5"/>
    <x v="2"/>
    <x v="1"/>
    <x v="8"/>
    <x v="1452"/>
  </r>
  <r>
    <x v="266"/>
    <x v="1"/>
    <x v="24"/>
    <x v="3"/>
    <x v="2"/>
    <x v="11"/>
    <x v="596"/>
  </r>
  <r>
    <x v="462"/>
    <x v="2"/>
    <x v="3"/>
    <x v="0"/>
    <x v="1"/>
    <x v="4"/>
    <x v="3518"/>
  </r>
  <r>
    <x v="462"/>
    <x v="2"/>
    <x v="3"/>
    <x v="0"/>
    <x v="1"/>
    <x v="6"/>
    <x v="3519"/>
  </r>
  <r>
    <x v="875"/>
    <x v="0"/>
    <x v="2"/>
    <x v="0"/>
    <x v="1"/>
    <x v="8"/>
    <x v="3520"/>
  </r>
  <r>
    <x v="808"/>
    <x v="1"/>
    <x v="0"/>
    <x v="0"/>
    <x v="1"/>
    <x v="12"/>
    <x v="3521"/>
  </r>
  <r>
    <x v="808"/>
    <x v="1"/>
    <x v="0"/>
    <x v="0"/>
    <x v="0"/>
    <x v="1"/>
    <x v="3505"/>
  </r>
  <r>
    <x v="808"/>
    <x v="1"/>
    <x v="0"/>
    <x v="0"/>
    <x v="2"/>
    <x v="11"/>
    <x v="3522"/>
  </r>
  <r>
    <x v="808"/>
    <x v="1"/>
    <x v="0"/>
    <x v="0"/>
    <x v="1"/>
    <x v="4"/>
    <x v="3523"/>
  </r>
  <r>
    <x v="144"/>
    <x v="0"/>
    <x v="1"/>
    <x v="1"/>
    <x v="1"/>
    <x v="8"/>
    <x v="3524"/>
  </r>
  <r>
    <x v="144"/>
    <x v="0"/>
    <x v="1"/>
    <x v="1"/>
    <x v="1"/>
    <x v="6"/>
    <x v="3525"/>
  </r>
  <r>
    <x v="757"/>
    <x v="1"/>
    <x v="12"/>
    <x v="2"/>
    <x v="1"/>
    <x v="10"/>
    <x v="1147"/>
  </r>
  <r>
    <x v="85"/>
    <x v="1"/>
    <x v="32"/>
    <x v="0"/>
    <x v="0"/>
    <x v="1"/>
    <x v="3526"/>
  </r>
  <r>
    <x v="85"/>
    <x v="1"/>
    <x v="32"/>
    <x v="0"/>
    <x v="2"/>
    <x v="11"/>
    <x v="3527"/>
  </r>
  <r>
    <x v="85"/>
    <x v="1"/>
    <x v="32"/>
    <x v="0"/>
    <x v="1"/>
    <x v="4"/>
    <x v="490"/>
  </r>
  <r>
    <x v="85"/>
    <x v="1"/>
    <x v="32"/>
    <x v="0"/>
    <x v="1"/>
    <x v="4"/>
    <x v="3528"/>
  </r>
  <r>
    <x v="443"/>
    <x v="1"/>
    <x v="4"/>
    <x v="1"/>
    <x v="1"/>
    <x v="6"/>
    <x v="138"/>
  </r>
  <r>
    <x v="443"/>
    <x v="1"/>
    <x v="4"/>
    <x v="1"/>
    <x v="1"/>
    <x v="10"/>
    <x v="2428"/>
  </r>
  <r>
    <x v="443"/>
    <x v="1"/>
    <x v="4"/>
    <x v="1"/>
    <x v="1"/>
    <x v="6"/>
    <x v="3529"/>
  </r>
  <r>
    <x v="443"/>
    <x v="1"/>
    <x v="4"/>
    <x v="1"/>
    <x v="1"/>
    <x v="4"/>
    <x v="3530"/>
  </r>
  <r>
    <x v="443"/>
    <x v="1"/>
    <x v="4"/>
    <x v="1"/>
    <x v="1"/>
    <x v="10"/>
    <x v="3531"/>
  </r>
  <r>
    <x v="443"/>
    <x v="1"/>
    <x v="4"/>
    <x v="1"/>
    <x v="1"/>
    <x v="12"/>
    <x v="1156"/>
  </r>
  <r>
    <x v="443"/>
    <x v="1"/>
    <x v="4"/>
    <x v="1"/>
    <x v="1"/>
    <x v="4"/>
    <x v="2068"/>
  </r>
  <r>
    <x v="771"/>
    <x v="0"/>
    <x v="24"/>
    <x v="3"/>
    <x v="0"/>
    <x v="1"/>
    <x v="1699"/>
  </r>
  <r>
    <x v="771"/>
    <x v="0"/>
    <x v="24"/>
    <x v="3"/>
    <x v="1"/>
    <x v="10"/>
    <x v="885"/>
  </r>
  <r>
    <x v="250"/>
    <x v="0"/>
    <x v="21"/>
    <x v="1"/>
    <x v="1"/>
    <x v="8"/>
    <x v="3532"/>
  </r>
  <r>
    <x v="94"/>
    <x v="1"/>
    <x v="1"/>
    <x v="1"/>
    <x v="1"/>
    <x v="4"/>
    <x v="2246"/>
  </r>
  <r>
    <x v="94"/>
    <x v="1"/>
    <x v="1"/>
    <x v="1"/>
    <x v="1"/>
    <x v="14"/>
    <x v="62"/>
  </r>
  <r>
    <x v="469"/>
    <x v="0"/>
    <x v="15"/>
    <x v="3"/>
    <x v="1"/>
    <x v="8"/>
    <x v="233"/>
  </r>
  <r>
    <x v="469"/>
    <x v="0"/>
    <x v="15"/>
    <x v="3"/>
    <x v="1"/>
    <x v="2"/>
    <x v="3533"/>
  </r>
  <r>
    <x v="588"/>
    <x v="1"/>
    <x v="5"/>
    <x v="2"/>
    <x v="0"/>
    <x v="1"/>
    <x v="3534"/>
  </r>
  <r>
    <x v="1005"/>
    <x v="1"/>
    <x v="38"/>
    <x v="3"/>
    <x v="1"/>
    <x v="8"/>
    <x v="988"/>
  </r>
  <r>
    <x v="1005"/>
    <x v="1"/>
    <x v="38"/>
    <x v="3"/>
    <x v="1"/>
    <x v="4"/>
    <x v="3535"/>
  </r>
  <r>
    <x v="728"/>
    <x v="0"/>
    <x v="24"/>
    <x v="3"/>
    <x v="1"/>
    <x v="8"/>
    <x v="921"/>
  </r>
  <r>
    <x v="728"/>
    <x v="0"/>
    <x v="24"/>
    <x v="3"/>
    <x v="2"/>
    <x v="7"/>
    <x v="3536"/>
  </r>
  <r>
    <x v="424"/>
    <x v="0"/>
    <x v="18"/>
    <x v="0"/>
    <x v="1"/>
    <x v="12"/>
    <x v="823"/>
  </r>
  <r>
    <x v="424"/>
    <x v="0"/>
    <x v="18"/>
    <x v="0"/>
    <x v="1"/>
    <x v="10"/>
    <x v="1566"/>
  </r>
  <r>
    <x v="424"/>
    <x v="0"/>
    <x v="18"/>
    <x v="0"/>
    <x v="2"/>
    <x v="7"/>
    <x v="1752"/>
  </r>
  <r>
    <x v="424"/>
    <x v="0"/>
    <x v="18"/>
    <x v="0"/>
    <x v="1"/>
    <x v="8"/>
    <x v="3537"/>
  </r>
  <r>
    <x v="424"/>
    <x v="0"/>
    <x v="18"/>
    <x v="0"/>
    <x v="1"/>
    <x v="8"/>
    <x v="3538"/>
  </r>
  <r>
    <x v="496"/>
    <x v="0"/>
    <x v="4"/>
    <x v="1"/>
    <x v="1"/>
    <x v="6"/>
    <x v="3539"/>
  </r>
  <r>
    <x v="496"/>
    <x v="0"/>
    <x v="4"/>
    <x v="1"/>
    <x v="1"/>
    <x v="8"/>
    <x v="475"/>
  </r>
  <r>
    <x v="449"/>
    <x v="0"/>
    <x v="5"/>
    <x v="2"/>
    <x v="1"/>
    <x v="6"/>
    <x v="3540"/>
  </r>
  <r>
    <x v="449"/>
    <x v="0"/>
    <x v="5"/>
    <x v="2"/>
    <x v="0"/>
    <x v="1"/>
    <x v="277"/>
  </r>
  <r>
    <x v="1006"/>
    <x v="1"/>
    <x v="39"/>
    <x v="3"/>
    <x v="0"/>
    <x v="0"/>
    <x v="2093"/>
  </r>
  <r>
    <x v="1006"/>
    <x v="1"/>
    <x v="39"/>
    <x v="3"/>
    <x v="2"/>
    <x v="7"/>
    <x v="3541"/>
  </r>
  <r>
    <x v="971"/>
    <x v="0"/>
    <x v="10"/>
    <x v="2"/>
    <x v="1"/>
    <x v="8"/>
    <x v="3327"/>
  </r>
  <r>
    <x v="53"/>
    <x v="2"/>
    <x v="19"/>
    <x v="0"/>
    <x v="1"/>
    <x v="10"/>
    <x v="3542"/>
  </r>
  <r>
    <x v="53"/>
    <x v="2"/>
    <x v="19"/>
    <x v="0"/>
    <x v="1"/>
    <x v="13"/>
    <x v="3543"/>
  </r>
  <r>
    <x v="53"/>
    <x v="2"/>
    <x v="19"/>
    <x v="0"/>
    <x v="1"/>
    <x v="10"/>
    <x v="2651"/>
  </r>
  <r>
    <x v="53"/>
    <x v="2"/>
    <x v="19"/>
    <x v="0"/>
    <x v="2"/>
    <x v="7"/>
    <x v="3377"/>
  </r>
  <r>
    <x v="18"/>
    <x v="1"/>
    <x v="31"/>
    <x v="3"/>
    <x v="1"/>
    <x v="6"/>
    <x v="3544"/>
  </r>
  <r>
    <x v="15"/>
    <x v="0"/>
    <x v="10"/>
    <x v="2"/>
    <x v="0"/>
    <x v="3"/>
    <x v="3545"/>
  </r>
  <r>
    <x v="96"/>
    <x v="2"/>
    <x v="29"/>
    <x v="3"/>
    <x v="1"/>
    <x v="10"/>
    <x v="537"/>
  </r>
  <r>
    <x v="96"/>
    <x v="2"/>
    <x v="29"/>
    <x v="3"/>
    <x v="0"/>
    <x v="1"/>
    <x v="3546"/>
  </r>
  <r>
    <x v="814"/>
    <x v="0"/>
    <x v="15"/>
    <x v="3"/>
    <x v="1"/>
    <x v="6"/>
    <x v="2444"/>
  </r>
  <r>
    <x v="814"/>
    <x v="0"/>
    <x v="15"/>
    <x v="3"/>
    <x v="1"/>
    <x v="10"/>
    <x v="1801"/>
  </r>
  <r>
    <x v="613"/>
    <x v="1"/>
    <x v="4"/>
    <x v="1"/>
    <x v="1"/>
    <x v="6"/>
    <x v="789"/>
  </r>
  <r>
    <x v="694"/>
    <x v="0"/>
    <x v="22"/>
    <x v="1"/>
    <x v="1"/>
    <x v="12"/>
    <x v="3547"/>
  </r>
  <r>
    <x v="694"/>
    <x v="0"/>
    <x v="22"/>
    <x v="1"/>
    <x v="1"/>
    <x v="8"/>
    <x v="879"/>
  </r>
  <r>
    <x v="694"/>
    <x v="0"/>
    <x v="22"/>
    <x v="1"/>
    <x v="1"/>
    <x v="13"/>
    <x v="3548"/>
  </r>
  <r>
    <x v="1007"/>
    <x v="1"/>
    <x v="7"/>
    <x v="1"/>
    <x v="2"/>
    <x v="7"/>
    <x v="3549"/>
  </r>
  <r>
    <x v="1008"/>
    <x v="2"/>
    <x v="19"/>
    <x v="0"/>
    <x v="1"/>
    <x v="8"/>
    <x v="3550"/>
  </r>
  <r>
    <x v="286"/>
    <x v="0"/>
    <x v="1"/>
    <x v="1"/>
    <x v="1"/>
    <x v="4"/>
    <x v="2184"/>
  </r>
  <r>
    <x v="286"/>
    <x v="0"/>
    <x v="1"/>
    <x v="1"/>
    <x v="0"/>
    <x v="0"/>
    <x v="3551"/>
  </r>
  <r>
    <x v="286"/>
    <x v="0"/>
    <x v="1"/>
    <x v="1"/>
    <x v="1"/>
    <x v="6"/>
    <x v="189"/>
  </r>
  <r>
    <x v="525"/>
    <x v="0"/>
    <x v="13"/>
    <x v="3"/>
    <x v="0"/>
    <x v="1"/>
    <x v="3552"/>
  </r>
  <r>
    <x v="525"/>
    <x v="0"/>
    <x v="13"/>
    <x v="3"/>
    <x v="0"/>
    <x v="0"/>
    <x v="510"/>
  </r>
  <r>
    <x v="525"/>
    <x v="0"/>
    <x v="13"/>
    <x v="3"/>
    <x v="1"/>
    <x v="6"/>
    <x v="1093"/>
  </r>
  <r>
    <x v="202"/>
    <x v="0"/>
    <x v="14"/>
    <x v="2"/>
    <x v="1"/>
    <x v="4"/>
    <x v="2545"/>
  </r>
  <r>
    <x v="64"/>
    <x v="0"/>
    <x v="1"/>
    <x v="1"/>
    <x v="1"/>
    <x v="10"/>
    <x v="3542"/>
  </r>
  <r>
    <x v="64"/>
    <x v="0"/>
    <x v="1"/>
    <x v="1"/>
    <x v="1"/>
    <x v="8"/>
    <x v="2582"/>
  </r>
  <r>
    <x v="64"/>
    <x v="0"/>
    <x v="1"/>
    <x v="1"/>
    <x v="1"/>
    <x v="13"/>
    <x v="1001"/>
  </r>
  <r>
    <x v="777"/>
    <x v="0"/>
    <x v="4"/>
    <x v="1"/>
    <x v="1"/>
    <x v="2"/>
    <x v="3119"/>
  </r>
  <r>
    <x v="344"/>
    <x v="0"/>
    <x v="1"/>
    <x v="1"/>
    <x v="1"/>
    <x v="8"/>
    <x v="3553"/>
  </r>
  <r>
    <x v="344"/>
    <x v="0"/>
    <x v="1"/>
    <x v="1"/>
    <x v="0"/>
    <x v="5"/>
    <x v="605"/>
  </r>
  <r>
    <x v="99"/>
    <x v="0"/>
    <x v="15"/>
    <x v="3"/>
    <x v="1"/>
    <x v="6"/>
    <x v="2122"/>
  </r>
  <r>
    <x v="988"/>
    <x v="0"/>
    <x v="12"/>
    <x v="2"/>
    <x v="1"/>
    <x v="10"/>
    <x v="91"/>
  </r>
  <r>
    <x v="166"/>
    <x v="1"/>
    <x v="1"/>
    <x v="1"/>
    <x v="1"/>
    <x v="9"/>
    <x v="3554"/>
  </r>
  <r>
    <x v="199"/>
    <x v="1"/>
    <x v="15"/>
    <x v="3"/>
    <x v="2"/>
    <x v="7"/>
    <x v="3555"/>
  </r>
  <r>
    <x v="3"/>
    <x v="1"/>
    <x v="33"/>
    <x v="1"/>
    <x v="1"/>
    <x v="6"/>
    <x v="3556"/>
  </r>
  <r>
    <x v="3"/>
    <x v="1"/>
    <x v="33"/>
    <x v="1"/>
    <x v="1"/>
    <x v="10"/>
    <x v="1204"/>
  </r>
  <r>
    <x v="3"/>
    <x v="1"/>
    <x v="33"/>
    <x v="1"/>
    <x v="0"/>
    <x v="5"/>
    <x v="3557"/>
  </r>
  <r>
    <x v="305"/>
    <x v="0"/>
    <x v="5"/>
    <x v="2"/>
    <x v="1"/>
    <x v="8"/>
    <x v="3558"/>
  </r>
  <r>
    <x v="305"/>
    <x v="0"/>
    <x v="5"/>
    <x v="2"/>
    <x v="1"/>
    <x v="13"/>
    <x v="3559"/>
  </r>
  <r>
    <x v="741"/>
    <x v="2"/>
    <x v="1"/>
    <x v="1"/>
    <x v="2"/>
    <x v="7"/>
    <x v="3560"/>
  </r>
  <r>
    <x v="741"/>
    <x v="2"/>
    <x v="1"/>
    <x v="1"/>
    <x v="1"/>
    <x v="9"/>
    <x v="3561"/>
  </r>
  <r>
    <x v="1009"/>
    <x v="0"/>
    <x v="4"/>
    <x v="1"/>
    <x v="0"/>
    <x v="1"/>
    <x v="3562"/>
  </r>
  <r>
    <x v="1009"/>
    <x v="0"/>
    <x v="4"/>
    <x v="1"/>
    <x v="1"/>
    <x v="6"/>
    <x v="1444"/>
  </r>
  <r>
    <x v="1009"/>
    <x v="0"/>
    <x v="4"/>
    <x v="1"/>
    <x v="1"/>
    <x v="4"/>
    <x v="420"/>
  </r>
  <r>
    <x v="666"/>
    <x v="0"/>
    <x v="2"/>
    <x v="0"/>
    <x v="1"/>
    <x v="8"/>
    <x v="3563"/>
  </r>
  <r>
    <x v="442"/>
    <x v="1"/>
    <x v="18"/>
    <x v="0"/>
    <x v="2"/>
    <x v="7"/>
    <x v="3564"/>
  </r>
  <r>
    <x v="991"/>
    <x v="2"/>
    <x v="34"/>
    <x v="3"/>
    <x v="2"/>
    <x v="7"/>
    <x v="3565"/>
  </r>
  <r>
    <x v="991"/>
    <x v="2"/>
    <x v="34"/>
    <x v="3"/>
    <x v="1"/>
    <x v="10"/>
    <x v="3566"/>
  </r>
  <r>
    <x v="991"/>
    <x v="2"/>
    <x v="34"/>
    <x v="3"/>
    <x v="2"/>
    <x v="11"/>
    <x v="1636"/>
  </r>
  <r>
    <x v="991"/>
    <x v="2"/>
    <x v="34"/>
    <x v="3"/>
    <x v="0"/>
    <x v="1"/>
    <x v="3567"/>
  </r>
  <r>
    <x v="61"/>
    <x v="1"/>
    <x v="2"/>
    <x v="0"/>
    <x v="0"/>
    <x v="1"/>
    <x v="3568"/>
  </r>
  <r>
    <x v="61"/>
    <x v="1"/>
    <x v="2"/>
    <x v="0"/>
    <x v="1"/>
    <x v="10"/>
    <x v="3569"/>
  </r>
  <r>
    <x v="61"/>
    <x v="1"/>
    <x v="2"/>
    <x v="0"/>
    <x v="0"/>
    <x v="5"/>
    <x v="3570"/>
  </r>
  <r>
    <x v="61"/>
    <x v="1"/>
    <x v="2"/>
    <x v="0"/>
    <x v="1"/>
    <x v="10"/>
    <x v="1638"/>
  </r>
  <r>
    <x v="77"/>
    <x v="2"/>
    <x v="1"/>
    <x v="1"/>
    <x v="1"/>
    <x v="10"/>
    <x v="3571"/>
  </r>
  <r>
    <x v="227"/>
    <x v="1"/>
    <x v="2"/>
    <x v="0"/>
    <x v="2"/>
    <x v="11"/>
    <x v="3572"/>
  </r>
  <r>
    <x v="214"/>
    <x v="0"/>
    <x v="15"/>
    <x v="3"/>
    <x v="1"/>
    <x v="8"/>
    <x v="788"/>
  </r>
  <r>
    <x v="214"/>
    <x v="0"/>
    <x v="15"/>
    <x v="3"/>
    <x v="1"/>
    <x v="8"/>
    <x v="1299"/>
  </r>
  <r>
    <x v="214"/>
    <x v="0"/>
    <x v="15"/>
    <x v="3"/>
    <x v="2"/>
    <x v="7"/>
    <x v="3573"/>
  </r>
  <r>
    <x v="10"/>
    <x v="1"/>
    <x v="10"/>
    <x v="2"/>
    <x v="1"/>
    <x v="14"/>
    <x v="3574"/>
  </r>
  <r>
    <x v="10"/>
    <x v="1"/>
    <x v="10"/>
    <x v="2"/>
    <x v="1"/>
    <x v="9"/>
    <x v="3575"/>
  </r>
  <r>
    <x v="10"/>
    <x v="1"/>
    <x v="10"/>
    <x v="2"/>
    <x v="2"/>
    <x v="11"/>
    <x v="2160"/>
  </r>
  <r>
    <x v="912"/>
    <x v="1"/>
    <x v="1"/>
    <x v="1"/>
    <x v="1"/>
    <x v="2"/>
    <x v="3576"/>
  </r>
  <r>
    <x v="61"/>
    <x v="0"/>
    <x v="1"/>
    <x v="1"/>
    <x v="1"/>
    <x v="4"/>
    <x v="3577"/>
  </r>
  <r>
    <x v="684"/>
    <x v="1"/>
    <x v="18"/>
    <x v="0"/>
    <x v="1"/>
    <x v="13"/>
    <x v="3578"/>
  </r>
  <r>
    <x v="1010"/>
    <x v="0"/>
    <x v="15"/>
    <x v="3"/>
    <x v="1"/>
    <x v="2"/>
    <x v="928"/>
  </r>
  <r>
    <x v="423"/>
    <x v="2"/>
    <x v="22"/>
    <x v="1"/>
    <x v="1"/>
    <x v="10"/>
    <x v="12"/>
  </r>
  <r>
    <x v="423"/>
    <x v="2"/>
    <x v="22"/>
    <x v="1"/>
    <x v="0"/>
    <x v="1"/>
    <x v="3579"/>
  </r>
  <r>
    <x v="423"/>
    <x v="2"/>
    <x v="22"/>
    <x v="1"/>
    <x v="1"/>
    <x v="8"/>
    <x v="3580"/>
  </r>
  <r>
    <x v="515"/>
    <x v="2"/>
    <x v="1"/>
    <x v="1"/>
    <x v="1"/>
    <x v="8"/>
    <x v="405"/>
  </r>
  <r>
    <x v="515"/>
    <x v="2"/>
    <x v="1"/>
    <x v="1"/>
    <x v="2"/>
    <x v="7"/>
    <x v="3581"/>
  </r>
  <r>
    <x v="226"/>
    <x v="1"/>
    <x v="10"/>
    <x v="2"/>
    <x v="1"/>
    <x v="8"/>
    <x v="3582"/>
  </r>
  <r>
    <x v="217"/>
    <x v="1"/>
    <x v="18"/>
    <x v="0"/>
    <x v="1"/>
    <x v="12"/>
    <x v="3583"/>
  </r>
  <r>
    <x v="217"/>
    <x v="1"/>
    <x v="18"/>
    <x v="0"/>
    <x v="1"/>
    <x v="2"/>
    <x v="3584"/>
  </r>
  <r>
    <x v="217"/>
    <x v="1"/>
    <x v="18"/>
    <x v="0"/>
    <x v="0"/>
    <x v="5"/>
    <x v="2308"/>
  </r>
  <r>
    <x v="130"/>
    <x v="2"/>
    <x v="15"/>
    <x v="3"/>
    <x v="1"/>
    <x v="8"/>
    <x v="3585"/>
  </r>
  <r>
    <x v="434"/>
    <x v="1"/>
    <x v="3"/>
    <x v="0"/>
    <x v="1"/>
    <x v="9"/>
    <x v="3586"/>
  </r>
  <r>
    <x v="434"/>
    <x v="1"/>
    <x v="3"/>
    <x v="0"/>
    <x v="1"/>
    <x v="8"/>
    <x v="3587"/>
  </r>
  <r>
    <x v="1011"/>
    <x v="2"/>
    <x v="1"/>
    <x v="1"/>
    <x v="2"/>
    <x v="7"/>
    <x v="3588"/>
  </r>
  <r>
    <x v="1011"/>
    <x v="2"/>
    <x v="1"/>
    <x v="1"/>
    <x v="1"/>
    <x v="10"/>
    <x v="3589"/>
  </r>
  <r>
    <x v="917"/>
    <x v="2"/>
    <x v="1"/>
    <x v="1"/>
    <x v="2"/>
    <x v="11"/>
    <x v="3590"/>
  </r>
  <r>
    <x v="1012"/>
    <x v="2"/>
    <x v="17"/>
    <x v="0"/>
    <x v="1"/>
    <x v="14"/>
    <x v="1667"/>
  </r>
  <r>
    <x v="1012"/>
    <x v="2"/>
    <x v="17"/>
    <x v="0"/>
    <x v="1"/>
    <x v="10"/>
    <x v="873"/>
  </r>
  <r>
    <x v="877"/>
    <x v="0"/>
    <x v="1"/>
    <x v="1"/>
    <x v="1"/>
    <x v="10"/>
    <x v="232"/>
  </r>
  <r>
    <x v="1013"/>
    <x v="0"/>
    <x v="35"/>
    <x v="0"/>
    <x v="2"/>
    <x v="11"/>
    <x v="3591"/>
  </r>
  <r>
    <x v="113"/>
    <x v="1"/>
    <x v="14"/>
    <x v="2"/>
    <x v="1"/>
    <x v="4"/>
    <x v="409"/>
  </r>
  <r>
    <x v="529"/>
    <x v="2"/>
    <x v="15"/>
    <x v="3"/>
    <x v="2"/>
    <x v="15"/>
    <x v="3592"/>
  </r>
  <r>
    <x v="529"/>
    <x v="2"/>
    <x v="15"/>
    <x v="3"/>
    <x v="1"/>
    <x v="4"/>
    <x v="1444"/>
  </r>
  <r>
    <x v="67"/>
    <x v="1"/>
    <x v="9"/>
    <x v="3"/>
    <x v="1"/>
    <x v="8"/>
    <x v="3593"/>
  </r>
  <r>
    <x v="67"/>
    <x v="1"/>
    <x v="9"/>
    <x v="3"/>
    <x v="2"/>
    <x v="7"/>
    <x v="3594"/>
  </r>
  <r>
    <x v="67"/>
    <x v="1"/>
    <x v="9"/>
    <x v="3"/>
    <x v="1"/>
    <x v="8"/>
    <x v="3595"/>
  </r>
  <r>
    <x v="943"/>
    <x v="1"/>
    <x v="16"/>
    <x v="1"/>
    <x v="0"/>
    <x v="0"/>
    <x v="3596"/>
  </r>
  <r>
    <x v="246"/>
    <x v="2"/>
    <x v="24"/>
    <x v="3"/>
    <x v="1"/>
    <x v="8"/>
    <x v="3597"/>
  </r>
  <r>
    <x v="246"/>
    <x v="2"/>
    <x v="24"/>
    <x v="3"/>
    <x v="1"/>
    <x v="4"/>
    <x v="3598"/>
  </r>
  <r>
    <x v="246"/>
    <x v="2"/>
    <x v="24"/>
    <x v="3"/>
    <x v="2"/>
    <x v="7"/>
    <x v="3599"/>
  </r>
  <r>
    <x v="156"/>
    <x v="0"/>
    <x v="24"/>
    <x v="3"/>
    <x v="0"/>
    <x v="5"/>
    <x v="200"/>
  </r>
  <r>
    <x v="156"/>
    <x v="0"/>
    <x v="24"/>
    <x v="3"/>
    <x v="2"/>
    <x v="7"/>
    <x v="3600"/>
  </r>
  <r>
    <x v="647"/>
    <x v="0"/>
    <x v="1"/>
    <x v="1"/>
    <x v="0"/>
    <x v="5"/>
    <x v="3601"/>
  </r>
  <r>
    <x v="647"/>
    <x v="0"/>
    <x v="1"/>
    <x v="1"/>
    <x v="2"/>
    <x v="11"/>
    <x v="3602"/>
  </r>
  <r>
    <x v="647"/>
    <x v="0"/>
    <x v="1"/>
    <x v="1"/>
    <x v="1"/>
    <x v="14"/>
    <x v="3603"/>
  </r>
  <r>
    <x v="721"/>
    <x v="1"/>
    <x v="15"/>
    <x v="3"/>
    <x v="1"/>
    <x v="14"/>
    <x v="3604"/>
  </r>
  <r>
    <x v="122"/>
    <x v="0"/>
    <x v="1"/>
    <x v="1"/>
    <x v="2"/>
    <x v="11"/>
    <x v="3605"/>
  </r>
  <r>
    <x v="122"/>
    <x v="0"/>
    <x v="1"/>
    <x v="1"/>
    <x v="2"/>
    <x v="11"/>
    <x v="3602"/>
  </r>
  <r>
    <x v="122"/>
    <x v="0"/>
    <x v="1"/>
    <x v="1"/>
    <x v="0"/>
    <x v="5"/>
    <x v="3009"/>
  </r>
  <r>
    <x v="570"/>
    <x v="0"/>
    <x v="26"/>
    <x v="2"/>
    <x v="1"/>
    <x v="8"/>
    <x v="3347"/>
  </r>
  <r>
    <x v="570"/>
    <x v="0"/>
    <x v="26"/>
    <x v="2"/>
    <x v="2"/>
    <x v="7"/>
    <x v="3606"/>
  </r>
  <r>
    <x v="570"/>
    <x v="0"/>
    <x v="26"/>
    <x v="2"/>
    <x v="1"/>
    <x v="9"/>
    <x v="1584"/>
  </r>
  <r>
    <x v="570"/>
    <x v="0"/>
    <x v="26"/>
    <x v="2"/>
    <x v="0"/>
    <x v="1"/>
    <x v="3607"/>
  </r>
  <r>
    <x v="814"/>
    <x v="0"/>
    <x v="10"/>
    <x v="2"/>
    <x v="2"/>
    <x v="11"/>
    <x v="1946"/>
  </r>
  <r>
    <x v="926"/>
    <x v="0"/>
    <x v="1"/>
    <x v="1"/>
    <x v="1"/>
    <x v="6"/>
    <x v="480"/>
  </r>
  <r>
    <x v="926"/>
    <x v="0"/>
    <x v="1"/>
    <x v="1"/>
    <x v="1"/>
    <x v="14"/>
    <x v="3608"/>
  </r>
  <r>
    <x v="926"/>
    <x v="0"/>
    <x v="1"/>
    <x v="1"/>
    <x v="1"/>
    <x v="8"/>
    <x v="470"/>
  </r>
  <r>
    <x v="482"/>
    <x v="1"/>
    <x v="30"/>
    <x v="3"/>
    <x v="0"/>
    <x v="1"/>
    <x v="3609"/>
  </r>
  <r>
    <x v="482"/>
    <x v="1"/>
    <x v="30"/>
    <x v="3"/>
    <x v="1"/>
    <x v="9"/>
    <x v="3610"/>
  </r>
  <r>
    <x v="101"/>
    <x v="2"/>
    <x v="6"/>
    <x v="2"/>
    <x v="0"/>
    <x v="0"/>
    <x v="3611"/>
  </r>
  <r>
    <x v="322"/>
    <x v="1"/>
    <x v="4"/>
    <x v="1"/>
    <x v="0"/>
    <x v="3"/>
    <x v="2283"/>
  </r>
  <r>
    <x v="322"/>
    <x v="1"/>
    <x v="4"/>
    <x v="1"/>
    <x v="2"/>
    <x v="11"/>
    <x v="1269"/>
  </r>
  <r>
    <x v="701"/>
    <x v="0"/>
    <x v="10"/>
    <x v="2"/>
    <x v="2"/>
    <x v="11"/>
    <x v="3612"/>
  </r>
  <r>
    <x v="655"/>
    <x v="1"/>
    <x v="13"/>
    <x v="3"/>
    <x v="0"/>
    <x v="3"/>
    <x v="3613"/>
  </r>
  <r>
    <x v="655"/>
    <x v="1"/>
    <x v="13"/>
    <x v="3"/>
    <x v="2"/>
    <x v="7"/>
    <x v="3614"/>
  </r>
  <r>
    <x v="655"/>
    <x v="1"/>
    <x v="13"/>
    <x v="3"/>
    <x v="1"/>
    <x v="8"/>
    <x v="3615"/>
  </r>
  <r>
    <x v="338"/>
    <x v="0"/>
    <x v="1"/>
    <x v="1"/>
    <x v="1"/>
    <x v="10"/>
    <x v="3616"/>
  </r>
  <r>
    <x v="338"/>
    <x v="0"/>
    <x v="1"/>
    <x v="1"/>
    <x v="1"/>
    <x v="9"/>
    <x v="677"/>
  </r>
  <r>
    <x v="338"/>
    <x v="0"/>
    <x v="1"/>
    <x v="1"/>
    <x v="0"/>
    <x v="5"/>
    <x v="3617"/>
  </r>
  <r>
    <x v="338"/>
    <x v="0"/>
    <x v="1"/>
    <x v="1"/>
    <x v="1"/>
    <x v="10"/>
    <x v="3618"/>
  </r>
  <r>
    <x v="338"/>
    <x v="0"/>
    <x v="1"/>
    <x v="1"/>
    <x v="1"/>
    <x v="4"/>
    <x v="3619"/>
  </r>
  <r>
    <x v="338"/>
    <x v="0"/>
    <x v="1"/>
    <x v="1"/>
    <x v="1"/>
    <x v="8"/>
    <x v="1170"/>
  </r>
  <r>
    <x v="338"/>
    <x v="0"/>
    <x v="1"/>
    <x v="1"/>
    <x v="1"/>
    <x v="6"/>
    <x v="453"/>
  </r>
  <r>
    <x v="691"/>
    <x v="0"/>
    <x v="10"/>
    <x v="2"/>
    <x v="1"/>
    <x v="8"/>
    <x v="3620"/>
  </r>
  <r>
    <x v="691"/>
    <x v="0"/>
    <x v="10"/>
    <x v="2"/>
    <x v="2"/>
    <x v="11"/>
    <x v="1542"/>
  </r>
  <r>
    <x v="227"/>
    <x v="2"/>
    <x v="4"/>
    <x v="1"/>
    <x v="1"/>
    <x v="10"/>
    <x v="1878"/>
  </r>
  <r>
    <x v="209"/>
    <x v="1"/>
    <x v="9"/>
    <x v="3"/>
    <x v="1"/>
    <x v="12"/>
    <x v="2878"/>
  </r>
  <r>
    <x v="240"/>
    <x v="0"/>
    <x v="32"/>
    <x v="0"/>
    <x v="1"/>
    <x v="10"/>
    <x v="3483"/>
  </r>
  <r>
    <x v="928"/>
    <x v="0"/>
    <x v="5"/>
    <x v="2"/>
    <x v="2"/>
    <x v="11"/>
    <x v="3621"/>
  </r>
  <r>
    <x v="928"/>
    <x v="0"/>
    <x v="5"/>
    <x v="2"/>
    <x v="1"/>
    <x v="6"/>
    <x v="2559"/>
  </r>
  <r>
    <x v="928"/>
    <x v="0"/>
    <x v="5"/>
    <x v="2"/>
    <x v="0"/>
    <x v="0"/>
    <x v="3622"/>
  </r>
  <r>
    <x v="1014"/>
    <x v="0"/>
    <x v="1"/>
    <x v="1"/>
    <x v="1"/>
    <x v="10"/>
    <x v="1579"/>
  </r>
  <r>
    <x v="1014"/>
    <x v="0"/>
    <x v="1"/>
    <x v="1"/>
    <x v="1"/>
    <x v="4"/>
    <x v="3623"/>
  </r>
  <r>
    <x v="1015"/>
    <x v="0"/>
    <x v="9"/>
    <x v="3"/>
    <x v="1"/>
    <x v="8"/>
    <x v="3624"/>
  </r>
  <r>
    <x v="5"/>
    <x v="0"/>
    <x v="0"/>
    <x v="0"/>
    <x v="2"/>
    <x v="7"/>
    <x v="1527"/>
  </r>
  <r>
    <x v="5"/>
    <x v="0"/>
    <x v="0"/>
    <x v="0"/>
    <x v="1"/>
    <x v="4"/>
    <x v="3625"/>
  </r>
  <r>
    <x v="412"/>
    <x v="0"/>
    <x v="11"/>
    <x v="2"/>
    <x v="1"/>
    <x v="8"/>
    <x v="3626"/>
  </r>
  <r>
    <x v="412"/>
    <x v="0"/>
    <x v="11"/>
    <x v="2"/>
    <x v="2"/>
    <x v="7"/>
    <x v="2216"/>
  </r>
  <r>
    <x v="412"/>
    <x v="0"/>
    <x v="11"/>
    <x v="2"/>
    <x v="0"/>
    <x v="5"/>
    <x v="3384"/>
  </r>
  <r>
    <x v="585"/>
    <x v="0"/>
    <x v="13"/>
    <x v="3"/>
    <x v="2"/>
    <x v="7"/>
    <x v="3627"/>
  </r>
  <r>
    <x v="329"/>
    <x v="0"/>
    <x v="3"/>
    <x v="0"/>
    <x v="2"/>
    <x v="11"/>
    <x v="2885"/>
  </r>
  <r>
    <x v="329"/>
    <x v="0"/>
    <x v="3"/>
    <x v="0"/>
    <x v="0"/>
    <x v="3"/>
    <x v="3628"/>
  </r>
  <r>
    <x v="787"/>
    <x v="2"/>
    <x v="1"/>
    <x v="1"/>
    <x v="1"/>
    <x v="6"/>
    <x v="1567"/>
  </r>
  <r>
    <x v="233"/>
    <x v="2"/>
    <x v="12"/>
    <x v="2"/>
    <x v="2"/>
    <x v="16"/>
    <x v="3629"/>
  </r>
  <r>
    <x v="233"/>
    <x v="2"/>
    <x v="12"/>
    <x v="2"/>
    <x v="1"/>
    <x v="9"/>
    <x v="3630"/>
  </r>
  <r>
    <x v="233"/>
    <x v="2"/>
    <x v="12"/>
    <x v="2"/>
    <x v="1"/>
    <x v="12"/>
    <x v="3631"/>
  </r>
  <r>
    <x v="233"/>
    <x v="2"/>
    <x v="12"/>
    <x v="2"/>
    <x v="0"/>
    <x v="5"/>
    <x v="3632"/>
  </r>
  <r>
    <x v="233"/>
    <x v="2"/>
    <x v="12"/>
    <x v="2"/>
    <x v="2"/>
    <x v="7"/>
    <x v="3633"/>
  </r>
  <r>
    <x v="599"/>
    <x v="0"/>
    <x v="1"/>
    <x v="1"/>
    <x v="1"/>
    <x v="4"/>
    <x v="3634"/>
  </r>
  <r>
    <x v="1016"/>
    <x v="0"/>
    <x v="1"/>
    <x v="1"/>
    <x v="1"/>
    <x v="8"/>
    <x v="1150"/>
  </r>
  <r>
    <x v="1017"/>
    <x v="0"/>
    <x v="5"/>
    <x v="2"/>
    <x v="0"/>
    <x v="3"/>
    <x v="3635"/>
  </r>
  <r>
    <x v="1017"/>
    <x v="0"/>
    <x v="5"/>
    <x v="2"/>
    <x v="1"/>
    <x v="4"/>
    <x v="3636"/>
  </r>
  <r>
    <x v="1017"/>
    <x v="0"/>
    <x v="5"/>
    <x v="2"/>
    <x v="0"/>
    <x v="3"/>
    <x v="3637"/>
  </r>
  <r>
    <x v="343"/>
    <x v="2"/>
    <x v="6"/>
    <x v="2"/>
    <x v="1"/>
    <x v="8"/>
    <x v="2556"/>
  </r>
  <r>
    <x v="920"/>
    <x v="0"/>
    <x v="1"/>
    <x v="1"/>
    <x v="0"/>
    <x v="0"/>
    <x v="3638"/>
  </r>
  <r>
    <x v="920"/>
    <x v="0"/>
    <x v="1"/>
    <x v="1"/>
    <x v="1"/>
    <x v="4"/>
    <x v="3639"/>
  </r>
  <r>
    <x v="217"/>
    <x v="2"/>
    <x v="24"/>
    <x v="3"/>
    <x v="1"/>
    <x v="10"/>
    <x v="557"/>
  </r>
  <r>
    <x v="162"/>
    <x v="0"/>
    <x v="3"/>
    <x v="0"/>
    <x v="2"/>
    <x v="11"/>
    <x v="200"/>
  </r>
  <r>
    <x v="162"/>
    <x v="0"/>
    <x v="3"/>
    <x v="0"/>
    <x v="1"/>
    <x v="10"/>
    <x v="2779"/>
  </r>
  <r>
    <x v="112"/>
    <x v="1"/>
    <x v="31"/>
    <x v="3"/>
    <x v="1"/>
    <x v="10"/>
    <x v="151"/>
  </r>
  <r>
    <x v="974"/>
    <x v="2"/>
    <x v="5"/>
    <x v="2"/>
    <x v="1"/>
    <x v="8"/>
    <x v="3640"/>
  </r>
  <r>
    <x v="616"/>
    <x v="1"/>
    <x v="9"/>
    <x v="3"/>
    <x v="2"/>
    <x v="7"/>
    <x v="3641"/>
  </r>
  <r>
    <x v="616"/>
    <x v="1"/>
    <x v="9"/>
    <x v="3"/>
    <x v="2"/>
    <x v="11"/>
    <x v="3642"/>
  </r>
  <r>
    <x v="616"/>
    <x v="1"/>
    <x v="9"/>
    <x v="3"/>
    <x v="1"/>
    <x v="8"/>
    <x v="3643"/>
  </r>
  <r>
    <x v="1018"/>
    <x v="1"/>
    <x v="22"/>
    <x v="1"/>
    <x v="1"/>
    <x v="10"/>
    <x v="885"/>
  </r>
  <r>
    <x v="1018"/>
    <x v="1"/>
    <x v="22"/>
    <x v="1"/>
    <x v="1"/>
    <x v="12"/>
    <x v="1370"/>
  </r>
  <r>
    <x v="247"/>
    <x v="0"/>
    <x v="22"/>
    <x v="1"/>
    <x v="1"/>
    <x v="13"/>
    <x v="3644"/>
  </r>
  <r>
    <x v="293"/>
    <x v="1"/>
    <x v="34"/>
    <x v="3"/>
    <x v="1"/>
    <x v="4"/>
    <x v="488"/>
  </r>
  <r>
    <x v="776"/>
    <x v="0"/>
    <x v="10"/>
    <x v="2"/>
    <x v="1"/>
    <x v="9"/>
    <x v="260"/>
  </r>
  <r>
    <x v="776"/>
    <x v="0"/>
    <x v="10"/>
    <x v="2"/>
    <x v="0"/>
    <x v="3"/>
    <x v="2439"/>
  </r>
  <r>
    <x v="776"/>
    <x v="0"/>
    <x v="10"/>
    <x v="2"/>
    <x v="2"/>
    <x v="7"/>
    <x v="1896"/>
  </r>
  <r>
    <x v="776"/>
    <x v="0"/>
    <x v="10"/>
    <x v="2"/>
    <x v="0"/>
    <x v="5"/>
    <x v="2168"/>
  </r>
  <r>
    <x v="776"/>
    <x v="0"/>
    <x v="10"/>
    <x v="2"/>
    <x v="1"/>
    <x v="8"/>
    <x v="3645"/>
  </r>
  <r>
    <x v="776"/>
    <x v="0"/>
    <x v="10"/>
    <x v="2"/>
    <x v="1"/>
    <x v="4"/>
    <x v="200"/>
  </r>
  <r>
    <x v="976"/>
    <x v="2"/>
    <x v="1"/>
    <x v="1"/>
    <x v="1"/>
    <x v="8"/>
    <x v="3646"/>
  </r>
  <r>
    <x v="461"/>
    <x v="0"/>
    <x v="5"/>
    <x v="2"/>
    <x v="1"/>
    <x v="6"/>
    <x v="2999"/>
  </r>
  <r>
    <x v="461"/>
    <x v="0"/>
    <x v="5"/>
    <x v="2"/>
    <x v="1"/>
    <x v="10"/>
    <x v="1170"/>
  </r>
  <r>
    <x v="461"/>
    <x v="0"/>
    <x v="5"/>
    <x v="2"/>
    <x v="1"/>
    <x v="10"/>
    <x v="12"/>
  </r>
  <r>
    <x v="514"/>
    <x v="0"/>
    <x v="9"/>
    <x v="3"/>
    <x v="1"/>
    <x v="10"/>
    <x v="2648"/>
  </r>
  <r>
    <x v="514"/>
    <x v="0"/>
    <x v="9"/>
    <x v="3"/>
    <x v="2"/>
    <x v="11"/>
    <x v="3549"/>
  </r>
  <r>
    <x v="637"/>
    <x v="0"/>
    <x v="2"/>
    <x v="0"/>
    <x v="0"/>
    <x v="1"/>
    <x v="3647"/>
  </r>
  <r>
    <x v="444"/>
    <x v="1"/>
    <x v="32"/>
    <x v="0"/>
    <x v="2"/>
    <x v="11"/>
    <x v="3648"/>
  </r>
  <r>
    <x v="1016"/>
    <x v="2"/>
    <x v="18"/>
    <x v="0"/>
    <x v="1"/>
    <x v="6"/>
    <x v="2078"/>
  </r>
  <r>
    <x v="1016"/>
    <x v="2"/>
    <x v="18"/>
    <x v="0"/>
    <x v="1"/>
    <x v="6"/>
    <x v="3649"/>
  </r>
  <r>
    <x v="638"/>
    <x v="1"/>
    <x v="9"/>
    <x v="3"/>
    <x v="1"/>
    <x v="12"/>
    <x v="501"/>
  </r>
  <r>
    <x v="638"/>
    <x v="1"/>
    <x v="9"/>
    <x v="3"/>
    <x v="1"/>
    <x v="4"/>
    <x v="3650"/>
  </r>
  <r>
    <x v="638"/>
    <x v="1"/>
    <x v="9"/>
    <x v="3"/>
    <x v="1"/>
    <x v="10"/>
    <x v="3651"/>
  </r>
  <r>
    <x v="50"/>
    <x v="0"/>
    <x v="10"/>
    <x v="2"/>
    <x v="0"/>
    <x v="5"/>
    <x v="3652"/>
  </r>
  <r>
    <x v="1011"/>
    <x v="0"/>
    <x v="5"/>
    <x v="2"/>
    <x v="1"/>
    <x v="10"/>
    <x v="12"/>
  </r>
  <r>
    <x v="1019"/>
    <x v="0"/>
    <x v="27"/>
    <x v="1"/>
    <x v="1"/>
    <x v="8"/>
    <x v="2168"/>
  </r>
  <r>
    <x v="800"/>
    <x v="0"/>
    <x v="9"/>
    <x v="3"/>
    <x v="1"/>
    <x v="2"/>
    <x v="106"/>
  </r>
  <r>
    <x v="343"/>
    <x v="0"/>
    <x v="15"/>
    <x v="3"/>
    <x v="1"/>
    <x v="4"/>
    <x v="3653"/>
  </r>
  <r>
    <x v="120"/>
    <x v="0"/>
    <x v="15"/>
    <x v="3"/>
    <x v="1"/>
    <x v="13"/>
    <x v="799"/>
  </r>
  <r>
    <x v="120"/>
    <x v="0"/>
    <x v="15"/>
    <x v="3"/>
    <x v="2"/>
    <x v="15"/>
    <x v="3654"/>
  </r>
  <r>
    <x v="120"/>
    <x v="0"/>
    <x v="15"/>
    <x v="3"/>
    <x v="1"/>
    <x v="8"/>
    <x v="3655"/>
  </r>
  <r>
    <x v="527"/>
    <x v="1"/>
    <x v="28"/>
    <x v="0"/>
    <x v="1"/>
    <x v="4"/>
    <x v="3656"/>
  </r>
  <r>
    <x v="527"/>
    <x v="1"/>
    <x v="28"/>
    <x v="0"/>
    <x v="2"/>
    <x v="11"/>
    <x v="2564"/>
  </r>
  <r>
    <x v="527"/>
    <x v="1"/>
    <x v="28"/>
    <x v="0"/>
    <x v="1"/>
    <x v="10"/>
    <x v="537"/>
  </r>
  <r>
    <x v="527"/>
    <x v="1"/>
    <x v="28"/>
    <x v="0"/>
    <x v="1"/>
    <x v="10"/>
    <x v="91"/>
  </r>
  <r>
    <x v="80"/>
    <x v="0"/>
    <x v="15"/>
    <x v="3"/>
    <x v="0"/>
    <x v="3"/>
    <x v="3657"/>
  </r>
  <r>
    <x v="80"/>
    <x v="0"/>
    <x v="15"/>
    <x v="3"/>
    <x v="1"/>
    <x v="12"/>
    <x v="3658"/>
  </r>
  <r>
    <x v="80"/>
    <x v="0"/>
    <x v="15"/>
    <x v="3"/>
    <x v="2"/>
    <x v="15"/>
    <x v="2430"/>
  </r>
  <r>
    <x v="80"/>
    <x v="0"/>
    <x v="15"/>
    <x v="3"/>
    <x v="1"/>
    <x v="9"/>
    <x v="3659"/>
  </r>
  <r>
    <x v="80"/>
    <x v="0"/>
    <x v="15"/>
    <x v="3"/>
    <x v="2"/>
    <x v="7"/>
    <x v="2141"/>
  </r>
  <r>
    <x v="80"/>
    <x v="0"/>
    <x v="15"/>
    <x v="3"/>
    <x v="2"/>
    <x v="7"/>
    <x v="1158"/>
  </r>
  <r>
    <x v="80"/>
    <x v="0"/>
    <x v="15"/>
    <x v="3"/>
    <x v="1"/>
    <x v="10"/>
    <x v="3660"/>
  </r>
  <r>
    <x v="614"/>
    <x v="1"/>
    <x v="1"/>
    <x v="1"/>
    <x v="0"/>
    <x v="5"/>
    <x v="3661"/>
  </r>
  <r>
    <x v="1020"/>
    <x v="0"/>
    <x v="2"/>
    <x v="0"/>
    <x v="2"/>
    <x v="7"/>
    <x v="3662"/>
  </r>
  <r>
    <x v="200"/>
    <x v="2"/>
    <x v="15"/>
    <x v="3"/>
    <x v="1"/>
    <x v="9"/>
    <x v="3663"/>
  </r>
  <r>
    <x v="200"/>
    <x v="2"/>
    <x v="15"/>
    <x v="3"/>
    <x v="1"/>
    <x v="8"/>
    <x v="3664"/>
  </r>
  <r>
    <x v="248"/>
    <x v="2"/>
    <x v="4"/>
    <x v="1"/>
    <x v="1"/>
    <x v="13"/>
    <x v="3665"/>
  </r>
  <r>
    <x v="639"/>
    <x v="0"/>
    <x v="1"/>
    <x v="1"/>
    <x v="1"/>
    <x v="8"/>
    <x v="3666"/>
  </r>
  <r>
    <x v="373"/>
    <x v="1"/>
    <x v="26"/>
    <x v="2"/>
    <x v="0"/>
    <x v="5"/>
    <x v="631"/>
  </r>
  <r>
    <x v="365"/>
    <x v="0"/>
    <x v="15"/>
    <x v="3"/>
    <x v="1"/>
    <x v="12"/>
    <x v="1005"/>
  </r>
  <r>
    <x v="365"/>
    <x v="0"/>
    <x v="15"/>
    <x v="3"/>
    <x v="1"/>
    <x v="10"/>
    <x v="3667"/>
  </r>
  <r>
    <x v="627"/>
    <x v="0"/>
    <x v="1"/>
    <x v="1"/>
    <x v="2"/>
    <x v="11"/>
    <x v="3668"/>
  </r>
  <r>
    <x v="178"/>
    <x v="0"/>
    <x v="15"/>
    <x v="3"/>
    <x v="0"/>
    <x v="1"/>
    <x v="3669"/>
  </r>
  <r>
    <x v="178"/>
    <x v="0"/>
    <x v="15"/>
    <x v="3"/>
    <x v="1"/>
    <x v="14"/>
    <x v="1534"/>
  </r>
  <r>
    <x v="178"/>
    <x v="0"/>
    <x v="15"/>
    <x v="3"/>
    <x v="1"/>
    <x v="8"/>
    <x v="3183"/>
  </r>
  <r>
    <x v="62"/>
    <x v="0"/>
    <x v="1"/>
    <x v="1"/>
    <x v="0"/>
    <x v="5"/>
    <x v="3670"/>
  </r>
  <r>
    <x v="62"/>
    <x v="0"/>
    <x v="1"/>
    <x v="1"/>
    <x v="1"/>
    <x v="4"/>
    <x v="3671"/>
  </r>
  <r>
    <x v="62"/>
    <x v="0"/>
    <x v="1"/>
    <x v="1"/>
    <x v="1"/>
    <x v="9"/>
    <x v="1039"/>
  </r>
  <r>
    <x v="165"/>
    <x v="2"/>
    <x v="16"/>
    <x v="1"/>
    <x v="0"/>
    <x v="5"/>
    <x v="1076"/>
  </r>
  <r>
    <x v="165"/>
    <x v="2"/>
    <x v="16"/>
    <x v="1"/>
    <x v="0"/>
    <x v="1"/>
    <x v="3672"/>
  </r>
  <r>
    <x v="261"/>
    <x v="0"/>
    <x v="15"/>
    <x v="3"/>
    <x v="2"/>
    <x v="7"/>
    <x v="3673"/>
  </r>
  <r>
    <x v="904"/>
    <x v="1"/>
    <x v="1"/>
    <x v="1"/>
    <x v="1"/>
    <x v="4"/>
    <x v="3674"/>
  </r>
  <r>
    <x v="145"/>
    <x v="1"/>
    <x v="37"/>
    <x v="1"/>
    <x v="1"/>
    <x v="4"/>
    <x v="1749"/>
  </r>
  <r>
    <x v="479"/>
    <x v="0"/>
    <x v="15"/>
    <x v="3"/>
    <x v="1"/>
    <x v="8"/>
    <x v="638"/>
  </r>
  <r>
    <x v="479"/>
    <x v="0"/>
    <x v="15"/>
    <x v="3"/>
    <x v="1"/>
    <x v="6"/>
    <x v="3675"/>
  </r>
  <r>
    <x v="976"/>
    <x v="0"/>
    <x v="25"/>
    <x v="2"/>
    <x v="1"/>
    <x v="8"/>
    <x v="158"/>
  </r>
  <r>
    <x v="976"/>
    <x v="0"/>
    <x v="25"/>
    <x v="2"/>
    <x v="0"/>
    <x v="5"/>
    <x v="3609"/>
  </r>
  <r>
    <x v="160"/>
    <x v="2"/>
    <x v="10"/>
    <x v="2"/>
    <x v="2"/>
    <x v="7"/>
    <x v="3676"/>
  </r>
  <r>
    <x v="160"/>
    <x v="2"/>
    <x v="10"/>
    <x v="2"/>
    <x v="0"/>
    <x v="1"/>
    <x v="3677"/>
  </r>
  <r>
    <x v="160"/>
    <x v="2"/>
    <x v="10"/>
    <x v="2"/>
    <x v="0"/>
    <x v="5"/>
    <x v="3678"/>
  </r>
  <r>
    <x v="662"/>
    <x v="1"/>
    <x v="16"/>
    <x v="1"/>
    <x v="2"/>
    <x v="7"/>
    <x v="550"/>
  </r>
  <r>
    <x v="662"/>
    <x v="1"/>
    <x v="16"/>
    <x v="1"/>
    <x v="2"/>
    <x v="7"/>
    <x v="3679"/>
  </r>
  <r>
    <x v="1021"/>
    <x v="1"/>
    <x v="4"/>
    <x v="1"/>
    <x v="0"/>
    <x v="0"/>
    <x v="3680"/>
  </r>
  <r>
    <x v="741"/>
    <x v="0"/>
    <x v="12"/>
    <x v="2"/>
    <x v="0"/>
    <x v="1"/>
    <x v="85"/>
  </r>
  <r>
    <x v="380"/>
    <x v="0"/>
    <x v="1"/>
    <x v="1"/>
    <x v="0"/>
    <x v="1"/>
    <x v="2932"/>
  </r>
  <r>
    <x v="849"/>
    <x v="0"/>
    <x v="12"/>
    <x v="2"/>
    <x v="1"/>
    <x v="6"/>
    <x v="2769"/>
  </r>
  <r>
    <x v="849"/>
    <x v="0"/>
    <x v="12"/>
    <x v="2"/>
    <x v="1"/>
    <x v="10"/>
    <x v="1371"/>
  </r>
  <r>
    <x v="849"/>
    <x v="0"/>
    <x v="12"/>
    <x v="2"/>
    <x v="1"/>
    <x v="10"/>
    <x v="3329"/>
  </r>
  <r>
    <x v="849"/>
    <x v="0"/>
    <x v="12"/>
    <x v="2"/>
    <x v="0"/>
    <x v="1"/>
    <x v="3681"/>
  </r>
  <r>
    <x v="849"/>
    <x v="0"/>
    <x v="12"/>
    <x v="2"/>
    <x v="1"/>
    <x v="4"/>
    <x v="2714"/>
  </r>
  <r>
    <x v="849"/>
    <x v="0"/>
    <x v="12"/>
    <x v="2"/>
    <x v="1"/>
    <x v="4"/>
    <x v="3370"/>
  </r>
  <r>
    <x v="1022"/>
    <x v="1"/>
    <x v="12"/>
    <x v="2"/>
    <x v="0"/>
    <x v="1"/>
    <x v="3682"/>
  </r>
  <r>
    <x v="1022"/>
    <x v="1"/>
    <x v="12"/>
    <x v="2"/>
    <x v="1"/>
    <x v="10"/>
    <x v="3683"/>
  </r>
  <r>
    <x v="1022"/>
    <x v="1"/>
    <x v="12"/>
    <x v="2"/>
    <x v="1"/>
    <x v="10"/>
    <x v="1806"/>
  </r>
  <r>
    <x v="936"/>
    <x v="1"/>
    <x v="22"/>
    <x v="1"/>
    <x v="1"/>
    <x v="6"/>
    <x v="3684"/>
  </r>
  <r>
    <x v="15"/>
    <x v="0"/>
    <x v="5"/>
    <x v="2"/>
    <x v="1"/>
    <x v="8"/>
    <x v="3685"/>
  </r>
  <r>
    <x v="15"/>
    <x v="0"/>
    <x v="5"/>
    <x v="2"/>
    <x v="0"/>
    <x v="0"/>
    <x v="3686"/>
  </r>
  <r>
    <x v="732"/>
    <x v="0"/>
    <x v="1"/>
    <x v="1"/>
    <x v="1"/>
    <x v="8"/>
    <x v="3687"/>
  </r>
  <r>
    <x v="482"/>
    <x v="1"/>
    <x v="15"/>
    <x v="3"/>
    <x v="1"/>
    <x v="8"/>
    <x v="3688"/>
  </r>
  <r>
    <x v="657"/>
    <x v="1"/>
    <x v="1"/>
    <x v="1"/>
    <x v="0"/>
    <x v="5"/>
    <x v="1015"/>
  </r>
  <r>
    <x v="657"/>
    <x v="1"/>
    <x v="1"/>
    <x v="1"/>
    <x v="2"/>
    <x v="7"/>
    <x v="3689"/>
  </r>
  <r>
    <x v="657"/>
    <x v="1"/>
    <x v="1"/>
    <x v="1"/>
    <x v="1"/>
    <x v="9"/>
    <x v="3690"/>
  </r>
  <r>
    <x v="510"/>
    <x v="1"/>
    <x v="34"/>
    <x v="3"/>
    <x v="1"/>
    <x v="10"/>
    <x v="1544"/>
  </r>
  <r>
    <x v="510"/>
    <x v="1"/>
    <x v="34"/>
    <x v="3"/>
    <x v="1"/>
    <x v="8"/>
    <x v="3691"/>
  </r>
  <r>
    <x v="241"/>
    <x v="0"/>
    <x v="32"/>
    <x v="0"/>
    <x v="1"/>
    <x v="4"/>
    <x v="2309"/>
  </r>
  <r>
    <x v="241"/>
    <x v="0"/>
    <x v="32"/>
    <x v="0"/>
    <x v="1"/>
    <x v="8"/>
    <x v="3692"/>
  </r>
  <r>
    <x v="998"/>
    <x v="0"/>
    <x v="2"/>
    <x v="0"/>
    <x v="1"/>
    <x v="4"/>
    <x v="2084"/>
  </r>
  <r>
    <x v="154"/>
    <x v="2"/>
    <x v="9"/>
    <x v="3"/>
    <x v="2"/>
    <x v="7"/>
    <x v="3693"/>
  </r>
  <r>
    <x v="1023"/>
    <x v="0"/>
    <x v="14"/>
    <x v="2"/>
    <x v="2"/>
    <x v="11"/>
    <x v="1743"/>
  </r>
  <r>
    <x v="1023"/>
    <x v="0"/>
    <x v="14"/>
    <x v="2"/>
    <x v="0"/>
    <x v="1"/>
    <x v="3694"/>
  </r>
  <r>
    <x v="237"/>
    <x v="0"/>
    <x v="5"/>
    <x v="2"/>
    <x v="2"/>
    <x v="11"/>
    <x v="3695"/>
  </r>
  <r>
    <x v="237"/>
    <x v="0"/>
    <x v="5"/>
    <x v="2"/>
    <x v="1"/>
    <x v="6"/>
    <x v="3696"/>
  </r>
  <r>
    <x v="1024"/>
    <x v="0"/>
    <x v="1"/>
    <x v="1"/>
    <x v="1"/>
    <x v="12"/>
    <x v="3697"/>
  </r>
  <r>
    <x v="683"/>
    <x v="1"/>
    <x v="20"/>
    <x v="0"/>
    <x v="0"/>
    <x v="5"/>
    <x v="3698"/>
  </r>
  <r>
    <x v="683"/>
    <x v="1"/>
    <x v="20"/>
    <x v="0"/>
    <x v="1"/>
    <x v="10"/>
    <x v="2937"/>
  </r>
  <r>
    <x v="683"/>
    <x v="1"/>
    <x v="20"/>
    <x v="0"/>
    <x v="1"/>
    <x v="6"/>
    <x v="1317"/>
  </r>
  <r>
    <x v="683"/>
    <x v="1"/>
    <x v="20"/>
    <x v="0"/>
    <x v="1"/>
    <x v="8"/>
    <x v="2070"/>
  </r>
  <r>
    <x v="1025"/>
    <x v="0"/>
    <x v="4"/>
    <x v="1"/>
    <x v="1"/>
    <x v="12"/>
    <x v="3699"/>
  </r>
  <r>
    <x v="1025"/>
    <x v="0"/>
    <x v="4"/>
    <x v="1"/>
    <x v="2"/>
    <x v="7"/>
    <x v="3477"/>
  </r>
  <r>
    <x v="840"/>
    <x v="0"/>
    <x v="5"/>
    <x v="2"/>
    <x v="1"/>
    <x v="14"/>
    <x v="3700"/>
  </r>
  <r>
    <x v="840"/>
    <x v="0"/>
    <x v="5"/>
    <x v="2"/>
    <x v="1"/>
    <x v="13"/>
    <x v="2060"/>
  </r>
  <r>
    <x v="840"/>
    <x v="0"/>
    <x v="5"/>
    <x v="2"/>
    <x v="2"/>
    <x v="7"/>
    <x v="2087"/>
  </r>
  <r>
    <x v="840"/>
    <x v="0"/>
    <x v="5"/>
    <x v="2"/>
    <x v="2"/>
    <x v="11"/>
    <x v="1818"/>
  </r>
  <r>
    <x v="762"/>
    <x v="0"/>
    <x v="1"/>
    <x v="1"/>
    <x v="0"/>
    <x v="5"/>
    <x v="3701"/>
  </r>
  <r>
    <x v="762"/>
    <x v="0"/>
    <x v="1"/>
    <x v="1"/>
    <x v="1"/>
    <x v="4"/>
    <x v="3702"/>
  </r>
  <r>
    <x v="811"/>
    <x v="0"/>
    <x v="15"/>
    <x v="3"/>
    <x v="1"/>
    <x v="6"/>
    <x v="1553"/>
  </r>
  <r>
    <x v="811"/>
    <x v="0"/>
    <x v="15"/>
    <x v="3"/>
    <x v="1"/>
    <x v="4"/>
    <x v="2746"/>
  </r>
  <r>
    <x v="811"/>
    <x v="0"/>
    <x v="15"/>
    <x v="3"/>
    <x v="1"/>
    <x v="13"/>
    <x v="3703"/>
  </r>
  <r>
    <x v="811"/>
    <x v="0"/>
    <x v="15"/>
    <x v="3"/>
    <x v="1"/>
    <x v="2"/>
    <x v="343"/>
  </r>
  <r>
    <x v="811"/>
    <x v="0"/>
    <x v="15"/>
    <x v="3"/>
    <x v="1"/>
    <x v="10"/>
    <x v="978"/>
  </r>
  <r>
    <x v="811"/>
    <x v="0"/>
    <x v="15"/>
    <x v="3"/>
    <x v="1"/>
    <x v="12"/>
    <x v="3274"/>
  </r>
  <r>
    <x v="1026"/>
    <x v="1"/>
    <x v="13"/>
    <x v="3"/>
    <x v="1"/>
    <x v="4"/>
    <x v="2776"/>
  </r>
  <r>
    <x v="793"/>
    <x v="0"/>
    <x v="15"/>
    <x v="3"/>
    <x v="1"/>
    <x v="4"/>
    <x v="898"/>
  </r>
  <r>
    <x v="182"/>
    <x v="0"/>
    <x v="1"/>
    <x v="1"/>
    <x v="1"/>
    <x v="4"/>
    <x v="488"/>
  </r>
  <r>
    <x v="182"/>
    <x v="0"/>
    <x v="1"/>
    <x v="1"/>
    <x v="1"/>
    <x v="2"/>
    <x v="1484"/>
  </r>
  <r>
    <x v="182"/>
    <x v="0"/>
    <x v="1"/>
    <x v="1"/>
    <x v="1"/>
    <x v="6"/>
    <x v="3704"/>
  </r>
  <r>
    <x v="182"/>
    <x v="0"/>
    <x v="1"/>
    <x v="1"/>
    <x v="1"/>
    <x v="10"/>
    <x v="2680"/>
  </r>
  <r>
    <x v="428"/>
    <x v="0"/>
    <x v="12"/>
    <x v="2"/>
    <x v="1"/>
    <x v="12"/>
    <x v="1897"/>
  </r>
  <r>
    <x v="4"/>
    <x v="1"/>
    <x v="1"/>
    <x v="1"/>
    <x v="1"/>
    <x v="10"/>
    <x v="1204"/>
  </r>
  <r>
    <x v="193"/>
    <x v="1"/>
    <x v="15"/>
    <x v="3"/>
    <x v="1"/>
    <x v="6"/>
    <x v="3566"/>
  </r>
  <r>
    <x v="853"/>
    <x v="0"/>
    <x v="12"/>
    <x v="2"/>
    <x v="0"/>
    <x v="1"/>
    <x v="3705"/>
  </r>
  <r>
    <x v="1027"/>
    <x v="2"/>
    <x v="12"/>
    <x v="2"/>
    <x v="0"/>
    <x v="0"/>
    <x v="3609"/>
  </r>
  <r>
    <x v="796"/>
    <x v="2"/>
    <x v="25"/>
    <x v="2"/>
    <x v="1"/>
    <x v="9"/>
    <x v="3706"/>
  </r>
  <r>
    <x v="796"/>
    <x v="2"/>
    <x v="25"/>
    <x v="2"/>
    <x v="2"/>
    <x v="7"/>
    <x v="1152"/>
  </r>
  <r>
    <x v="796"/>
    <x v="2"/>
    <x v="25"/>
    <x v="2"/>
    <x v="1"/>
    <x v="8"/>
    <x v="3707"/>
  </r>
  <r>
    <x v="510"/>
    <x v="0"/>
    <x v="1"/>
    <x v="1"/>
    <x v="1"/>
    <x v="10"/>
    <x v="1668"/>
  </r>
  <r>
    <x v="1028"/>
    <x v="0"/>
    <x v="15"/>
    <x v="3"/>
    <x v="1"/>
    <x v="8"/>
    <x v="3708"/>
  </r>
  <r>
    <x v="1028"/>
    <x v="0"/>
    <x v="15"/>
    <x v="3"/>
    <x v="1"/>
    <x v="8"/>
    <x v="3709"/>
  </r>
  <r>
    <x v="1028"/>
    <x v="0"/>
    <x v="15"/>
    <x v="3"/>
    <x v="0"/>
    <x v="0"/>
    <x v="3710"/>
  </r>
  <r>
    <x v="35"/>
    <x v="2"/>
    <x v="1"/>
    <x v="1"/>
    <x v="1"/>
    <x v="10"/>
    <x v="2597"/>
  </r>
  <r>
    <x v="498"/>
    <x v="0"/>
    <x v="1"/>
    <x v="1"/>
    <x v="1"/>
    <x v="8"/>
    <x v="892"/>
  </r>
  <r>
    <x v="498"/>
    <x v="0"/>
    <x v="1"/>
    <x v="1"/>
    <x v="0"/>
    <x v="3"/>
    <x v="936"/>
  </r>
  <r>
    <x v="498"/>
    <x v="0"/>
    <x v="1"/>
    <x v="1"/>
    <x v="0"/>
    <x v="5"/>
    <x v="3711"/>
  </r>
  <r>
    <x v="498"/>
    <x v="0"/>
    <x v="1"/>
    <x v="1"/>
    <x v="1"/>
    <x v="8"/>
    <x v="3712"/>
  </r>
  <r>
    <x v="638"/>
    <x v="1"/>
    <x v="36"/>
    <x v="0"/>
    <x v="0"/>
    <x v="1"/>
    <x v="3713"/>
  </r>
  <r>
    <x v="1029"/>
    <x v="0"/>
    <x v="1"/>
    <x v="1"/>
    <x v="0"/>
    <x v="3"/>
    <x v="3714"/>
  </r>
  <r>
    <x v="258"/>
    <x v="1"/>
    <x v="14"/>
    <x v="2"/>
    <x v="1"/>
    <x v="9"/>
    <x v="3715"/>
  </r>
  <r>
    <x v="59"/>
    <x v="0"/>
    <x v="39"/>
    <x v="3"/>
    <x v="0"/>
    <x v="5"/>
    <x v="3716"/>
  </r>
  <r>
    <x v="59"/>
    <x v="0"/>
    <x v="39"/>
    <x v="3"/>
    <x v="0"/>
    <x v="0"/>
    <x v="1033"/>
  </r>
  <r>
    <x v="59"/>
    <x v="0"/>
    <x v="39"/>
    <x v="3"/>
    <x v="2"/>
    <x v="11"/>
    <x v="2759"/>
  </r>
  <r>
    <x v="108"/>
    <x v="0"/>
    <x v="1"/>
    <x v="1"/>
    <x v="1"/>
    <x v="4"/>
    <x v="737"/>
  </r>
  <r>
    <x v="108"/>
    <x v="0"/>
    <x v="1"/>
    <x v="1"/>
    <x v="1"/>
    <x v="8"/>
    <x v="3717"/>
  </r>
  <r>
    <x v="713"/>
    <x v="1"/>
    <x v="4"/>
    <x v="1"/>
    <x v="1"/>
    <x v="14"/>
    <x v="3718"/>
  </r>
  <r>
    <x v="1018"/>
    <x v="1"/>
    <x v="5"/>
    <x v="2"/>
    <x v="1"/>
    <x v="8"/>
    <x v="618"/>
  </r>
  <r>
    <x v="197"/>
    <x v="2"/>
    <x v="17"/>
    <x v="0"/>
    <x v="1"/>
    <x v="8"/>
    <x v="822"/>
  </r>
  <r>
    <x v="1030"/>
    <x v="1"/>
    <x v="1"/>
    <x v="1"/>
    <x v="0"/>
    <x v="3"/>
    <x v="3719"/>
  </r>
  <r>
    <x v="1030"/>
    <x v="1"/>
    <x v="1"/>
    <x v="1"/>
    <x v="2"/>
    <x v="7"/>
    <x v="3720"/>
  </r>
  <r>
    <x v="1030"/>
    <x v="1"/>
    <x v="1"/>
    <x v="1"/>
    <x v="1"/>
    <x v="8"/>
    <x v="2002"/>
  </r>
  <r>
    <x v="1031"/>
    <x v="0"/>
    <x v="10"/>
    <x v="2"/>
    <x v="1"/>
    <x v="9"/>
    <x v="3721"/>
  </r>
  <r>
    <x v="132"/>
    <x v="0"/>
    <x v="4"/>
    <x v="1"/>
    <x v="2"/>
    <x v="11"/>
    <x v="3722"/>
  </r>
  <r>
    <x v="392"/>
    <x v="1"/>
    <x v="9"/>
    <x v="3"/>
    <x v="1"/>
    <x v="13"/>
    <x v="3723"/>
  </r>
  <r>
    <x v="939"/>
    <x v="0"/>
    <x v="32"/>
    <x v="0"/>
    <x v="2"/>
    <x v="11"/>
    <x v="2857"/>
  </r>
  <r>
    <x v="939"/>
    <x v="0"/>
    <x v="32"/>
    <x v="0"/>
    <x v="1"/>
    <x v="10"/>
    <x v="335"/>
  </r>
  <r>
    <x v="628"/>
    <x v="0"/>
    <x v="17"/>
    <x v="0"/>
    <x v="1"/>
    <x v="9"/>
    <x v="3724"/>
  </r>
  <r>
    <x v="1009"/>
    <x v="2"/>
    <x v="4"/>
    <x v="1"/>
    <x v="1"/>
    <x v="8"/>
    <x v="3725"/>
  </r>
  <r>
    <x v="616"/>
    <x v="1"/>
    <x v="9"/>
    <x v="3"/>
    <x v="0"/>
    <x v="1"/>
    <x v="2742"/>
  </r>
  <r>
    <x v="616"/>
    <x v="1"/>
    <x v="9"/>
    <x v="3"/>
    <x v="0"/>
    <x v="5"/>
    <x v="2939"/>
  </r>
  <r>
    <x v="590"/>
    <x v="0"/>
    <x v="26"/>
    <x v="2"/>
    <x v="1"/>
    <x v="10"/>
    <x v="232"/>
  </r>
  <r>
    <x v="1032"/>
    <x v="0"/>
    <x v="1"/>
    <x v="1"/>
    <x v="1"/>
    <x v="10"/>
    <x v="783"/>
  </r>
  <r>
    <x v="449"/>
    <x v="0"/>
    <x v="1"/>
    <x v="1"/>
    <x v="1"/>
    <x v="10"/>
    <x v="3726"/>
  </r>
  <r>
    <x v="179"/>
    <x v="2"/>
    <x v="9"/>
    <x v="3"/>
    <x v="1"/>
    <x v="10"/>
    <x v="2748"/>
  </r>
  <r>
    <x v="557"/>
    <x v="2"/>
    <x v="5"/>
    <x v="2"/>
    <x v="2"/>
    <x v="7"/>
    <x v="2066"/>
  </r>
  <r>
    <x v="557"/>
    <x v="2"/>
    <x v="5"/>
    <x v="2"/>
    <x v="1"/>
    <x v="8"/>
    <x v="2775"/>
  </r>
  <r>
    <x v="557"/>
    <x v="2"/>
    <x v="5"/>
    <x v="2"/>
    <x v="0"/>
    <x v="3"/>
    <x v="3727"/>
  </r>
  <r>
    <x v="557"/>
    <x v="2"/>
    <x v="5"/>
    <x v="2"/>
    <x v="2"/>
    <x v="11"/>
    <x v="3728"/>
  </r>
  <r>
    <x v="557"/>
    <x v="2"/>
    <x v="5"/>
    <x v="2"/>
    <x v="1"/>
    <x v="6"/>
    <x v="3729"/>
  </r>
  <r>
    <x v="1033"/>
    <x v="1"/>
    <x v="4"/>
    <x v="1"/>
    <x v="1"/>
    <x v="10"/>
    <x v="2660"/>
  </r>
  <r>
    <x v="1033"/>
    <x v="1"/>
    <x v="4"/>
    <x v="1"/>
    <x v="1"/>
    <x v="10"/>
    <x v="3730"/>
  </r>
  <r>
    <x v="1033"/>
    <x v="1"/>
    <x v="4"/>
    <x v="1"/>
    <x v="1"/>
    <x v="9"/>
    <x v="3731"/>
  </r>
  <r>
    <x v="673"/>
    <x v="2"/>
    <x v="15"/>
    <x v="3"/>
    <x v="2"/>
    <x v="15"/>
    <x v="3732"/>
  </r>
  <r>
    <x v="220"/>
    <x v="0"/>
    <x v="1"/>
    <x v="1"/>
    <x v="0"/>
    <x v="5"/>
    <x v="3733"/>
  </r>
  <r>
    <x v="220"/>
    <x v="0"/>
    <x v="1"/>
    <x v="1"/>
    <x v="1"/>
    <x v="9"/>
    <x v="840"/>
  </r>
  <r>
    <x v="1034"/>
    <x v="1"/>
    <x v="1"/>
    <x v="1"/>
    <x v="0"/>
    <x v="5"/>
    <x v="3289"/>
  </r>
  <r>
    <x v="1034"/>
    <x v="1"/>
    <x v="1"/>
    <x v="1"/>
    <x v="0"/>
    <x v="3"/>
    <x v="3734"/>
  </r>
  <r>
    <x v="491"/>
    <x v="2"/>
    <x v="2"/>
    <x v="0"/>
    <x v="1"/>
    <x v="8"/>
    <x v="3735"/>
  </r>
  <r>
    <x v="209"/>
    <x v="0"/>
    <x v="42"/>
    <x v="3"/>
    <x v="0"/>
    <x v="1"/>
    <x v="3736"/>
  </r>
  <r>
    <x v="817"/>
    <x v="1"/>
    <x v="36"/>
    <x v="0"/>
    <x v="2"/>
    <x v="11"/>
    <x v="3737"/>
  </r>
  <r>
    <x v="817"/>
    <x v="1"/>
    <x v="36"/>
    <x v="0"/>
    <x v="2"/>
    <x v="11"/>
    <x v="908"/>
  </r>
  <r>
    <x v="103"/>
    <x v="2"/>
    <x v="5"/>
    <x v="2"/>
    <x v="0"/>
    <x v="1"/>
    <x v="3738"/>
  </r>
  <r>
    <x v="1035"/>
    <x v="0"/>
    <x v="17"/>
    <x v="0"/>
    <x v="1"/>
    <x v="10"/>
    <x v="151"/>
  </r>
  <r>
    <x v="210"/>
    <x v="0"/>
    <x v="6"/>
    <x v="2"/>
    <x v="2"/>
    <x v="11"/>
    <x v="808"/>
  </r>
  <r>
    <x v="566"/>
    <x v="0"/>
    <x v="12"/>
    <x v="2"/>
    <x v="1"/>
    <x v="4"/>
    <x v="2049"/>
  </r>
  <r>
    <x v="577"/>
    <x v="1"/>
    <x v="11"/>
    <x v="2"/>
    <x v="0"/>
    <x v="5"/>
    <x v="51"/>
  </r>
  <r>
    <x v="577"/>
    <x v="1"/>
    <x v="11"/>
    <x v="2"/>
    <x v="1"/>
    <x v="10"/>
    <x v="651"/>
  </r>
  <r>
    <x v="809"/>
    <x v="1"/>
    <x v="4"/>
    <x v="1"/>
    <x v="1"/>
    <x v="4"/>
    <x v="3329"/>
  </r>
  <r>
    <x v="809"/>
    <x v="1"/>
    <x v="4"/>
    <x v="1"/>
    <x v="1"/>
    <x v="2"/>
    <x v="1821"/>
  </r>
  <r>
    <x v="1024"/>
    <x v="0"/>
    <x v="22"/>
    <x v="1"/>
    <x v="1"/>
    <x v="12"/>
    <x v="3259"/>
  </r>
  <r>
    <x v="1024"/>
    <x v="0"/>
    <x v="22"/>
    <x v="1"/>
    <x v="1"/>
    <x v="8"/>
    <x v="1235"/>
  </r>
  <r>
    <x v="1024"/>
    <x v="0"/>
    <x v="22"/>
    <x v="1"/>
    <x v="0"/>
    <x v="0"/>
    <x v="3739"/>
  </r>
  <r>
    <x v="504"/>
    <x v="2"/>
    <x v="1"/>
    <x v="1"/>
    <x v="1"/>
    <x v="10"/>
    <x v="2844"/>
  </r>
  <r>
    <x v="78"/>
    <x v="0"/>
    <x v="5"/>
    <x v="2"/>
    <x v="1"/>
    <x v="10"/>
    <x v="3740"/>
  </r>
  <r>
    <x v="78"/>
    <x v="0"/>
    <x v="5"/>
    <x v="2"/>
    <x v="0"/>
    <x v="1"/>
    <x v="3741"/>
  </r>
  <r>
    <x v="78"/>
    <x v="0"/>
    <x v="5"/>
    <x v="2"/>
    <x v="1"/>
    <x v="10"/>
    <x v="3742"/>
  </r>
  <r>
    <x v="308"/>
    <x v="0"/>
    <x v="2"/>
    <x v="0"/>
    <x v="1"/>
    <x v="4"/>
    <x v="3743"/>
  </r>
  <r>
    <x v="207"/>
    <x v="0"/>
    <x v="24"/>
    <x v="3"/>
    <x v="0"/>
    <x v="3"/>
    <x v="3744"/>
  </r>
  <r>
    <x v="733"/>
    <x v="1"/>
    <x v="11"/>
    <x v="2"/>
    <x v="1"/>
    <x v="2"/>
    <x v="3745"/>
  </r>
  <r>
    <x v="168"/>
    <x v="0"/>
    <x v="5"/>
    <x v="2"/>
    <x v="1"/>
    <x v="10"/>
    <x v="2806"/>
  </r>
  <r>
    <x v="944"/>
    <x v="0"/>
    <x v="15"/>
    <x v="3"/>
    <x v="0"/>
    <x v="5"/>
    <x v="3746"/>
  </r>
  <r>
    <x v="944"/>
    <x v="0"/>
    <x v="15"/>
    <x v="3"/>
    <x v="2"/>
    <x v="7"/>
    <x v="815"/>
  </r>
  <r>
    <x v="713"/>
    <x v="1"/>
    <x v="1"/>
    <x v="1"/>
    <x v="1"/>
    <x v="12"/>
    <x v="3747"/>
  </r>
  <r>
    <x v="713"/>
    <x v="1"/>
    <x v="1"/>
    <x v="1"/>
    <x v="1"/>
    <x v="2"/>
    <x v="1365"/>
  </r>
  <r>
    <x v="198"/>
    <x v="1"/>
    <x v="17"/>
    <x v="0"/>
    <x v="0"/>
    <x v="3"/>
    <x v="3748"/>
  </r>
  <r>
    <x v="198"/>
    <x v="1"/>
    <x v="17"/>
    <x v="0"/>
    <x v="2"/>
    <x v="11"/>
    <x v="3749"/>
  </r>
  <r>
    <x v="198"/>
    <x v="1"/>
    <x v="17"/>
    <x v="0"/>
    <x v="1"/>
    <x v="2"/>
    <x v="3750"/>
  </r>
  <r>
    <x v="912"/>
    <x v="0"/>
    <x v="10"/>
    <x v="2"/>
    <x v="0"/>
    <x v="1"/>
    <x v="3751"/>
  </r>
  <r>
    <x v="158"/>
    <x v="2"/>
    <x v="5"/>
    <x v="2"/>
    <x v="0"/>
    <x v="5"/>
    <x v="1076"/>
  </r>
  <r>
    <x v="823"/>
    <x v="1"/>
    <x v="15"/>
    <x v="3"/>
    <x v="0"/>
    <x v="5"/>
    <x v="3752"/>
  </r>
  <r>
    <x v="823"/>
    <x v="1"/>
    <x v="15"/>
    <x v="3"/>
    <x v="1"/>
    <x v="4"/>
    <x v="676"/>
  </r>
  <r>
    <x v="823"/>
    <x v="1"/>
    <x v="15"/>
    <x v="3"/>
    <x v="2"/>
    <x v="7"/>
    <x v="369"/>
  </r>
  <r>
    <x v="123"/>
    <x v="0"/>
    <x v="5"/>
    <x v="2"/>
    <x v="0"/>
    <x v="1"/>
    <x v="3753"/>
  </r>
  <r>
    <x v="123"/>
    <x v="0"/>
    <x v="5"/>
    <x v="2"/>
    <x v="1"/>
    <x v="6"/>
    <x v="3754"/>
  </r>
  <r>
    <x v="123"/>
    <x v="0"/>
    <x v="5"/>
    <x v="2"/>
    <x v="1"/>
    <x v="8"/>
    <x v="3755"/>
  </r>
  <r>
    <x v="1036"/>
    <x v="2"/>
    <x v="3"/>
    <x v="0"/>
    <x v="1"/>
    <x v="2"/>
    <x v="2106"/>
  </r>
  <r>
    <x v="1036"/>
    <x v="2"/>
    <x v="3"/>
    <x v="0"/>
    <x v="1"/>
    <x v="14"/>
    <x v="3756"/>
  </r>
  <r>
    <x v="504"/>
    <x v="1"/>
    <x v="1"/>
    <x v="1"/>
    <x v="0"/>
    <x v="5"/>
    <x v="643"/>
  </r>
  <r>
    <x v="504"/>
    <x v="1"/>
    <x v="1"/>
    <x v="1"/>
    <x v="1"/>
    <x v="12"/>
    <x v="2433"/>
  </r>
  <r>
    <x v="440"/>
    <x v="0"/>
    <x v="3"/>
    <x v="0"/>
    <x v="0"/>
    <x v="1"/>
    <x v="3757"/>
  </r>
  <r>
    <x v="280"/>
    <x v="2"/>
    <x v="18"/>
    <x v="0"/>
    <x v="0"/>
    <x v="5"/>
    <x v="921"/>
  </r>
  <r>
    <x v="280"/>
    <x v="2"/>
    <x v="18"/>
    <x v="0"/>
    <x v="0"/>
    <x v="5"/>
    <x v="3758"/>
  </r>
  <r>
    <x v="280"/>
    <x v="2"/>
    <x v="18"/>
    <x v="0"/>
    <x v="1"/>
    <x v="10"/>
    <x v="557"/>
  </r>
  <r>
    <x v="280"/>
    <x v="2"/>
    <x v="18"/>
    <x v="0"/>
    <x v="1"/>
    <x v="8"/>
    <x v="3251"/>
  </r>
  <r>
    <x v="280"/>
    <x v="2"/>
    <x v="18"/>
    <x v="0"/>
    <x v="0"/>
    <x v="3"/>
    <x v="3759"/>
  </r>
  <r>
    <x v="280"/>
    <x v="2"/>
    <x v="18"/>
    <x v="0"/>
    <x v="1"/>
    <x v="8"/>
    <x v="3760"/>
  </r>
  <r>
    <x v="280"/>
    <x v="2"/>
    <x v="18"/>
    <x v="0"/>
    <x v="0"/>
    <x v="5"/>
    <x v="2354"/>
  </r>
  <r>
    <x v="65"/>
    <x v="0"/>
    <x v="8"/>
    <x v="2"/>
    <x v="1"/>
    <x v="10"/>
    <x v="3761"/>
  </r>
  <r>
    <x v="784"/>
    <x v="0"/>
    <x v="1"/>
    <x v="1"/>
    <x v="1"/>
    <x v="6"/>
    <x v="2877"/>
  </r>
  <r>
    <x v="784"/>
    <x v="0"/>
    <x v="1"/>
    <x v="1"/>
    <x v="0"/>
    <x v="5"/>
    <x v="3762"/>
  </r>
  <r>
    <x v="184"/>
    <x v="1"/>
    <x v="31"/>
    <x v="3"/>
    <x v="1"/>
    <x v="6"/>
    <x v="3763"/>
  </r>
  <r>
    <x v="1037"/>
    <x v="0"/>
    <x v="1"/>
    <x v="1"/>
    <x v="1"/>
    <x v="10"/>
    <x v="537"/>
  </r>
  <r>
    <x v="616"/>
    <x v="0"/>
    <x v="5"/>
    <x v="2"/>
    <x v="2"/>
    <x v="7"/>
    <x v="1043"/>
  </r>
  <r>
    <x v="591"/>
    <x v="0"/>
    <x v="15"/>
    <x v="3"/>
    <x v="1"/>
    <x v="8"/>
    <x v="2939"/>
  </r>
  <r>
    <x v="913"/>
    <x v="0"/>
    <x v="15"/>
    <x v="3"/>
    <x v="0"/>
    <x v="5"/>
    <x v="3764"/>
  </r>
  <r>
    <x v="913"/>
    <x v="0"/>
    <x v="15"/>
    <x v="3"/>
    <x v="1"/>
    <x v="8"/>
    <x v="3765"/>
  </r>
  <r>
    <x v="913"/>
    <x v="0"/>
    <x v="15"/>
    <x v="3"/>
    <x v="1"/>
    <x v="14"/>
    <x v="20"/>
  </r>
  <r>
    <x v="86"/>
    <x v="0"/>
    <x v="13"/>
    <x v="3"/>
    <x v="0"/>
    <x v="5"/>
    <x v="3766"/>
  </r>
  <r>
    <x v="86"/>
    <x v="0"/>
    <x v="13"/>
    <x v="3"/>
    <x v="1"/>
    <x v="10"/>
    <x v="1686"/>
  </r>
  <r>
    <x v="86"/>
    <x v="0"/>
    <x v="13"/>
    <x v="3"/>
    <x v="1"/>
    <x v="10"/>
    <x v="1607"/>
  </r>
  <r>
    <x v="1031"/>
    <x v="1"/>
    <x v="4"/>
    <x v="1"/>
    <x v="1"/>
    <x v="8"/>
    <x v="777"/>
  </r>
  <r>
    <x v="524"/>
    <x v="1"/>
    <x v="16"/>
    <x v="1"/>
    <x v="1"/>
    <x v="10"/>
    <x v="3767"/>
  </r>
  <r>
    <x v="529"/>
    <x v="0"/>
    <x v="15"/>
    <x v="3"/>
    <x v="1"/>
    <x v="4"/>
    <x v="1644"/>
  </r>
  <r>
    <x v="529"/>
    <x v="0"/>
    <x v="15"/>
    <x v="3"/>
    <x v="1"/>
    <x v="12"/>
    <x v="3768"/>
  </r>
  <r>
    <x v="529"/>
    <x v="0"/>
    <x v="15"/>
    <x v="3"/>
    <x v="2"/>
    <x v="11"/>
    <x v="62"/>
  </r>
  <r>
    <x v="529"/>
    <x v="0"/>
    <x v="15"/>
    <x v="3"/>
    <x v="2"/>
    <x v="11"/>
    <x v="3769"/>
  </r>
  <r>
    <x v="871"/>
    <x v="1"/>
    <x v="5"/>
    <x v="2"/>
    <x v="1"/>
    <x v="12"/>
    <x v="3770"/>
  </r>
  <r>
    <x v="871"/>
    <x v="1"/>
    <x v="5"/>
    <x v="2"/>
    <x v="2"/>
    <x v="7"/>
    <x v="3771"/>
  </r>
  <r>
    <x v="2"/>
    <x v="0"/>
    <x v="15"/>
    <x v="3"/>
    <x v="2"/>
    <x v="11"/>
    <x v="3772"/>
  </r>
  <r>
    <x v="708"/>
    <x v="0"/>
    <x v="1"/>
    <x v="1"/>
    <x v="1"/>
    <x v="4"/>
    <x v="264"/>
  </r>
  <r>
    <x v="708"/>
    <x v="0"/>
    <x v="1"/>
    <x v="1"/>
    <x v="1"/>
    <x v="8"/>
    <x v="2944"/>
  </r>
  <r>
    <x v="708"/>
    <x v="0"/>
    <x v="1"/>
    <x v="1"/>
    <x v="1"/>
    <x v="8"/>
    <x v="1076"/>
  </r>
  <r>
    <x v="1038"/>
    <x v="1"/>
    <x v="11"/>
    <x v="2"/>
    <x v="1"/>
    <x v="8"/>
    <x v="3773"/>
  </r>
  <r>
    <x v="1038"/>
    <x v="1"/>
    <x v="11"/>
    <x v="2"/>
    <x v="1"/>
    <x v="10"/>
    <x v="1749"/>
  </r>
  <r>
    <x v="34"/>
    <x v="0"/>
    <x v="10"/>
    <x v="2"/>
    <x v="1"/>
    <x v="10"/>
    <x v="3774"/>
  </r>
  <r>
    <x v="47"/>
    <x v="1"/>
    <x v="5"/>
    <x v="2"/>
    <x v="1"/>
    <x v="10"/>
    <x v="1433"/>
  </r>
  <r>
    <x v="47"/>
    <x v="1"/>
    <x v="5"/>
    <x v="2"/>
    <x v="2"/>
    <x v="7"/>
    <x v="3775"/>
  </r>
  <r>
    <x v="323"/>
    <x v="1"/>
    <x v="28"/>
    <x v="0"/>
    <x v="1"/>
    <x v="8"/>
    <x v="3776"/>
  </r>
  <r>
    <x v="8"/>
    <x v="1"/>
    <x v="1"/>
    <x v="1"/>
    <x v="0"/>
    <x v="1"/>
    <x v="3777"/>
  </r>
  <r>
    <x v="8"/>
    <x v="1"/>
    <x v="1"/>
    <x v="1"/>
    <x v="1"/>
    <x v="10"/>
    <x v="3778"/>
  </r>
  <r>
    <x v="321"/>
    <x v="0"/>
    <x v="1"/>
    <x v="1"/>
    <x v="1"/>
    <x v="8"/>
    <x v="77"/>
  </r>
  <r>
    <x v="79"/>
    <x v="0"/>
    <x v="1"/>
    <x v="1"/>
    <x v="2"/>
    <x v="11"/>
    <x v="3779"/>
  </r>
  <r>
    <x v="79"/>
    <x v="0"/>
    <x v="1"/>
    <x v="1"/>
    <x v="1"/>
    <x v="4"/>
    <x v="3780"/>
  </r>
  <r>
    <x v="79"/>
    <x v="0"/>
    <x v="1"/>
    <x v="1"/>
    <x v="1"/>
    <x v="6"/>
    <x v="44"/>
  </r>
  <r>
    <x v="349"/>
    <x v="1"/>
    <x v="3"/>
    <x v="0"/>
    <x v="0"/>
    <x v="0"/>
    <x v="654"/>
  </r>
  <r>
    <x v="255"/>
    <x v="1"/>
    <x v="5"/>
    <x v="2"/>
    <x v="1"/>
    <x v="4"/>
    <x v="3619"/>
  </r>
  <r>
    <x v="723"/>
    <x v="0"/>
    <x v="41"/>
    <x v="2"/>
    <x v="0"/>
    <x v="5"/>
    <x v="2623"/>
  </r>
  <r>
    <x v="723"/>
    <x v="0"/>
    <x v="41"/>
    <x v="2"/>
    <x v="1"/>
    <x v="9"/>
    <x v="3314"/>
  </r>
  <r>
    <x v="1039"/>
    <x v="1"/>
    <x v="21"/>
    <x v="1"/>
    <x v="1"/>
    <x v="9"/>
    <x v="2038"/>
  </r>
  <r>
    <x v="73"/>
    <x v="0"/>
    <x v="5"/>
    <x v="2"/>
    <x v="2"/>
    <x v="7"/>
    <x v="3781"/>
  </r>
  <r>
    <x v="193"/>
    <x v="0"/>
    <x v="4"/>
    <x v="1"/>
    <x v="2"/>
    <x v="7"/>
    <x v="2495"/>
  </r>
  <r>
    <x v="193"/>
    <x v="0"/>
    <x v="4"/>
    <x v="1"/>
    <x v="1"/>
    <x v="2"/>
    <x v="1049"/>
  </r>
  <r>
    <x v="193"/>
    <x v="0"/>
    <x v="4"/>
    <x v="1"/>
    <x v="1"/>
    <x v="4"/>
    <x v="3782"/>
  </r>
  <r>
    <x v="18"/>
    <x v="1"/>
    <x v="24"/>
    <x v="3"/>
    <x v="1"/>
    <x v="10"/>
    <x v="629"/>
  </r>
  <r>
    <x v="798"/>
    <x v="1"/>
    <x v="12"/>
    <x v="2"/>
    <x v="0"/>
    <x v="5"/>
    <x v="2887"/>
  </r>
  <r>
    <x v="798"/>
    <x v="1"/>
    <x v="12"/>
    <x v="2"/>
    <x v="0"/>
    <x v="5"/>
    <x v="3783"/>
  </r>
  <r>
    <x v="1040"/>
    <x v="1"/>
    <x v="5"/>
    <x v="2"/>
    <x v="1"/>
    <x v="10"/>
    <x v="12"/>
  </r>
  <r>
    <x v="1040"/>
    <x v="1"/>
    <x v="5"/>
    <x v="2"/>
    <x v="0"/>
    <x v="3"/>
    <x v="3784"/>
  </r>
  <r>
    <x v="1040"/>
    <x v="1"/>
    <x v="5"/>
    <x v="2"/>
    <x v="1"/>
    <x v="10"/>
    <x v="559"/>
  </r>
  <r>
    <x v="837"/>
    <x v="1"/>
    <x v="4"/>
    <x v="1"/>
    <x v="2"/>
    <x v="11"/>
    <x v="1524"/>
  </r>
  <r>
    <x v="837"/>
    <x v="1"/>
    <x v="4"/>
    <x v="1"/>
    <x v="1"/>
    <x v="6"/>
    <x v="966"/>
  </r>
  <r>
    <x v="29"/>
    <x v="1"/>
    <x v="9"/>
    <x v="3"/>
    <x v="1"/>
    <x v="12"/>
    <x v="3785"/>
  </r>
  <r>
    <x v="29"/>
    <x v="1"/>
    <x v="9"/>
    <x v="3"/>
    <x v="1"/>
    <x v="4"/>
    <x v="3786"/>
  </r>
  <r>
    <x v="1041"/>
    <x v="0"/>
    <x v="1"/>
    <x v="1"/>
    <x v="1"/>
    <x v="10"/>
    <x v="3787"/>
  </r>
  <r>
    <x v="1041"/>
    <x v="0"/>
    <x v="1"/>
    <x v="1"/>
    <x v="2"/>
    <x v="15"/>
    <x v="3788"/>
  </r>
  <r>
    <x v="64"/>
    <x v="1"/>
    <x v="5"/>
    <x v="2"/>
    <x v="1"/>
    <x v="10"/>
    <x v="233"/>
  </r>
  <r>
    <x v="64"/>
    <x v="1"/>
    <x v="5"/>
    <x v="2"/>
    <x v="1"/>
    <x v="13"/>
    <x v="3789"/>
  </r>
  <r>
    <x v="64"/>
    <x v="1"/>
    <x v="5"/>
    <x v="2"/>
    <x v="1"/>
    <x v="10"/>
    <x v="559"/>
  </r>
  <r>
    <x v="335"/>
    <x v="0"/>
    <x v="9"/>
    <x v="3"/>
    <x v="2"/>
    <x v="7"/>
    <x v="3790"/>
  </r>
  <r>
    <x v="335"/>
    <x v="0"/>
    <x v="9"/>
    <x v="3"/>
    <x v="2"/>
    <x v="7"/>
    <x v="3791"/>
  </r>
  <r>
    <x v="846"/>
    <x v="0"/>
    <x v="36"/>
    <x v="0"/>
    <x v="1"/>
    <x v="8"/>
    <x v="3792"/>
  </r>
  <r>
    <x v="1042"/>
    <x v="1"/>
    <x v="1"/>
    <x v="1"/>
    <x v="2"/>
    <x v="7"/>
    <x v="3793"/>
  </r>
  <r>
    <x v="1042"/>
    <x v="1"/>
    <x v="1"/>
    <x v="1"/>
    <x v="2"/>
    <x v="11"/>
    <x v="3794"/>
  </r>
  <r>
    <x v="1042"/>
    <x v="1"/>
    <x v="1"/>
    <x v="1"/>
    <x v="1"/>
    <x v="2"/>
    <x v="759"/>
  </r>
  <r>
    <x v="468"/>
    <x v="1"/>
    <x v="4"/>
    <x v="1"/>
    <x v="1"/>
    <x v="8"/>
    <x v="3532"/>
  </r>
  <r>
    <x v="84"/>
    <x v="1"/>
    <x v="13"/>
    <x v="3"/>
    <x v="1"/>
    <x v="2"/>
    <x v="3795"/>
  </r>
  <r>
    <x v="84"/>
    <x v="1"/>
    <x v="13"/>
    <x v="3"/>
    <x v="1"/>
    <x v="2"/>
    <x v="739"/>
  </r>
  <r>
    <x v="84"/>
    <x v="1"/>
    <x v="13"/>
    <x v="3"/>
    <x v="1"/>
    <x v="8"/>
    <x v="3796"/>
  </r>
  <r>
    <x v="84"/>
    <x v="1"/>
    <x v="13"/>
    <x v="3"/>
    <x v="0"/>
    <x v="0"/>
    <x v="3797"/>
  </r>
  <r>
    <x v="728"/>
    <x v="1"/>
    <x v="7"/>
    <x v="1"/>
    <x v="1"/>
    <x v="10"/>
    <x v="223"/>
  </r>
  <r>
    <x v="446"/>
    <x v="1"/>
    <x v="1"/>
    <x v="1"/>
    <x v="0"/>
    <x v="5"/>
    <x v="1933"/>
  </r>
  <r>
    <x v="73"/>
    <x v="1"/>
    <x v="1"/>
    <x v="1"/>
    <x v="1"/>
    <x v="9"/>
    <x v="3798"/>
  </r>
  <r>
    <x v="720"/>
    <x v="1"/>
    <x v="24"/>
    <x v="3"/>
    <x v="1"/>
    <x v="8"/>
    <x v="3799"/>
  </r>
  <r>
    <x v="526"/>
    <x v="0"/>
    <x v="1"/>
    <x v="1"/>
    <x v="0"/>
    <x v="0"/>
    <x v="3043"/>
  </r>
  <r>
    <x v="296"/>
    <x v="0"/>
    <x v="4"/>
    <x v="1"/>
    <x v="2"/>
    <x v="11"/>
    <x v="2215"/>
  </r>
  <r>
    <x v="296"/>
    <x v="0"/>
    <x v="4"/>
    <x v="1"/>
    <x v="2"/>
    <x v="11"/>
    <x v="3800"/>
  </r>
  <r>
    <x v="1043"/>
    <x v="1"/>
    <x v="15"/>
    <x v="3"/>
    <x v="1"/>
    <x v="8"/>
    <x v="1063"/>
  </r>
  <r>
    <x v="1043"/>
    <x v="1"/>
    <x v="15"/>
    <x v="3"/>
    <x v="1"/>
    <x v="8"/>
    <x v="3735"/>
  </r>
  <r>
    <x v="712"/>
    <x v="0"/>
    <x v="1"/>
    <x v="1"/>
    <x v="2"/>
    <x v="7"/>
    <x v="563"/>
  </r>
  <r>
    <x v="712"/>
    <x v="0"/>
    <x v="1"/>
    <x v="1"/>
    <x v="2"/>
    <x v="11"/>
    <x v="341"/>
  </r>
  <r>
    <x v="712"/>
    <x v="0"/>
    <x v="1"/>
    <x v="1"/>
    <x v="1"/>
    <x v="13"/>
    <x v="1381"/>
  </r>
  <r>
    <x v="166"/>
    <x v="1"/>
    <x v="1"/>
    <x v="1"/>
    <x v="1"/>
    <x v="10"/>
    <x v="1177"/>
  </r>
  <r>
    <x v="166"/>
    <x v="1"/>
    <x v="1"/>
    <x v="1"/>
    <x v="1"/>
    <x v="8"/>
    <x v="3801"/>
  </r>
  <r>
    <x v="166"/>
    <x v="1"/>
    <x v="1"/>
    <x v="1"/>
    <x v="1"/>
    <x v="8"/>
    <x v="3377"/>
  </r>
  <r>
    <x v="166"/>
    <x v="1"/>
    <x v="1"/>
    <x v="1"/>
    <x v="1"/>
    <x v="4"/>
    <x v="3802"/>
  </r>
  <r>
    <x v="65"/>
    <x v="0"/>
    <x v="27"/>
    <x v="1"/>
    <x v="1"/>
    <x v="8"/>
    <x v="1942"/>
  </r>
  <r>
    <x v="65"/>
    <x v="0"/>
    <x v="27"/>
    <x v="1"/>
    <x v="2"/>
    <x v="11"/>
    <x v="3803"/>
  </r>
  <r>
    <x v="108"/>
    <x v="0"/>
    <x v="41"/>
    <x v="2"/>
    <x v="2"/>
    <x v="7"/>
    <x v="3804"/>
  </r>
  <r>
    <x v="397"/>
    <x v="0"/>
    <x v="10"/>
    <x v="2"/>
    <x v="1"/>
    <x v="9"/>
    <x v="3805"/>
  </r>
  <r>
    <x v="397"/>
    <x v="0"/>
    <x v="10"/>
    <x v="2"/>
    <x v="1"/>
    <x v="10"/>
    <x v="557"/>
  </r>
  <r>
    <x v="397"/>
    <x v="0"/>
    <x v="10"/>
    <x v="2"/>
    <x v="2"/>
    <x v="7"/>
    <x v="3806"/>
  </r>
  <r>
    <x v="191"/>
    <x v="1"/>
    <x v="8"/>
    <x v="2"/>
    <x v="1"/>
    <x v="8"/>
    <x v="2544"/>
  </r>
  <r>
    <x v="924"/>
    <x v="0"/>
    <x v="5"/>
    <x v="2"/>
    <x v="1"/>
    <x v="10"/>
    <x v="1566"/>
  </r>
  <r>
    <x v="924"/>
    <x v="0"/>
    <x v="5"/>
    <x v="2"/>
    <x v="2"/>
    <x v="7"/>
    <x v="3807"/>
  </r>
  <r>
    <x v="1044"/>
    <x v="0"/>
    <x v="9"/>
    <x v="3"/>
    <x v="2"/>
    <x v="7"/>
    <x v="798"/>
  </r>
  <r>
    <x v="1044"/>
    <x v="0"/>
    <x v="9"/>
    <x v="3"/>
    <x v="2"/>
    <x v="11"/>
    <x v="236"/>
  </r>
  <r>
    <x v="723"/>
    <x v="0"/>
    <x v="1"/>
    <x v="1"/>
    <x v="1"/>
    <x v="8"/>
    <x v="1494"/>
  </r>
  <r>
    <x v="132"/>
    <x v="1"/>
    <x v="0"/>
    <x v="0"/>
    <x v="1"/>
    <x v="10"/>
    <x v="1579"/>
  </r>
  <r>
    <x v="176"/>
    <x v="0"/>
    <x v="29"/>
    <x v="3"/>
    <x v="1"/>
    <x v="6"/>
    <x v="2799"/>
  </r>
  <r>
    <x v="275"/>
    <x v="0"/>
    <x v="1"/>
    <x v="1"/>
    <x v="2"/>
    <x v="11"/>
    <x v="3808"/>
  </r>
  <r>
    <x v="275"/>
    <x v="0"/>
    <x v="1"/>
    <x v="1"/>
    <x v="0"/>
    <x v="5"/>
    <x v="3809"/>
  </r>
  <r>
    <x v="403"/>
    <x v="2"/>
    <x v="1"/>
    <x v="1"/>
    <x v="0"/>
    <x v="0"/>
    <x v="3810"/>
  </r>
  <r>
    <x v="476"/>
    <x v="2"/>
    <x v="1"/>
    <x v="1"/>
    <x v="1"/>
    <x v="4"/>
    <x v="2028"/>
  </r>
  <r>
    <x v="742"/>
    <x v="0"/>
    <x v="2"/>
    <x v="0"/>
    <x v="0"/>
    <x v="5"/>
    <x v="236"/>
  </r>
  <r>
    <x v="208"/>
    <x v="2"/>
    <x v="24"/>
    <x v="3"/>
    <x v="1"/>
    <x v="9"/>
    <x v="224"/>
  </r>
  <r>
    <x v="208"/>
    <x v="2"/>
    <x v="24"/>
    <x v="3"/>
    <x v="1"/>
    <x v="10"/>
    <x v="3811"/>
  </r>
  <r>
    <x v="208"/>
    <x v="2"/>
    <x v="24"/>
    <x v="3"/>
    <x v="1"/>
    <x v="8"/>
    <x v="3812"/>
  </r>
  <r>
    <x v="1016"/>
    <x v="0"/>
    <x v="16"/>
    <x v="1"/>
    <x v="1"/>
    <x v="6"/>
    <x v="3813"/>
  </r>
  <r>
    <x v="324"/>
    <x v="2"/>
    <x v="1"/>
    <x v="1"/>
    <x v="1"/>
    <x v="9"/>
    <x v="3814"/>
  </r>
  <r>
    <x v="324"/>
    <x v="2"/>
    <x v="1"/>
    <x v="1"/>
    <x v="2"/>
    <x v="11"/>
    <x v="3815"/>
  </r>
  <r>
    <x v="260"/>
    <x v="1"/>
    <x v="2"/>
    <x v="0"/>
    <x v="0"/>
    <x v="5"/>
    <x v="3816"/>
  </r>
  <r>
    <x v="260"/>
    <x v="1"/>
    <x v="2"/>
    <x v="0"/>
    <x v="1"/>
    <x v="8"/>
    <x v="3817"/>
  </r>
  <r>
    <x v="260"/>
    <x v="1"/>
    <x v="2"/>
    <x v="0"/>
    <x v="0"/>
    <x v="5"/>
    <x v="3818"/>
  </r>
  <r>
    <x v="958"/>
    <x v="0"/>
    <x v="15"/>
    <x v="3"/>
    <x v="1"/>
    <x v="8"/>
    <x v="3819"/>
  </r>
  <r>
    <x v="38"/>
    <x v="0"/>
    <x v="2"/>
    <x v="0"/>
    <x v="1"/>
    <x v="6"/>
    <x v="3820"/>
  </r>
  <r>
    <x v="428"/>
    <x v="0"/>
    <x v="16"/>
    <x v="1"/>
    <x v="1"/>
    <x v="10"/>
    <x v="2850"/>
  </r>
  <r>
    <x v="786"/>
    <x v="0"/>
    <x v="15"/>
    <x v="3"/>
    <x v="2"/>
    <x v="11"/>
    <x v="914"/>
  </r>
  <r>
    <x v="786"/>
    <x v="0"/>
    <x v="15"/>
    <x v="3"/>
    <x v="1"/>
    <x v="8"/>
    <x v="3821"/>
  </r>
  <r>
    <x v="786"/>
    <x v="0"/>
    <x v="15"/>
    <x v="3"/>
    <x v="1"/>
    <x v="6"/>
    <x v="3822"/>
  </r>
  <r>
    <x v="197"/>
    <x v="2"/>
    <x v="5"/>
    <x v="2"/>
    <x v="1"/>
    <x v="12"/>
    <x v="3823"/>
  </r>
  <r>
    <x v="370"/>
    <x v="1"/>
    <x v="15"/>
    <x v="3"/>
    <x v="2"/>
    <x v="7"/>
    <x v="3824"/>
  </r>
  <r>
    <x v="370"/>
    <x v="1"/>
    <x v="15"/>
    <x v="3"/>
    <x v="2"/>
    <x v="11"/>
    <x v="2857"/>
  </r>
  <r>
    <x v="171"/>
    <x v="2"/>
    <x v="41"/>
    <x v="2"/>
    <x v="1"/>
    <x v="14"/>
    <x v="3825"/>
  </r>
  <r>
    <x v="171"/>
    <x v="2"/>
    <x v="41"/>
    <x v="2"/>
    <x v="2"/>
    <x v="11"/>
    <x v="3826"/>
  </r>
  <r>
    <x v="171"/>
    <x v="2"/>
    <x v="41"/>
    <x v="2"/>
    <x v="1"/>
    <x v="8"/>
    <x v="3827"/>
  </r>
  <r>
    <x v="171"/>
    <x v="2"/>
    <x v="41"/>
    <x v="2"/>
    <x v="0"/>
    <x v="5"/>
    <x v="1090"/>
  </r>
  <r>
    <x v="405"/>
    <x v="2"/>
    <x v="33"/>
    <x v="1"/>
    <x v="1"/>
    <x v="14"/>
    <x v="3828"/>
  </r>
  <r>
    <x v="240"/>
    <x v="1"/>
    <x v="10"/>
    <x v="2"/>
    <x v="1"/>
    <x v="10"/>
    <x v="3829"/>
  </r>
  <r>
    <x v="1045"/>
    <x v="1"/>
    <x v="9"/>
    <x v="3"/>
    <x v="1"/>
    <x v="4"/>
    <x v="3830"/>
  </r>
  <r>
    <x v="1045"/>
    <x v="1"/>
    <x v="9"/>
    <x v="3"/>
    <x v="1"/>
    <x v="6"/>
    <x v="1297"/>
  </r>
  <r>
    <x v="614"/>
    <x v="0"/>
    <x v="4"/>
    <x v="1"/>
    <x v="1"/>
    <x v="13"/>
    <x v="3831"/>
  </r>
  <r>
    <x v="614"/>
    <x v="0"/>
    <x v="4"/>
    <x v="1"/>
    <x v="0"/>
    <x v="5"/>
    <x v="3658"/>
  </r>
  <r>
    <x v="507"/>
    <x v="0"/>
    <x v="1"/>
    <x v="1"/>
    <x v="1"/>
    <x v="8"/>
    <x v="3832"/>
  </r>
  <r>
    <x v="507"/>
    <x v="0"/>
    <x v="1"/>
    <x v="1"/>
    <x v="0"/>
    <x v="3"/>
    <x v="3833"/>
  </r>
  <r>
    <x v="90"/>
    <x v="1"/>
    <x v="3"/>
    <x v="0"/>
    <x v="1"/>
    <x v="4"/>
    <x v="3834"/>
  </r>
  <r>
    <x v="394"/>
    <x v="0"/>
    <x v="1"/>
    <x v="1"/>
    <x v="0"/>
    <x v="5"/>
    <x v="354"/>
  </r>
  <r>
    <x v="1046"/>
    <x v="0"/>
    <x v="16"/>
    <x v="1"/>
    <x v="1"/>
    <x v="8"/>
    <x v="3773"/>
  </r>
  <r>
    <x v="1046"/>
    <x v="0"/>
    <x v="16"/>
    <x v="1"/>
    <x v="1"/>
    <x v="10"/>
    <x v="3835"/>
  </r>
  <r>
    <x v="1046"/>
    <x v="0"/>
    <x v="16"/>
    <x v="1"/>
    <x v="1"/>
    <x v="12"/>
    <x v="3836"/>
  </r>
  <r>
    <x v="1046"/>
    <x v="0"/>
    <x v="16"/>
    <x v="1"/>
    <x v="0"/>
    <x v="0"/>
    <x v="3837"/>
  </r>
  <r>
    <x v="1047"/>
    <x v="0"/>
    <x v="5"/>
    <x v="2"/>
    <x v="1"/>
    <x v="10"/>
    <x v="3838"/>
  </r>
  <r>
    <x v="632"/>
    <x v="0"/>
    <x v="1"/>
    <x v="1"/>
    <x v="0"/>
    <x v="1"/>
    <x v="1888"/>
  </r>
  <r>
    <x v="467"/>
    <x v="2"/>
    <x v="1"/>
    <x v="1"/>
    <x v="0"/>
    <x v="1"/>
    <x v="2239"/>
  </r>
  <r>
    <x v="467"/>
    <x v="2"/>
    <x v="1"/>
    <x v="1"/>
    <x v="1"/>
    <x v="10"/>
    <x v="537"/>
  </r>
  <r>
    <x v="198"/>
    <x v="0"/>
    <x v="24"/>
    <x v="3"/>
    <x v="1"/>
    <x v="9"/>
    <x v="1832"/>
  </r>
  <r>
    <x v="484"/>
    <x v="0"/>
    <x v="22"/>
    <x v="1"/>
    <x v="0"/>
    <x v="5"/>
    <x v="518"/>
  </r>
  <r>
    <x v="484"/>
    <x v="0"/>
    <x v="22"/>
    <x v="1"/>
    <x v="1"/>
    <x v="4"/>
    <x v="1592"/>
  </r>
  <r>
    <x v="484"/>
    <x v="0"/>
    <x v="22"/>
    <x v="1"/>
    <x v="0"/>
    <x v="0"/>
    <x v="3839"/>
  </r>
  <r>
    <x v="377"/>
    <x v="1"/>
    <x v="8"/>
    <x v="2"/>
    <x v="1"/>
    <x v="4"/>
    <x v="3840"/>
  </r>
  <r>
    <x v="140"/>
    <x v="2"/>
    <x v="11"/>
    <x v="2"/>
    <x v="1"/>
    <x v="2"/>
    <x v="1821"/>
  </r>
  <r>
    <x v="140"/>
    <x v="2"/>
    <x v="11"/>
    <x v="2"/>
    <x v="1"/>
    <x v="4"/>
    <x v="3841"/>
  </r>
  <r>
    <x v="140"/>
    <x v="2"/>
    <x v="11"/>
    <x v="2"/>
    <x v="1"/>
    <x v="10"/>
    <x v="1444"/>
  </r>
  <r>
    <x v="73"/>
    <x v="0"/>
    <x v="13"/>
    <x v="3"/>
    <x v="1"/>
    <x v="8"/>
    <x v="3146"/>
  </r>
  <r>
    <x v="691"/>
    <x v="1"/>
    <x v="2"/>
    <x v="0"/>
    <x v="1"/>
    <x v="8"/>
    <x v="3842"/>
  </r>
  <r>
    <x v="1048"/>
    <x v="1"/>
    <x v="1"/>
    <x v="1"/>
    <x v="2"/>
    <x v="7"/>
    <x v="3843"/>
  </r>
  <r>
    <x v="1048"/>
    <x v="1"/>
    <x v="1"/>
    <x v="1"/>
    <x v="2"/>
    <x v="11"/>
    <x v="3844"/>
  </r>
  <r>
    <x v="1048"/>
    <x v="1"/>
    <x v="1"/>
    <x v="1"/>
    <x v="2"/>
    <x v="11"/>
    <x v="3612"/>
  </r>
  <r>
    <x v="1048"/>
    <x v="1"/>
    <x v="1"/>
    <x v="1"/>
    <x v="1"/>
    <x v="4"/>
    <x v="1374"/>
  </r>
  <r>
    <x v="289"/>
    <x v="0"/>
    <x v="2"/>
    <x v="0"/>
    <x v="0"/>
    <x v="1"/>
    <x v="3344"/>
  </r>
  <r>
    <x v="432"/>
    <x v="0"/>
    <x v="2"/>
    <x v="0"/>
    <x v="1"/>
    <x v="12"/>
    <x v="2953"/>
  </r>
  <r>
    <x v="1040"/>
    <x v="2"/>
    <x v="5"/>
    <x v="2"/>
    <x v="1"/>
    <x v="8"/>
    <x v="3183"/>
  </r>
  <r>
    <x v="719"/>
    <x v="1"/>
    <x v="2"/>
    <x v="0"/>
    <x v="2"/>
    <x v="7"/>
    <x v="112"/>
  </r>
  <r>
    <x v="719"/>
    <x v="1"/>
    <x v="2"/>
    <x v="0"/>
    <x v="1"/>
    <x v="2"/>
    <x v="301"/>
  </r>
  <r>
    <x v="719"/>
    <x v="1"/>
    <x v="2"/>
    <x v="0"/>
    <x v="1"/>
    <x v="9"/>
    <x v="3160"/>
  </r>
  <r>
    <x v="719"/>
    <x v="1"/>
    <x v="2"/>
    <x v="0"/>
    <x v="0"/>
    <x v="1"/>
    <x v="286"/>
  </r>
  <r>
    <x v="795"/>
    <x v="0"/>
    <x v="5"/>
    <x v="2"/>
    <x v="1"/>
    <x v="4"/>
    <x v="1318"/>
  </r>
  <r>
    <x v="683"/>
    <x v="2"/>
    <x v="1"/>
    <x v="1"/>
    <x v="1"/>
    <x v="14"/>
    <x v="348"/>
  </r>
  <r>
    <x v="683"/>
    <x v="2"/>
    <x v="1"/>
    <x v="1"/>
    <x v="1"/>
    <x v="2"/>
    <x v="1399"/>
  </r>
  <r>
    <x v="683"/>
    <x v="2"/>
    <x v="1"/>
    <x v="1"/>
    <x v="0"/>
    <x v="0"/>
    <x v="1504"/>
  </r>
  <r>
    <x v="406"/>
    <x v="1"/>
    <x v="9"/>
    <x v="3"/>
    <x v="1"/>
    <x v="8"/>
    <x v="2976"/>
  </r>
  <r>
    <x v="492"/>
    <x v="0"/>
    <x v="24"/>
    <x v="3"/>
    <x v="2"/>
    <x v="11"/>
    <x v="3201"/>
  </r>
  <r>
    <x v="663"/>
    <x v="0"/>
    <x v="15"/>
    <x v="3"/>
    <x v="1"/>
    <x v="6"/>
    <x v="2578"/>
  </r>
  <r>
    <x v="663"/>
    <x v="0"/>
    <x v="15"/>
    <x v="3"/>
    <x v="1"/>
    <x v="2"/>
    <x v="1484"/>
  </r>
  <r>
    <x v="663"/>
    <x v="0"/>
    <x v="15"/>
    <x v="3"/>
    <x v="2"/>
    <x v="11"/>
    <x v="362"/>
  </r>
  <r>
    <x v="663"/>
    <x v="0"/>
    <x v="15"/>
    <x v="3"/>
    <x v="0"/>
    <x v="1"/>
    <x v="3845"/>
  </r>
  <r>
    <x v="663"/>
    <x v="0"/>
    <x v="15"/>
    <x v="3"/>
    <x v="1"/>
    <x v="10"/>
    <x v="2431"/>
  </r>
  <r>
    <x v="808"/>
    <x v="1"/>
    <x v="9"/>
    <x v="3"/>
    <x v="0"/>
    <x v="5"/>
    <x v="3846"/>
  </r>
  <r>
    <x v="808"/>
    <x v="1"/>
    <x v="9"/>
    <x v="3"/>
    <x v="1"/>
    <x v="9"/>
    <x v="3847"/>
  </r>
  <r>
    <x v="808"/>
    <x v="1"/>
    <x v="9"/>
    <x v="3"/>
    <x v="1"/>
    <x v="12"/>
    <x v="3096"/>
  </r>
  <r>
    <x v="808"/>
    <x v="1"/>
    <x v="9"/>
    <x v="3"/>
    <x v="2"/>
    <x v="7"/>
    <x v="3848"/>
  </r>
  <r>
    <x v="750"/>
    <x v="0"/>
    <x v="1"/>
    <x v="1"/>
    <x v="1"/>
    <x v="10"/>
    <x v="1156"/>
  </r>
  <r>
    <x v="143"/>
    <x v="0"/>
    <x v="32"/>
    <x v="0"/>
    <x v="1"/>
    <x v="12"/>
    <x v="1411"/>
  </r>
  <r>
    <x v="1049"/>
    <x v="0"/>
    <x v="1"/>
    <x v="1"/>
    <x v="0"/>
    <x v="5"/>
    <x v="1213"/>
  </r>
  <r>
    <x v="356"/>
    <x v="0"/>
    <x v="10"/>
    <x v="2"/>
    <x v="1"/>
    <x v="10"/>
    <x v="3849"/>
  </r>
  <r>
    <x v="356"/>
    <x v="0"/>
    <x v="10"/>
    <x v="2"/>
    <x v="2"/>
    <x v="7"/>
    <x v="1731"/>
  </r>
  <r>
    <x v="1050"/>
    <x v="0"/>
    <x v="21"/>
    <x v="1"/>
    <x v="1"/>
    <x v="10"/>
    <x v="2668"/>
  </r>
  <r>
    <x v="1050"/>
    <x v="0"/>
    <x v="21"/>
    <x v="1"/>
    <x v="1"/>
    <x v="10"/>
    <x v="3850"/>
  </r>
  <r>
    <x v="1051"/>
    <x v="0"/>
    <x v="15"/>
    <x v="3"/>
    <x v="2"/>
    <x v="7"/>
    <x v="758"/>
  </r>
  <r>
    <x v="1051"/>
    <x v="0"/>
    <x v="15"/>
    <x v="3"/>
    <x v="1"/>
    <x v="9"/>
    <x v="1953"/>
  </r>
  <r>
    <x v="1051"/>
    <x v="0"/>
    <x v="15"/>
    <x v="3"/>
    <x v="2"/>
    <x v="7"/>
    <x v="3565"/>
  </r>
  <r>
    <x v="741"/>
    <x v="1"/>
    <x v="19"/>
    <x v="0"/>
    <x v="2"/>
    <x v="11"/>
    <x v="3851"/>
  </r>
  <r>
    <x v="769"/>
    <x v="1"/>
    <x v="9"/>
    <x v="3"/>
    <x v="0"/>
    <x v="1"/>
    <x v="3612"/>
  </r>
  <r>
    <x v="769"/>
    <x v="1"/>
    <x v="9"/>
    <x v="3"/>
    <x v="0"/>
    <x v="5"/>
    <x v="3852"/>
  </r>
  <r>
    <x v="769"/>
    <x v="1"/>
    <x v="9"/>
    <x v="3"/>
    <x v="1"/>
    <x v="6"/>
    <x v="2513"/>
  </r>
  <r>
    <x v="769"/>
    <x v="1"/>
    <x v="9"/>
    <x v="3"/>
    <x v="1"/>
    <x v="10"/>
    <x v="100"/>
  </r>
  <r>
    <x v="769"/>
    <x v="1"/>
    <x v="9"/>
    <x v="3"/>
    <x v="2"/>
    <x v="11"/>
    <x v="1294"/>
  </r>
  <r>
    <x v="410"/>
    <x v="0"/>
    <x v="1"/>
    <x v="1"/>
    <x v="1"/>
    <x v="8"/>
    <x v="3853"/>
  </r>
  <r>
    <x v="410"/>
    <x v="0"/>
    <x v="1"/>
    <x v="1"/>
    <x v="1"/>
    <x v="9"/>
    <x v="2218"/>
  </r>
  <r>
    <x v="107"/>
    <x v="2"/>
    <x v="1"/>
    <x v="1"/>
    <x v="1"/>
    <x v="10"/>
    <x v="3854"/>
  </r>
  <r>
    <x v="504"/>
    <x v="1"/>
    <x v="1"/>
    <x v="1"/>
    <x v="1"/>
    <x v="6"/>
    <x v="3855"/>
  </r>
  <r>
    <x v="558"/>
    <x v="2"/>
    <x v="1"/>
    <x v="1"/>
    <x v="1"/>
    <x v="13"/>
    <x v="2663"/>
  </r>
  <r>
    <x v="412"/>
    <x v="2"/>
    <x v="15"/>
    <x v="3"/>
    <x v="1"/>
    <x v="10"/>
    <x v="2428"/>
  </r>
  <r>
    <x v="1052"/>
    <x v="1"/>
    <x v="2"/>
    <x v="0"/>
    <x v="2"/>
    <x v="7"/>
    <x v="1095"/>
  </r>
  <r>
    <x v="634"/>
    <x v="1"/>
    <x v="5"/>
    <x v="2"/>
    <x v="1"/>
    <x v="10"/>
    <x v="905"/>
  </r>
  <r>
    <x v="574"/>
    <x v="0"/>
    <x v="8"/>
    <x v="2"/>
    <x v="2"/>
    <x v="7"/>
    <x v="3856"/>
  </r>
  <r>
    <x v="112"/>
    <x v="0"/>
    <x v="36"/>
    <x v="0"/>
    <x v="2"/>
    <x v="11"/>
    <x v="3857"/>
  </r>
  <r>
    <x v="112"/>
    <x v="0"/>
    <x v="36"/>
    <x v="0"/>
    <x v="2"/>
    <x v="11"/>
    <x v="3858"/>
  </r>
  <r>
    <x v="112"/>
    <x v="0"/>
    <x v="36"/>
    <x v="0"/>
    <x v="2"/>
    <x v="11"/>
    <x v="2242"/>
  </r>
  <r>
    <x v="112"/>
    <x v="0"/>
    <x v="36"/>
    <x v="0"/>
    <x v="1"/>
    <x v="10"/>
    <x v="725"/>
  </r>
  <r>
    <x v="112"/>
    <x v="0"/>
    <x v="36"/>
    <x v="0"/>
    <x v="1"/>
    <x v="8"/>
    <x v="2161"/>
  </r>
  <r>
    <x v="112"/>
    <x v="0"/>
    <x v="36"/>
    <x v="0"/>
    <x v="1"/>
    <x v="8"/>
    <x v="1345"/>
  </r>
  <r>
    <x v="112"/>
    <x v="0"/>
    <x v="36"/>
    <x v="0"/>
    <x v="1"/>
    <x v="10"/>
    <x v="91"/>
  </r>
  <r>
    <x v="657"/>
    <x v="0"/>
    <x v="8"/>
    <x v="2"/>
    <x v="1"/>
    <x v="8"/>
    <x v="1139"/>
  </r>
  <r>
    <x v="1053"/>
    <x v="0"/>
    <x v="10"/>
    <x v="2"/>
    <x v="0"/>
    <x v="1"/>
    <x v="2086"/>
  </r>
  <r>
    <x v="1053"/>
    <x v="0"/>
    <x v="10"/>
    <x v="2"/>
    <x v="1"/>
    <x v="8"/>
    <x v="3859"/>
  </r>
  <r>
    <x v="1053"/>
    <x v="0"/>
    <x v="10"/>
    <x v="2"/>
    <x v="1"/>
    <x v="14"/>
    <x v="3860"/>
  </r>
  <r>
    <x v="1054"/>
    <x v="1"/>
    <x v="16"/>
    <x v="1"/>
    <x v="0"/>
    <x v="3"/>
    <x v="3861"/>
  </r>
  <r>
    <x v="1054"/>
    <x v="1"/>
    <x v="16"/>
    <x v="1"/>
    <x v="1"/>
    <x v="8"/>
    <x v="822"/>
  </r>
  <r>
    <x v="1054"/>
    <x v="1"/>
    <x v="16"/>
    <x v="1"/>
    <x v="1"/>
    <x v="8"/>
    <x v="3862"/>
  </r>
  <r>
    <x v="585"/>
    <x v="2"/>
    <x v="38"/>
    <x v="3"/>
    <x v="1"/>
    <x v="4"/>
    <x v="3863"/>
  </r>
  <r>
    <x v="210"/>
    <x v="0"/>
    <x v="7"/>
    <x v="1"/>
    <x v="0"/>
    <x v="5"/>
    <x v="2783"/>
  </r>
  <r>
    <x v="210"/>
    <x v="0"/>
    <x v="7"/>
    <x v="1"/>
    <x v="2"/>
    <x v="7"/>
    <x v="3864"/>
  </r>
  <r>
    <x v="683"/>
    <x v="0"/>
    <x v="1"/>
    <x v="1"/>
    <x v="1"/>
    <x v="9"/>
    <x v="2834"/>
  </r>
  <r>
    <x v="683"/>
    <x v="0"/>
    <x v="1"/>
    <x v="1"/>
    <x v="2"/>
    <x v="11"/>
    <x v="3865"/>
  </r>
  <r>
    <x v="607"/>
    <x v="1"/>
    <x v="5"/>
    <x v="2"/>
    <x v="1"/>
    <x v="6"/>
    <x v="2743"/>
  </r>
  <r>
    <x v="607"/>
    <x v="1"/>
    <x v="5"/>
    <x v="2"/>
    <x v="1"/>
    <x v="14"/>
    <x v="3866"/>
  </r>
  <r>
    <x v="607"/>
    <x v="1"/>
    <x v="5"/>
    <x v="2"/>
    <x v="2"/>
    <x v="11"/>
    <x v="2179"/>
  </r>
  <r>
    <x v="607"/>
    <x v="1"/>
    <x v="5"/>
    <x v="2"/>
    <x v="1"/>
    <x v="10"/>
    <x v="1566"/>
  </r>
  <r>
    <x v="607"/>
    <x v="1"/>
    <x v="5"/>
    <x v="2"/>
    <x v="0"/>
    <x v="0"/>
    <x v="3867"/>
  </r>
  <r>
    <x v="280"/>
    <x v="1"/>
    <x v="19"/>
    <x v="0"/>
    <x v="0"/>
    <x v="5"/>
    <x v="1007"/>
  </r>
  <r>
    <x v="639"/>
    <x v="1"/>
    <x v="35"/>
    <x v="0"/>
    <x v="0"/>
    <x v="5"/>
    <x v="51"/>
  </r>
  <r>
    <x v="639"/>
    <x v="1"/>
    <x v="35"/>
    <x v="0"/>
    <x v="1"/>
    <x v="6"/>
    <x v="2420"/>
  </r>
  <r>
    <x v="401"/>
    <x v="0"/>
    <x v="33"/>
    <x v="1"/>
    <x v="1"/>
    <x v="10"/>
    <x v="90"/>
  </r>
  <r>
    <x v="401"/>
    <x v="0"/>
    <x v="33"/>
    <x v="1"/>
    <x v="1"/>
    <x v="4"/>
    <x v="2184"/>
  </r>
  <r>
    <x v="401"/>
    <x v="0"/>
    <x v="33"/>
    <x v="1"/>
    <x v="1"/>
    <x v="2"/>
    <x v="1801"/>
  </r>
  <r>
    <x v="185"/>
    <x v="1"/>
    <x v="32"/>
    <x v="0"/>
    <x v="1"/>
    <x v="8"/>
    <x v="3868"/>
  </r>
  <r>
    <x v="185"/>
    <x v="1"/>
    <x v="32"/>
    <x v="0"/>
    <x v="2"/>
    <x v="16"/>
    <x v="487"/>
  </r>
  <r>
    <x v="185"/>
    <x v="1"/>
    <x v="32"/>
    <x v="0"/>
    <x v="1"/>
    <x v="8"/>
    <x v="3869"/>
  </r>
  <r>
    <x v="677"/>
    <x v="2"/>
    <x v="10"/>
    <x v="2"/>
    <x v="1"/>
    <x v="6"/>
    <x v="526"/>
  </r>
  <r>
    <x v="677"/>
    <x v="2"/>
    <x v="10"/>
    <x v="2"/>
    <x v="2"/>
    <x v="15"/>
    <x v="3870"/>
  </r>
  <r>
    <x v="677"/>
    <x v="2"/>
    <x v="10"/>
    <x v="2"/>
    <x v="1"/>
    <x v="6"/>
    <x v="3871"/>
  </r>
  <r>
    <x v="677"/>
    <x v="2"/>
    <x v="10"/>
    <x v="2"/>
    <x v="0"/>
    <x v="1"/>
    <x v="3872"/>
  </r>
  <r>
    <x v="677"/>
    <x v="2"/>
    <x v="10"/>
    <x v="2"/>
    <x v="2"/>
    <x v="16"/>
    <x v="321"/>
  </r>
  <r>
    <x v="677"/>
    <x v="2"/>
    <x v="10"/>
    <x v="2"/>
    <x v="1"/>
    <x v="10"/>
    <x v="12"/>
  </r>
  <r>
    <x v="677"/>
    <x v="2"/>
    <x v="10"/>
    <x v="2"/>
    <x v="2"/>
    <x v="7"/>
    <x v="3873"/>
  </r>
  <r>
    <x v="29"/>
    <x v="1"/>
    <x v="24"/>
    <x v="3"/>
    <x v="1"/>
    <x v="10"/>
    <x v="3874"/>
  </r>
  <r>
    <x v="29"/>
    <x v="1"/>
    <x v="24"/>
    <x v="3"/>
    <x v="1"/>
    <x v="8"/>
    <x v="3875"/>
  </r>
  <r>
    <x v="29"/>
    <x v="1"/>
    <x v="24"/>
    <x v="3"/>
    <x v="1"/>
    <x v="10"/>
    <x v="1121"/>
  </r>
  <r>
    <x v="29"/>
    <x v="1"/>
    <x v="24"/>
    <x v="3"/>
    <x v="2"/>
    <x v="7"/>
    <x v="3876"/>
  </r>
  <r>
    <x v="29"/>
    <x v="1"/>
    <x v="24"/>
    <x v="3"/>
    <x v="2"/>
    <x v="7"/>
    <x v="3857"/>
  </r>
  <r>
    <x v="939"/>
    <x v="0"/>
    <x v="1"/>
    <x v="1"/>
    <x v="0"/>
    <x v="5"/>
    <x v="3877"/>
  </r>
  <r>
    <x v="939"/>
    <x v="0"/>
    <x v="1"/>
    <x v="1"/>
    <x v="1"/>
    <x v="9"/>
    <x v="3012"/>
  </r>
  <r>
    <x v="428"/>
    <x v="0"/>
    <x v="1"/>
    <x v="1"/>
    <x v="1"/>
    <x v="6"/>
    <x v="2578"/>
  </r>
  <r>
    <x v="428"/>
    <x v="0"/>
    <x v="1"/>
    <x v="1"/>
    <x v="0"/>
    <x v="1"/>
    <x v="3501"/>
  </r>
  <r>
    <x v="428"/>
    <x v="0"/>
    <x v="1"/>
    <x v="1"/>
    <x v="1"/>
    <x v="10"/>
    <x v="3878"/>
  </r>
  <r>
    <x v="1055"/>
    <x v="2"/>
    <x v="39"/>
    <x v="3"/>
    <x v="0"/>
    <x v="5"/>
    <x v="1016"/>
  </r>
  <r>
    <x v="195"/>
    <x v="2"/>
    <x v="15"/>
    <x v="3"/>
    <x v="1"/>
    <x v="6"/>
    <x v="3778"/>
  </r>
  <r>
    <x v="534"/>
    <x v="0"/>
    <x v="1"/>
    <x v="1"/>
    <x v="0"/>
    <x v="5"/>
    <x v="51"/>
  </r>
  <r>
    <x v="329"/>
    <x v="2"/>
    <x v="15"/>
    <x v="3"/>
    <x v="1"/>
    <x v="4"/>
    <x v="3879"/>
  </r>
  <r>
    <x v="329"/>
    <x v="2"/>
    <x v="15"/>
    <x v="3"/>
    <x v="2"/>
    <x v="7"/>
    <x v="3880"/>
  </r>
  <r>
    <x v="329"/>
    <x v="2"/>
    <x v="15"/>
    <x v="3"/>
    <x v="1"/>
    <x v="4"/>
    <x v="2020"/>
  </r>
  <r>
    <x v="531"/>
    <x v="0"/>
    <x v="1"/>
    <x v="1"/>
    <x v="1"/>
    <x v="13"/>
    <x v="2868"/>
  </r>
  <r>
    <x v="866"/>
    <x v="2"/>
    <x v="37"/>
    <x v="1"/>
    <x v="1"/>
    <x v="8"/>
    <x v="855"/>
  </r>
  <r>
    <x v="16"/>
    <x v="0"/>
    <x v="1"/>
    <x v="1"/>
    <x v="1"/>
    <x v="4"/>
    <x v="3881"/>
  </r>
  <r>
    <x v="16"/>
    <x v="0"/>
    <x v="1"/>
    <x v="1"/>
    <x v="1"/>
    <x v="4"/>
    <x v="830"/>
  </r>
  <r>
    <x v="303"/>
    <x v="1"/>
    <x v="30"/>
    <x v="3"/>
    <x v="0"/>
    <x v="1"/>
    <x v="3882"/>
  </r>
  <r>
    <x v="303"/>
    <x v="1"/>
    <x v="30"/>
    <x v="3"/>
    <x v="1"/>
    <x v="8"/>
    <x v="3883"/>
  </r>
  <r>
    <x v="123"/>
    <x v="0"/>
    <x v="24"/>
    <x v="3"/>
    <x v="1"/>
    <x v="8"/>
    <x v="3884"/>
  </r>
  <r>
    <x v="241"/>
    <x v="1"/>
    <x v="31"/>
    <x v="3"/>
    <x v="2"/>
    <x v="7"/>
    <x v="3627"/>
  </r>
  <r>
    <x v="241"/>
    <x v="1"/>
    <x v="31"/>
    <x v="3"/>
    <x v="2"/>
    <x v="7"/>
    <x v="1876"/>
  </r>
  <r>
    <x v="12"/>
    <x v="0"/>
    <x v="38"/>
    <x v="3"/>
    <x v="1"/>
    <x v="8"/>
    <x v="3885"/>
  </r>
  <r>
    <x v="778"/>
    <x v="0"/>
    <x v="39"/>
    <x v="3"/>
    <x v="1"/>
    <x v="14"/>
    <x v="3357"/>
  </r>
  <r>
    <x v="778"/>
    <x v="0"/>
    <x v="39"/>
    <x v="3"/>
    <x v="1"/>
    <x v="6"/>
    <x v="3822"/>
  </r>
  <r>
    <x v="462"/>
    <x v="0"/>
    <x v="24"/>
    <x v="3"/>
    <x v="1"/>
    <x v="6"/>
    <x v="3886"/>
  </r>
  <r>
    <x v="462"/>
    <x v="0"/>
    <x v="24"/>
    <x v="3"/>
    <x v="1"/>
    <x v="12"/>
    <x v="3108"/>
  </r>
  <r>
    <x v="462"/>
    <x v="0"/>
    <x v="24"/>
    <x v="3"/>
    <x v="2"/>
    <x v="11"/>
    <x v="3887"/>
  </r>
  <r>
    <x v="278"/>
    <x v="1"/>
    <x v="5"/>
    <x v="2"/>
    <x v="1"/>
    <x v="4"/>
    <x v="1802"/>
  </r>
  <r>
    <x v="278"/>
    <x v="1"/>
    <x v="5"/>
    <x v="2"/>
    <x v="1"/>
    <x v="10"/>
    <x v="705"/>
  </r>
  <r>
    <x v="155"/>
    <x v="1"/>
    <x v="15"/>
    <x v="3"/>
    <x v="1"/>
    <x v="8"/>
    <x v="3356"/>
  </r>
  <r>
    <x v="873"/>
    <x v="1"/>
    <x v="3"/>
    <x v="0"/>
    <x v="0"/>
    <x v="5"/>
    <x v="1217"/>
  </r>
  <r>
    <x v="873"/>
    <x v="1"/>
    <x v="3"/>
    <x v="0"/>
    <x v="0"/>
    <x v="1"/>
    <x v="3888"/>
  </r>
  <r>
    <x v="613"/>
    <x v="0"/>
    <x v="15"/>
    <x v="3"/>
    <x v="1"/>
    <x v="6"/>
    <x v="3889"/>
  </r>
  <r>
    <x v="401"/>
    <x v="0"/>
    <x v="1"/>
    <x v="1"/>
    <x v="1"/>
    <x v="9"/>
    <x v="3890"/>
  </r>
  <r>
    <x v="515"/>
    <x v="0"/>
    <x v="28"/>
    <x v="0"/>
    <x v="2"/>
    <x v="11"/>
    <x v="2963"/>
  </r>
  <r>
    <x v="348"/>
    <x v="0"/>
    <x v="24"/>
    <x v="3"/>
    <x v="2"/>
    <x v="11"/>
    <x v="3891"/>
  </r>
  <r>
    <x v="238"/>
    <x v="1"/>
    <x v="4"/>
    <x v="1"/>
    <x v="2"/>
    <x v="11"/>
    <x v="3892"/>
  </r>
  <r>
    <x v="238"/>
    <x v="1"/>
    <x v="4"/>
    <x v="1"/>
    <x v="2"/>
    <x v="11"/>
    <x v="3893"/>
  </r>
  <r>
    <x v="1056"/>
    <x v="0"/>
    <x v="15"/>
    <x v="3"/>
    <x v="1"/>
    <x v="4"/>
    <x v="3894"/>
  </r>
  <r>
    <x v="828"/>
    <x v="1"/>
    <x v="15"/>
    <x v="3"/>
    <x v="1"/>
    <x v="6"/>
    <x v="3895"/>
  </r>
  <r>
    <x v="828"/>
    <x v="1"/>
    <x v="15"/>
    <x v="3"/>
    <x v="1"/>
    <x v="9"/>
    <x v="3896"/>
  </r>
  <r>
    <x v="828"/>
    <x v="1"/>
    <x v="15"/>
    <x v="3"/>
    <x v="1"/>
    <x v="6"/>
    <x v="1599"/>
  </r>
  <r>
    <x v="160"/>
    <x v="1"/>
    <x v="18"/>
    <x v="0"/>
    <x v="0"/>
    <x v="5"/>
    <x v="3816"/>
  </r>
  <r>
    <x v="227"/>
    <x v="0"/>
    <x v="1"/>
    <x v="1"/>
    <x v="1"/>
    <x v="4"/>
    <x v="2293"/>
  </r>
  <r>
    <x v="477"/>
    <x v="1"/>
    <x v="6"/>
    <x v="2"/>
    <x v="2"/>
    <x v="11"/>
    <x v="3897"/>
  </r>
  <r>
    <x v="477"/>
    <x v="1"/>
    <x v="6"/>
    <x v="2"/>
    <x v="1"/>
    <x v="6"/>
    <x v="3898"/>
  </r>
  <r>
    <x v="477"/>
    <x v="1"/>
    <x v="6"/>
    <x v="2"/>
    <x v="0"/>
    <x v="1"/>
    <x v="3899"/>
  </r>
  <r>
    <x v="477"/>
    <x v="1"/>
    <x v="6"/>
    <x v="2"/>
    <x v="0"/>
    <x v="5"/>
    <x v="3900"/>
  </r>
  <r>
    <x v="1057"/>
    <x v="1"/>
    <x v="1"/>
    <x v="1"/>
    <x v="2"/>
    <x v="11"/>
    <x v="1483"/>
  </r>
  <r>
    <x v="1057"/>
    <x v="1"/>
    <x v="1"/>
    <x v="1"/>
    <x v="2"/>
    <x v="11"/>
    <x v="2622"/>
  </r>
  <r>
    <x v="411"/>
    <x v="2"/>
    <x v="4"/>
    <x v="1"/>
    <x v="0"/>
    <x v="5"/>
    <x v="51"/>
  </r>
  <r>
    <x v="411"/>
    <x v="2"/>
    <x v="4"/>
    <x v="1"/>
    <x v="0"/>
    <x v="3"/>
    <x v="3901"/>
  </r>
  <r>
    <x v="335"/>
    <x v="1"/>
    <x v="2"/>
    <x v="0"/>
    <x v="1"/>
    <x v="2"/>
    <x v="847"/>
  </r>
  <r>
    <x v="335"/>
    <x v="1"/>
    <x v="2"/>
    <x v="0"/>
    <x v="0"/>
    <x v="1"/>
    <x v="3902"/>
  </r>
  <r>
    <x v="1036"/>
    <x v="2"/>
    <x v="9"/>
    <x v="3"/>
    <x v="0"/>
    <x v="3"/>
    <x v="3903"/>
  </r>
  <r>
    <x v="1058"/>
    <x v="0"/>
    <x v="17"/>
    <x v="0"/>
    <x v="2"/>
    <x v="11"/>
    <x v="3904"/>
  </r>
  <r>
    <x v="1058"/>
    <x v="0"/>
    <x v="17"/>
    <x v="0"/>
    <x v="0"/>
    <x v="3"/>
    <x v="3905"/>
  </r>
  <r>
    <x v="1058"/>
    <x v="0"/>
    <x v="17"/>
    <x v="0"/>
    <x v="1"/>
    <x v="8"/>
    <x v="45"/>
  </r>
  <r>
    <x v="713"/>
    <x v="2"/>
    <x v="15"/>
    <x v="3"/>
    <x v="1"/>
    <x v="8"/>
    <x v="3235"/>
  </r>
  <r>
    <x v="901"/>
    <x v="2"/>
    <x v="12"/>
    <x v="2"/>
    <x v="1"/>
    <x v="8"/>
    <x v="3906"/>
  </r>
  <r>
    <x v="213"/>
    <x v="2"/>
    <x v="1"/>
    <x v="1"/>
    <x v="1"/>
    <x v="8"/>
    <x v="3907"/>
  </r>
  <r>
    <x v="213"/>
    <x v="2"/>
    <x v="1"/>
    <x v="1"/>
    <x v="2"/>
    <x v="11"/>
    <x v="3908"/>
  </r>
  <r>
    <x v="606"/>
    <x v="1"/>
    <x v="12"/>
    <x v="2"/>
    <x v="0"/>
    <x v="5"/>
    <x v="3909"/>
  </r>
  <r>
    <x v="1059"/>
    <x v="0"/>
    <x v="1"/>
    <x v="1"/>
    <x v="0"/>
    <x v="1"/>
    <x v="3579"/>
  </r>
  <r>
    <x v="1059"/>
    <x v="0"/>
    <x v="1"/>
    <x v="1"/>
    <x v="0"/>
    <x v="1"/>
    <x v="3064"/>
  </r>
  <r>
    <x v="865"/>
    <x v="2"/>
    <x v="24"/>
    <x v="3"/>
    <x v="1"/>
    <x v="10"/>
    <x v="3910"/>
  </r>
  <r>
    <x v="459"/>
    <x v="2"/>
    <x v="29"/>
    <x v="3"/>
    <x v="1"/>
    <x v="6"/>
    <x v="1731"/>
  </r>
  <r>
    <x v="178"/>
    <x v="2"/>
    <x v="32"/>
    <x v="0"/>
    <x v="0"/>
    <x v="5"/>
    <x v="983"/>
  </r>
  <r>
    <x v="1060"/>
    <x v="1"/>
    <x v="32"/>
    <x v="0"/>
    <x v="1"/>
    <x v="12"/>
    <x v="1444"/>
  </r>
  <r>
    <x v="721"/>
    <x v="2"/>
    <x v="4"/>
    <x v="1"/>
    <x v="1"/>
    <x v="8"/>
    <x v="1577"/>
  </r>
  <r>
    <x v="349"/>
    <x v="1"/>
    <x v="30"/>
    <x v="3"/>
    <x v="0"/>
    <x v="5"/>
    <x v="3911"/>
  </r>
  <r>
    <x v="1038"/>
    <x v="1"/>
    <x v="17"/>
    <x v="0"/>
    <x v="0"/>
    <x v="5"/>
    <x v="3912"/>
  </r>
  <r>
    <x v="808"/>
    <x v="0"/>
    <x v="7"/>
    <x v="1"/>
    <x v="1"/>
    <x v="10"/>
    <x v="537"/>
  </r>
  <r>
    <x v="729"/>
    <x v="1"/>
    <x v="1"/>
    <x v="1"/>
    <x v="1"/>
    <x v="10"/>
    <x v="56"/>
  </r>
  <r>
    <x v="729"/>
    <x v="1"/>
    <x v="1"/>
    <x v="1"/>
    <x v="1"/>
    <x v="12"/>
    <x v="3913"/>
  </r>
  <r>
    <x v="729"/>
    <x v="1"/>
    <x v="1"/>
    <x v="1"/>
    <x v="1"/>
    <x v="4"/>
    <x v="232"/>
  </r>
  <r>
    <x v="729"/>
    <x v="1"/>
    <x v="1"/>
    <x v="1"/>
    <x v="0"/>
    <x v="0"/>
    <x v="3914"/>
  </r>
  <r>
    <x v="833"/>
    <x v="1"/>
    <x v="15"/>
    <x v="3"/>
    <x v="1"/>
    <x v="10"/>
    <x v="1010"/>
  </r>
  <r>
    <x v="130"/>
    <x v="1"/>
    <x v="1"/>
    <x v="1"/>
    <x v="1"/>
    <x v="6"/>
    <x v="3915"/>
  </r>
  <r>
    <x v="122"/>
    <x v="2"/>
    <x v="21"/>
    <x v="1"/>
    <x v="1"/>
    <x v="8"/>
    <x v="3916"/>
  </r>
  <r>
    <x v="122"/>
    <x v="2"/>
    <x v="21"/>
    <x v="1"/>
    <x v="1"/>
    <x v="6"/>
    <x v="3917"/>
  </r>
  <r>
    <x v="122"/>
    <x v="2"/>
    <x v="21"/>
    <x v="1"/>
    <x v="1"/>
    <x v="10"/>
    <x v="25"/>
  </r>
  <r>
    <x v="122"/>
    <x v="2"/>
    <x v="21"/>
    <x v="1"/>
    <x v="2"/>
    <x v="11"/>
    <x v="3918"/>
  </r>
  <r>
    <x v="122"/>
    <x v="2"/>
    <x v="21"/>
    <x v="1"/>
    <x v="0"/>
    <x v="3"/>
    <x v="3919"/>
  </r>
  <r>
    <x v="122"/>
    <x v="2"/>
    <x v="21"/>
    <x v="1"/>
    <x v="1"/>
    <x v="2"/>
    <x v="795"/>
  </r>
  <r>
    <x v="122"/>
    <x v="2"/>
    <x v="21"/>
    <x v="1"/>
    <x v="2"/>
    <x v="7"/>
    <x v="3920"/>
  </r>
  <r>
    <x v="446"/>
    <x v="2"/>
    <x v="22"/>
    <x v="1"/>
    <x v="0"/>
    <x v="5"/>
    <x v="3921"/>
  </r>
  <r>
    <x v="446"/>
    <x v="2"/>
    <x v="22"/>
    <x v="1"/>
    <x v="1"/>
    <x v="4"/>
    <x v="3922"/>
  </r>
  <r>
    <x v="658"/>
    <x v="1"/>
    <x v="24"/>
    <x v="3"/>
    <x v="1"/>
    <x v="6"/>
    <x v="3923"/>
  </r>
  <r>
    <x v="658"/>
    <x v="1"/>
    <x v="24"/>
    <x v="3"/>
    <x v="1"/>
    <x v="8"/>
    <x v="2186"/>
  </r>
  <r>
    <x v="658"/>
    <x v="1"/>
    <x v="24"/>
    <x v="3"/>
    <x v="1"/>
    <x v="4"/>
    <x v="3924"/>
  </r>
  <r>
    <x v="658"/>
    <x v="1"/>
    <x v="24"/>
    <x v="3"/>
    <x v="1"/>
    <x v="4"/>
    <x v="3925"/>
  </r>
  <r>
    <x v="725"/>
    <x v="0"/>
    <x v="4"/>
    <x v="1"/>
    <x v="1"/>
    <x v="2"/>
    <x v="2"/>
  </r>
  <r>
    <x v="725"/>
    <x v="0"/>
    <x v="4"/>
    <x v="1"/>
    <x v="1"/>
    <x v="8"/>
    <x v="3926"/>
  </r>
  <r>
    <x v="725"/>
    <x v="0"/>
    <x v="4"/>
    <x v="1"/>
    <x v="2"/>
    <x v="11"/>
    <x v="1917"/>
  </r>
  <r>
    <x v="988"/>
    <x v="0"/>
    <x v="45"/>
    <x v="1"/>
    <x v="0"/>
    <x v="5"/>
    <x v="3927"/>
  </r>
  <r>
    <x v="988"/>
    <x v="0"/>
    <x v="45"/>
    <x v="1"/>
    <x v="2"/>
    <x v="7"/>
    <x v="3928"/>
  </r>
  <r>
    <x v="855"/>
    <x v="1"/>
    <x v="5"/>
    <x v="2"/>
    <x v="1"/>
    <x v="12"/>
    <x v="3329"/>
  </r>
  <r>
    <x v="855"/>
    <x v="1"/>
    <x v="5"/>
    <x v="2"/>
    <x v="1"/>
    <x v="10"/>
    <x v="578"/>
  </r>
  <r>
    <x v="115"/>
    <x v="0"/>
    <x v="4"/>
    <x v="1"/>
    <x v="1"/>
    <x v="10"/>
    <x v="91"/>
  </r>
  <r>
    <x v="1061"/>
    <x v="1"/>
    <x v="4"/>
    <x v="1"/>
    <x v="2"/>
    <x v="7"/>
    <x v="3929"/>
  </r>
  <r>
    <x v="1061"/>
    <x v="1"/>
    <x v="4"/>
    <x v="1"/>
    <x v="2"/>
    <x v="11"/>
    <x v="3930"/>
  </r>
  <r>
    <x v="282"/>
    <x v="0"/>
    <x v="10"/>
    <x v="2"/>
    <x v="0"/>
    <x v="5"/>
    <x v="2316"/>
  </r>
  <r>
    <x v="1062"/>
    <x v="2"/>
    <x v="12"/>
    <x v="2"/>
    <x v="1"/>
    <x v="13"/>
    <x v="3931"/>
  </r>
  <r>
    <x v="1062"/>
    <x v="2"/>
    <x v="12"/>
    <x v="2"/>
    <x v="1"/>
    <x v="10"/>
    <x v="1427"/>
  </r>
  <r>
    <x v="446"/>
    <x v="0"/>
    <x v="26"/>
    <x v="2"/>
    <x v="1"/>
    <x v="8"/>
    <x v="3932"/>
  </r>
  <r>
    <x v="446"/>
    <x v="0"/>
    <x v="26"/>
    <x v="2"/>
    <x v="1"/>
    <x v="10"/>
    <x v="90"/>
  </r>
  <r>
    <x v="1063"/>
    <x v="0"/>
    <x v="32"/>
    <x v="0"/>
    <x v="1"/>
    <x v="10"/>
    <x v="3329"/>
  </r>
  <r>
    <x v="1063"/>
    <x v="0"/>
    <x v="32"/>
    <x v="0"/>
    <x v="2"/>
    <x v="7"/>
    <x v="3933"/>
  </r>
  <r>
    <x v="1063"/>
    <x v="0"/>
    <x v="32"/>
    <x v="0"/>
    <x v="1"/>
    <x v="9"/>
    <x v="894"/>
  </r>
  <r>
    <x v="599"/>
    <x v="0"/>
    <x v="4"/>
    <x v="1"/>
    <x v="1"/>
    <x v="8"/>
    <x v="2031"/>
  </r>
  <r>
    <x v="1064"/>
    <x v="0"/>
    <x v="2"/>
    <x v="0"/>
    <x v="1"/>
    <x v="13"/>
    <x v="3934"/>
  </r>
  <r>
    <x v="1064"/>
    <x v="0"/>
    <x v="2"/>
    <x v="0"/>
    <x v="0"/>
    <x v="5"/>
    <x v="3935"/>
  </r>
  <r>
    <x v="1064"/>
    <x v="0"/>
    <x v="2"/>
    <x v="0"/>
    <x v="1"/>
    <x v="12"/>
    <x v="3936"/>
  </r>
  <r>
    <x v="207"/>
    <x v="2"/>
    <x v="5"/>
    <x v="2"/>
    <x v="0"/>
    <x v="1"/>
    <x v="3937"/>
  </r>
  <r>
    <x v="895"/>
    <x v="1"/>
    <x v="39"/>
    <x v="3"/>
    <x v="1"/>
    <x v="6"/>
    <x v="3251"/>
  </r>
  <r>
    <x v="895"/>
    <x v="1"/>
    <x v="39"/>
    <x v="3"/>
    <x v="1"/>
    <x v="10"/>
    <x v="908"/>
  </r>
  <r>
    <x v="895"/>
    <x v="1"/>
    <x v="39"/>
    <x v="3"/>
    <x v="2"/>
    <x v="7"/>
    <x v="3938"/>
  </r>
  <r>
    <x v="895"/>
    <x v="1"/>
    <x v="39"/>
    <x v="3"/>
    <x v="1"/>
    <x v="10"/>
    <x v="1579"/>
  </r>
  <r>
    <x v="895"/>
    <x v="1"/>
    <x v="39"/>
    <x v="3"/>
    <x v="0"/>
    <x v="1"/>
    <x v="3036"/>
  </r>
  <r>
    <x v="465"/>
    <x v="0"/>
    <x v="1"/>
    <x v="1"/>
    <x v="0"/>
    <x v="3"/>
    <x v="3939"/>
  </r>
  <r>
    <x v="336"/>
    <x v="2"/>
    <x v="10"/>
    <x v="2"/>
    <x v="1"/>
    <x v="8"/>
    <x v="3940"/>
  </r>
  <r>
    <x v="336"/>
    <x v="2"/>
    <x v="10"/>
    <x v="2"/>
    <x v="1"/>
    <x v="8"/>
    <x v="3941"/>
  </r>
  <r>
    <x v="732"/>
    <x v="0"/>
    <x v="5"/>
    <x v="2"/>
    <x v="1"/>
    <x v="2"/>
    <x v="1559"/>
  </r>
  <r>
    <x v="132"/>
    <x v="0"/>
    <x v="1"/>
    <x v="1"/>
    <x v="1"/>
    <x v="10"/>
    <x v="1197"/>
  </r>
  <r>
    <x v="390"/>
    <x v="2"/>
    <x v="24"/>
    <x v="3"/>
    <x v="1"/>
    <x v="12"/>
    <x v="3942"/>
  </r>
  <r>
    <x v="390"/>
    <x v="2"/>
    <x v="24"/>
    <x v="3"/>
    <x v="2"/>
    <x v="11"/>
    <x v="3943"/>
  </r>
  <r>
    <x v="637"/>
    <x v="0"/>
    <x v="24"/>
    <x v="3"/>
    <x v="1"/>
    <x v="6"/>
    <x v="367"/>
  </r>
  <r>
    <x v="637"/>
    <x v="0"/>
    <x v="24"/>
    <x v="3"/>
    <x v="0"/>
    <x v="3"/>
    <x v="3944"/>
  </r>
  <r>
    <x v="637"/>
    <x v="0"/>
    <x v="24"/>
    <x v="3"/>
    <x v="2"/>
    <x v="11"/>
    <x v="1259"/>
  </r>
  <r>
    <x v="935"/>
    <x v="0"/>
    <x v="29"/>
    <x v="3"/>
    <x v="1"/>
    <x v="14"/>
    <x v="3945"/>
  </r>
  <r>
    <x v="585"/>
    <x v="1"/>
    <x v="15"/>
    <x v="3"/>
    <x v="1"/>
    <x v="8"/>
    <x v="2943"/>
  </r>
  <r>
    <x v="412"/>
    <x v="0"/>
    <x v="15"/>
    <x v="3"/>
    <x v="0"/>
    <x v="5"/>
    <x v="3946"/>
  </r>
  <r>
    <x v="412"/>
    <x v="0"/>
    <x v="15"/>
    <x v="3"/>
    <x v="1"/>
    <x v="14"/>
    <x v="3825"/>
  </r>
  <r>
    <x v="412"/>
    <x v="0"/>
    <x v="15"/>
    <x v="3"/>
    <x v="0"/>
    <x v="1"/>
    <x v="3947"/>
  </r>
  <r>
    <x v="412"/>
    <x v="0"/>
    <x v="15"/>
    <x v="3"/>
    <x v="2"/>
    <x v="16"/>
    <x v="3948"/>
  </r>
  <r>
    <x v="412"/>
    <x v="0"/>
    <x v="15"/>
    <x v="3"/>
    <x v="1"/>
    <x v="10"/>
    <x v="537"/>
  </r>
  <r>
    <x v="689"/>
    <x v="0"/>
    <x v="10"/>
    <x v="2"/>
    <x v="2"/>
    <x v="7"/>
    <x v="2163"/>
  </r>
  <r>
    <x v="72"/>
    <x v="2"/>
    <x v="15"/>
    <x v="3"/>
    <x v="2"/>
    <x v="7"/>
    <x v="3949"/>
  </r>
  <r>
    <x v="145"/>
    <x v="0"/>
    <x v="17"/>
    <x v="0"/>
    <x v="1"/>
    <x v="4"/>
    <x v="3950"/>
  </r>
  <r>
    <x v="330"/>
    <x v="1"/>
    <x v="12"/>
    <x v="2"/>
    <x v="2"/>
    <x v="11"/>
    <x v="1000"/>
  </r>
  <r>
    <x v="330"/>
    <x v="1"/>
    <x v="12"/>
    <x v="2"/>
    <x v="2"/>
    <x v="7"/>
    <x v="2421"/>
  </r>
  <r>
    <x v="330"/>
    <x v="1"/>
    <x v="12"/>
    <x v="2"/>
    <x v="1"/>
    <x v="12"/>
    <x v="3951"/>
  </r>
  <r>
    <x v="330"/>
    <x v="1"/>
    <x v="12"/>
    <x v="2"/>
    <x v="1"/>
    <x v="9"/>
    <x v="3952"/>
  </r>
  <r>
    <x v="1065"/>
    <x v="0"/>
    <x v="14"/>
    <x v="2"/>
    <x v="1"/>
    <x v="4"/>
    <x v="3953"/>
  </r>
  <r>
    <x v="717"/>
    <x v="1"/>
    <x v="21"/>
    <x v="1"/>
    <x v="1"/>
    <x v="13"/>
    <x v="521"/>
  </r>
  <r>
    <x v="717"/>
    <x v="1"/>
    <x v="21"/>
    <x v="1"/>
    <x v="2"/>
    <x v="11"/>
    <x v="3954"/>
  </r>
  <r>
    <x v="717"/>
    <x v="1"/>
    <x v="21"/>
    <x v="1"/>
    <x v="2"/>
    <x v="11"/>
    <x v="3955"/>
  </r>
  <r>
    <x v="182"/>
    <x v="1"/>
    <x v="1"/>
    <x v="1"/>
    <x v="1"/>
    <x v="10"/>
    <x v="91"/>
  </r>
  <r>
    <x v="358"/>
    <x v="1"/>
    <x v="10"/>
    <x v="2"/>
    <x v="1"/>
    <x v="4"/>
    <x v="3956"/>
  </r>
  <r>
    <x v="12"/>
    <x v="1"/>
    <x v="15"/>
    <x v="3"/>
    <x v="2"/>
    <x v="11"/>
    <x v="435"/>
  </r>
  <r>
    <x v="124"/>
    <x v="1"/>
    <x v="5"/>
    <x v="2"/>
    <x v="2"/>
    <x v="7"/>
    <x v="1251"/>
  </r>
  <r>
    <x v="166"/>
    <x v="0"/>
    <x v="6"/>
    <x v="2"/>
    <x v="2"/>
    <x v="11"/>
    <x v="3957"/>
  </r>
  <r>
    <x v="166"/>
    <x v="0"/>
    <x v="6"/>
    <x v="2"/>
    <x v="1"/>
    <x v="9"/>
    <x v="1219"/>
  </r>
  <r>
    <x v="166"/>
    <x v="0"/>
    <x v="6"/>
    <x v="2"/>
    <x v="1"/>
    <x v="2"/>
    <x v="3447"/>
  </r>
  <r>
    <x v="166"/>
    <x v="0"/>
    <x v="6"/>
    <x v="2"/>
    <x v="0"/>
    <x v="0"/>
    <x v="3958"/>
  </r>
  <r>
    <x v="166"/>
    <x v="0"/>
    <x v="6"/>
    <x v="2"/>
    <x v="1"/>
    <x v="10"/>
    <x v="3959"/>
  </r>
  <r>
    <x v="222"/>
    <x v="1"/>
    <x v="29"/>
    <x v="3"/>
    <x v="0"/>
    <x v="0"/>
    <x v="3083"/>
  </r>
  <r>
    <x v="222"/>
    <x v="1"/>
    <x v="29"/>
    <x v="3"/>
    <x v="1"/>
    <x v="14"/>
    <x v="3960"/>
  </r>
  <r>
    <x v="222"/>
    <x v="1"/>
    <x v="29"/>
    <x v="3"/>
    <x v="0"/>
    <x v="5"/>
    <x v="2783"/>
  </r>
  <r>
    <x v="290"/>
    <x v="0"/>
    <x v="15"/>
    <x v="3"/>
    <x v="1"/>
    <x v="8"/>
    <x v="3961"/>
  </r>
  <r>
    <x v="407"/>
    <x v="0"/>
    <x v="1"/>
    <x v="1"/>
    <x v="1"/>
    <x v="10"/>
    <x v="2389"/>
  </r>
  <r>
    <x v="407"/>
    <x v="0"/>
    <x v="1"/>
    <x v="1"/>
    <x v="0"/>
    <x v="5"/>
    <x v="78"/>
  </r>
  <r>
    <x v="413"/>
    <x v="0"/>
    <x v="1"/>
    <x v="1"/>
    <x v="1"/>
    <x v="8"/>
    <x v="3962"/>
  </r>
  <r>
    <x v="615"/>
    <x v="1"/>
    <x v="1"/>
    <x v="1"/>
    <x v="1"/>
    <x v="10"/>
    <x v="91"/>
  </r>
  <r>
    <x v="615"/>
    <x v="1"/>
    <x v="1"/>
    <x v="1"/>
    <x v="0"/>
    <x v="5"/>
    <x v="3963"/>
  </r>
  <r>
    <x v="615"/>
    <x v="1"/>
    <x v="1"/>
    <x v="1"/>
    <x v="2"/>
    <x v="15"/>
    <x v="3964"/>
  </r>
  <r>
    <x v="615"/>
    <x v="1"/>
    <x v="1"/>
    <x v="1"/>
    <x v="1"/>
    <x v="10"/>
    <x v="2979"/>
  </r>
  <r>
    <x v="615"/>
    <x v="1"/>
    <x v="1"/>
    <x v="1"/>
    <x v="1"/>
    <x v="10"/>
    <x v="130"/>
  </r>
  <r>
    <x v="615"/>
    <x v="1"/>
    <x v="1"/>
    <x v="1"/>
    <x v="1"/>
    <x v="4"/>
    <x v="3965"/>
  </r>
  <r>
    <x v="615"/>
    <x v="1"/>
    <x v="1"/>
    <x v="1"/>
    <x v="0"/>
    <x v="5"/>
    <x v="742"/>
  </r>
  <r>
    <x v="16"/>
    <x v="0"/>
    <x v="3"/>
    <x v="0"/>
    <x v="2"/>
    <x v="7"/>
    <x v="2475"/>
  </r>
  <r>
    <x v="16"/>
    <x v="0"/>
    <x v="3"/>
    <x v="0"/>
    <x v="2"/>
    <x v="11"/>
    <x v="3065"/>
  </r>
  <r>
    <x v="16"/>
    <x v="0"/>
    <x v="3"/>
    <x v="0"/>
    <x v="2"/>
    <x v="11"/>
    <x v="3319"/>
  </r>
  <r>
    <x v="551"/>
    <x v="0"/>
    <x v="15"/>
    <x v="3"/>
    <x v="2"/>
    <x v="7"/>
    <x v="3966"/>
  </r>
  <r>
    <x v="992"/>
    <x v="0"/>
    <x v="10"/>
    <x v="2"/>
    <x v="0"/>
    <x v="3"/>
    <x v="3967"/>
  </r>
  <r>
    <x v="115"/>
    <x v="0"/>
    <x v="1"/>
    <x v="1"/>
    <x v="1"/>
    <x v="2"/>
    <x v="1821"/>
  </r>
  <r>
    <x v="115"/>
    <x v="0"/>
    <x v="1"/>
    <x v="1"/>
    <x v="1"/>
    <x v="2"/>
    <x v="2740"/>
  </r>
  <r>
    <x v="1066"/>
    <x v="0"/>
    <x v="0"/>
    <x v="0"/>
    <x v="0"/>
    <x v="1"/>
    <x v="402"/>
  </r>
  <r>
    <x v="368"/>
    <x v="0"/>
    <x v="17"/>
    <x v="0"/>
    <x v="1"/>
    <x v="6"/>
    <x v="345"/>
  </r>
  <r>
    <x v="1005"/>
    <x v="0"/>
    <x v="5"/>
    <x v="2"/>
    <x v="1"/>
    <x v="9"/>
    <x v="3968"/>
  </r>
  <r>
    <x v="1005"/>
    <x v="0"/>
    <x v="5"/>
    <x v="2"/>
    <x v="2"/>
    <x v="16"/>
    <x v="3969"/>
  </r>
  <r>
    <x v="1067"/>
    <x v="0"/>
    <x v="3"/>
    <x v="0"/>
    <x v="0"/>
    <x v="5"/>
    <x v="3970"/>
  </r>
  <r>
    <x v="6"/>
    <x v="0"/>
    <x v="2"/>
    <x v="0"/>
    <x v="2"/>
    <x v="15"/>
    <x v="3971"/>
  </r>
  <r>
    <x v="945"/>
    <x v="2"/>
    <x v="1"/>
    <x v="1"/>
    <x v="1"/>
    <x v="4"/>
    <x v="2246"/>
  </r>
  <r>
    <x v="945"/>
    <x v="2"/>
    <x v="1"/>
    <x v="1"/>
    <x v="1"/>
    <x v="8"/>
    <x v="3972"/>
  </r>
  <r>
    <x v="801"/>
    <x v="0"/>
    <x v="1"/>
    <x v="1"/>
    <x v="1"/>
    <x v="9"/>
    <x v="3036"/>
  </r>
  <r>
    <x v="801"/>
    <x v="0"/>
    <x v="1"/>
    <x v="1"/>
    <x v="0"/>
    <x v="5"/>
    <x v="3471"/>
  </r>
  <r>
    <x v="502"/>
    <x v="1"/>
    <x v="15"/>
    <x v="3"/>
    <x v="0"/>
    <x v="1"/>
    <x v="3973"/>
  </r>
  <r>
    <x v="229"/>
    <x v="0"/>
    <x v="4"/>
    <x v="1"/>
    <x v="1"/>
    <x v="4"/>
    <x v="3974"/>
  </r>
  <r>
    <x v="1068"/>
    <x v="0"/>
    <x v="1"/>
    <x v="1"/>
    <x v="2"/>
    <x v="7"/>
    <x v="3720"/>
  </r>
  <r>
    <x v="750"/>
    <x v="2"/>
    <x v="5"/>
    <x v="2"/>
    <x v="1"/>
    <x v="2"/>
    <x v="3975"/>
  </r>
  <r>
    <x v="565"/>
    <x v="1"/>
    <x v="5"/>
    <x v="2"/>
    <x v="2"/>
    <x v="11"/>
    <x v="3976"/>
  </r>
  <r>
    <x v="1069"/>
    <x v="0"/>
    <x v="31"/>
    <x v="3"/>
    <x v="1"/>
    <x v="2"/>
    <x v="974"/>
  </r>
  <r>
    <x v="1069"/>
    <x v="0"/>
    <x v="31"/>
    <x v="3"/>
    <x v="1"/>
    <x v="10"/>
    <x v="20"/>
  </r>
  <r>
    <x v="496"/>
    <x v="1"/>
    <x v="1"/>
    <x v="1"/>
    <x v="0"/>
    <x v="5"/>
    <x v="3977"/>
  </r>
  <r>
    <x v="496"/>
    <x v="1"/>
    <x v="1"/>
    <x v="1"/>
    <x v="1"/>
    <x v="9"/>
    <x v="3978"/>
  </r>
  <r>
    <x v="650"/>
    <x v="1"/>
    <x v="25"/>
    <x v="2"/>
    <x v="2"/>
    <x v="16"/>
    <x v="3979"/>
  </r>
  <r>
    <x v="1070"/>
    <x v="0"/>
    <x v="5"/>
    <x v="2"/>
    <x v="1"/>
    <x v="4"/>
    <x v="934"/>
  </r>
  <r>
    <x v="408"/>
    <x v="0"/>
    <x v="1"/>
    <x v="1"/>
    <x v="0"/>
    <x v="1"/>
    <x v="3980"/>
  </r>
  <r>
    <x v="408"/>
    <x v="0"/>
    <x v="1"/>
    <x v="1"/>
    <x v="1"/>
    <x v="8"/>
    <x v="3981"/>
  </r>
  <r>
    <x v="429"/>
    <x v="0"/>
    <x v="15"/>
    <x v="3"/>
    <x v="1"/>
    <x v="8"/>
    <x v="1626"/>
  </r>
  <r>
    <x v="429"/>
    <x v="0"/>
    <x v="1"/>
    <x v="1"/>
    <x v="1"/>
    <x v="10"/>
    <x v="1230"/>
  </r>
  <r>
    <x v="7"/>
    <x v="0"/>
    <x v="1"/>
    <x v="1"/>
    <x v="1"/>
    <x v="6"/>
    <x v="426"/>
  </r>
  <r>
    <x v="7"/>
    <x v="0"/>
    <x v="1"/>
    <x v="1"/>
    <x v="0"/>
    <x v="1"/>
    <x v="3982"/>
  </r>
  <r>
    <x v="788"/>
    <x v="0"/>
    <x v="1"/>
    <x v="1"/>
    <x v="2"/>
    <x v="15"/>
    <x v="973"/>
  </r>
  <r>
    <x v="295"/>
    <x v="0"/>
    <x v="1"/>
    <x v="1"/>
    <x v="1"/>
    <x v="6"/>
    <x v="3983"/>
  </r>
  <r>
    <x v="295"/>
    <x v="0"/>
    <x v="1"/>
    <x v="1"/>
    <x v="1"/>
    <x v="12"/>
    <x v="2814"/>
  </r>
  <r>
    <x v="295"/>
    <x v="0"/>
    <x v="1"/>
    <x v="1"/>
    <x v="1"/>
    <x v="10"/>
    <x v="2900"/>
  </r>
  <r>
    <x v="280"/>
    <x v="0"/>
    <x v="21"/>
    <x v="1"/>
    <x v="0"/>
    <x v="0"/>
    <x v="3984"/>
  </r>
  <r>
    <x v="280"/>
    <x v="0"/>
    <x v="21"/>
    <x v="1"/>
    <x v="1"/>
    <x v="14"/>
    <x v="381"/>
  </r>
  <r>
    <x v="280"/>
    <x v="0"/>
    <x v="21"/>
    <x v="1"/>
    <x v="1"/>
    <x v="8"/>
    <x v="3985"/>
  </r>
  <r>
    <x v="280"/>
    <x v="0"/>
    <x v="21"/>
    <x v="1"/>
    <x v="1"/>
    <x v="6"/>
    <x v="3986"/>
  </r>
  <r>
    <x v="318"/>
    <x v="1"/>
    <x v="2"/>
    <x v="0"/>
    <x v="0"/>
    <x v="5"/>
    <x v="3987"/>
  </r>
  <r>
    <x v="318"/>
    <x v="1"/>
    <x v="2"/>
    <x v="0"/>
    <x v="1"/>
    <x v="8"/>
    <x v="2896"/>
  </r>
  <r>
    <x v="365"/>
    <x v="0"/>
    <x v="1"/>
    <x v="1"/>
    <x v="1"/>
    <x v="13"/>
    <x v="762"/>
  </r>
  <r>
    <x v="365"/>
    <x v="0"/>
    <x v="1"/>
    <x v="1"/>
    <x v="0"/>
    <x v="1"/>
    <x v="74"/>
  </r>
  <r>
    <x v="365"/>
    <x v="0"/>
    <x v="1"/>
    <x v="1"/>
    <x v="1"/>
    <x v="9"/>
    <x v="2029"/>
  </r>
  <r>
    <x v="365"/>
    <x v="0"/>
    <x v="1"/>
    <x v="1"/>
    <x v="0"/>
    <x v="5"/>
    <x v="2616"/>
  </r>
  <r>
    <x v="365"/>
    <x v="0"/>
    <x v="1"/>
    <x v="1"/>
    <x v="1"/>
    <x v="8"/>
    <x v="996"/>
  </r>
  <r>
    <x v="411"/>
    <x v="0"/>
    <x v="15"/>
    <x v="3"/>
    <x v="1"/>
    <x v="4"/>
    <x v="3988"/>
  </r>
  <r>
    <x v="411"/>
    <x v="0"/>
    <x v="15"/>
    <x v="3"/>
    <x v="0"/>
    <x v="5"/>
    <x v="3989"/>
  </r>
  <r>
    <x v="411"/>
    <x v="0"/>
    <x v="15"/>
    <x v="3"/>
    <x v="1"/>
    <x v="2"/>
    <x v="1365"/>
  </r>
  <r>
    <x v="411"/>
    <x v="0"/>
    <x v="15"/>
    <x v="3"/>
    <x v="1"/>
    <x v="10"/>
    <x v="2661"/>
  </r>
  <r>
    <x v="1071"/>
    <x v="0"/>
    <x v="10"/>
    <x v="2"/>
    <x v="0"/>
    <x v="1"/>
    <x v="3990"/>
  </r>
  <r>
    <x v="384"/>
    <x v="0"/>
    <x v="5"/>
    <x v="2"/>
    <x v="2"/>
    <x v="7"/>
    <x v="3991"/>
  </r>
  <r>
    <x v="384"/>
    <x v="0"/>
    <x v="5"/>
    <x v="2"/>
    <x v="1"/>
    <x v="10"/>
    <x v="559"/>
  </r>
  <r>
    <x v="204"/>
    <x v="0"/>
    <x v="1"/>
    <x v="1"/>
    <x v="2"/>
    <x v="7"/>
    <x v="2913"/>
  </r>
  <r>
    <x v="605"/>
    <x v="2"/>
    <x v="24"/>
    <x v="3"/>
    <x v="1"/>
    <x v="6"/>
    <x v="1495"/>
  </r>
  <r>
    <x v="38"/>
    <x v="1"/>
    <x v="5"/>
    <x v="2"/>
    <x v="1"/>
    <x v="4"/>
    <x v="1815"/>
  </r>
  <r>
    <x v="38"/>
    <x v="1"/>
    <x v="5"/>
    <x v="2"/>
    <x v="0"/>
    <x v="0"/>
    <x v="3992"/>
  </r>
  <r>
    <x v="913"/>
    <x v="0"/>
    <x v="18"/>
    <x v="0"/>
    <x v="1"/>
    <x v="10"/>
    <x v="848"/>
  </r>
  <r>
    <x v="913"/>
    <x v="0"/>
    <x v="18"/>
    <x v="0"/>
    <x v="1"/>
    <x v="9"/>
    <x v="2734"/>
  </r>
  <r>
    <x v="913"/>
    <x v="0"/>
    <x v="18"/>
    <x v="0"/>
    <x v="1"/>
    <x v="6"/>
    <x v="3993"/>
  </r>
  <r>
    <x v="1072"/>
    <x v="1"/>
    <x v="18"/>
    <x v="0"/>
    <x v="0"/>
    <x v="5"/>
    <x v="3994"/>
  </r>
  <r>
    <x v="204"/>
    <x v="1"/>
    <x v="1"/>
    <x v="1"/>
    <x v="1"/>
    <x v="10"/>
    <x v="151"/>
  </r>
  <r>
    <x v="204"/>
    <x v="1"/>
    <x v="1"/>
    <x v="1"/>
    <x v="0"/>
    <x v="5"/>
    <x v="1361"/>
  </r>
  <r>
    <x v="204"/>
    <x v="1"/>
    <x v="1"/>
    <x v="1"/>
    <x v="2"/>
    <x v="7"/>
    <x v="3995"/>
  </r>
  <r>
    <x v="740"/>
    <x v="2"/>
    <x v="15"/>
    <x v="3"/>
    <x v="1"/>
    <x v="10"/>
    <x v="537"/>
  </r>
  <r>
    <x v="925"/>
    <x v="0"/>
    <x v="2"/>
    <x v="0"/>
    <x v="2"/>
    <x v="11"/>
    <x v="3996"/>
  </r>
  <r>
    <x v="35"/>
    <x v="0"/>
    <x v="15"/>
    <x v="3"/>
    <x v="2"/>
    <x v="7"/>
    <x v="460"/>
  </r>
  <r>
    <x v="35"/>
    <x v="0"/>
    <x v="15"/>
    <x v="3"/>
    <x v="1"/>
    <x v="8"/>
    <x v="3997"/>
  </r>
  <r>
    <x v="35"/>
    <x v="0"/>
    <x v="15"/>
    <x v="3"/>
    <x v="1"/>
    <x v="8"/>
    <x v="1217"/>
  </r>
  <r>
    <x v="35"/>
    <x v="0"/>
    <x v="15"/>
    <x v="3"/>
    <x v="1"/>
    <x v="2"/>
    <x v="3998"/>
  </r>
  <r>
    <x v="35"/>
    <x v="0"/>
    <x v="15"/>
    <x v="3"/>
    <x v="1"/>
    <x v="2"/>
    <x v="132"/>
  </r>
  <r>
    <x v="605"/>
    <x v="1"/>
    <x v="1"/>
    <x v="1"/>
    <x v="1"/>
    <x v="14"/>
    <x v="3999"/>
  </r>
  <r>
    <x v="605"/>
    <x v="1"/>
    <x v="1"/>
    <x v="1"/>
    <x v="1"/>
    <x v="9"/>
    <x v="4000"/>
  </r>
  <r>
    <x v="605"/>
    <x v="1"/>
    <x v="1"/>
    <x v="1"/>
    <x v="0"/>
    <x v="3"/>
    <x v="4001"/>
  </r>
  <r>
    <x v="605"/>
    <x v="1"/>
    <x v="1"/>
    <x v="1"/>
    <x v="1"/>
    <x v="8"/>
    <x v="4002"/>
  </r>
  <r>
    <x v="1073"/>
    <x v="0"/>
    <x v="24"/>
    <x v="3"/>
    <x v="1"/>
    <x v="9"/>
    <x v="4003"/>
  </r>
  <r>
    <x v="213"/>
    <x v="2"/>
    <x v="15"/>
    <x v="3"/>
    <x v="1"/>
    <x v="10"/>
    <x v="1242"/>
  </r>
  <r>
    <x v="213"/>
    <x v="2"/>
    <x v="15"/>
    <x v="3"/>
    <x v="0"/>
    <x v="1"/>
    <x v="4004"/>
  </r>
  <r>
    <x v="213"/>
    <x v="2"/>
    <x v="15"/>
    <x v="3"/>
    <x v="0"/>
    <x v="1"/>
    <x v="4005"/>
  </r>
  <r>
    <x v="213"/>
    <x v="2"/>
    <x v="15"/>
    <x v="3"/>
    <x v="1"/>
    <x v="6"/>
    <x v="345"/>
  </r>
  <r>
    <x v="275"/>
    <x v="0"/>
    <x v="14"/>
    <x v="2"/>
    <x v="0"/>
    <x v="3"/>
    <x v="4006"/>
  </r>
  <r>
    <x v="275"/>
    <x v="0"/>
    <x v="14"/>
    <x v="2"/>
    <x v="0"/>
    <x v="1"/>
    <x v="4007"/>
  </r>
  <r>
    <x v="1074"/>
    <x v="0"/>
    <x v="1"/>
    <x v="1"/>
    <x v="2"/>
    <x v="11"/>
    <x v="4008"/>
  </r>
  <r>
    <x v="658"/>
    <x v="0"/>
    <x v="3"/>
    <x v="0"/>
    <x v="1"/>
    <x v="2"/>
    <x v="301"/>
  </r>
  <r>
    <x v="658"/>
    <x v="0"/>
    <x v="3"/>
    <x v="0"/>
    <x v="0"/>
    <x v="1"/>
    <x v="4009"/>
  </r>
  <r>
    <x v="988"/>
    <x v="0"/>
    <x v="2"/>
    <x v="0"/>
    <x v="1"/>
    <x v="8"/>
    <x v="4010"/>
  </r>
  <r>
    <x v="988"/>
    <x v="0"/>
    <x v="2"/>
    <x v="0"/>
    <x v="1"/>
    <x v="8"/>
    <x v="1782"/>
  </r>
  <r>
    <x v="988"/>
    <x v="0"/>
    <x v="2"/>
    <x v="0"/>
    <x v="2"/>
    <x v="11"/>
    <x v="4011"/>
  </r>
  <r>
    <x v="344"/>
    <x v="0"/>
    <x v="1"/>
    <x v="1"/>
    <x v="2"/>
    <x v="7"/>
    <x v="4012"/>
  </r>
  <r>
    <x v="1075"/>
    <x v="0"/>
    <x v="4"/>
    <x v="1"/>
    <x v="1"/>
    <x v="4"/>
    <x v="4013"/>
  </r>
  <r>
    <x v="357"/>
    <x v="2"/>
    <x v="17"/>
    <x v="0"/>
    <x v="1"/>
    <x v="10"/>
    <x v="56"/>
  </r>
  <r>
    <x v="357"/>
    <x v="2"/>
    <x v="17"/>
    <x v="0"/>
    <x v="0"/>
    <x v="5"/>
    <x v="3175"/>
  </r>
  <r>
    <x v="972"/>
    <x v="0"/>
    <x v="1"/>
    <x v="1"/>
    <x v="2"/>
    <x v="7"/>
    <x v="4014"/>
  </r>
  <r>
    <x v="972"/>
    <x v="0"/>
    <x v="1"/>
    <x v="1"/>
    <x v="1"/>
    <x v="4"/>
    <x v="4015"/>
  </r>
  <r>
    <x v="972"/>
    <x v="0"/>
    <x v="1"/>
    <x v="1"/>
    <x v="0"/>
    <x v="5"/>
    <x v="4016"/>
  </r>
  <r>
    <x v="972"/>
    <x v="0"/>
    <x v="1"/>
    <x v="1"/>
    <x v="1"/>
    <x v="4"/>
    <x v="4017"/>
  </r>
  <r>
    <x v="972"/>
    <x v="0"/>
    <x v="1"/>
    <x v="1"/>
    <x v="1"/>
    <x v="10"/>
    <x v="56"/>
  </r>
  <r>
    <x v="972"/>
    <x v="0"/>
    <x v="1"/>
    <x v="1"/>
    <x v="0"/>
    <x v="1"/>
    <x v="4018"/>
  </r>
  <r>
    <x v="972"/>
    <x v="0"/>
    <x v="1"/>
    <x v="1"/>
    <x v="0"/>
    <x v="5"/>
    <x v="3031"/>
  </r>
  <r>
    <x v="113"/>
    <x v="2"/>
    <x v="11"/>
    <x v="2"/>
    <x v="1"/>
    <x v="9"/>
    <x v="4019"/>
  </r>
  <r>
    <x v="113"/>
    <x v="2"/>
    <x v="11"/>
    <x v="2"/>
    <x v="1"/>
    <x v="4"/>
    <x v="4020"/>
  </r>
  <r>
    <x v="113"/>
    <x v="2"/>
    <x v="11"/>
    <x v="2"/>
    <x v="2"/>
    <x v="16"/>
    <x v="3629"/>
  </r>
  <r>
    <x v="113"/>
    <x v="2"/>
    <x v="11"/>
    <x v="2"/>
    <x v="1"/>
    <x v="8"/>
    <x v="4021"/>
  </r>
  <r>
    <x v="113"/>
    <x v="2"/>
    <x v="11"/>
    <x v="2"/>
    <x v="0"/>
    <x v="5"/>
    <x v="4022"/>
  </r>
  <r>
    <x v="1076"/>
    <x v="2"/>
    <x v="17"/>
    <x v="0"/>
    <x v="1"/>
    <x v="8"/>
    <x v="1313"/>
  </r>
  <r>
    <x v="1077"/>
    <x v="1"/>
    <x v="5"/>
    <x v="2"/>
    <x v="1"/>
    <x v="4"/>
    <x v="1383"/>
  </r>
  <r>
    <x v="1077"/>
    <x v="1"/>
    <x v="5"/>
    <x v="2"/>
    <x v="1"/>
    <x v="14"/>
    <x v="4023"/>
  </r>
  <r>
    <x v="1077"/>
    <x v="1"/>
    <x v="5"/>
    <x v="2"/>
    <x v="1"/>
    <x v="8"/>
    <x v="4024"/>
  </r>
  <r>
    <x v="1077"/>
    <x v="1"/>
    <x v="5"/>
    <x v="2"/>
    <x v="0"/>
    <x v="5"/>
    <x v="1787"/>
  </r>
  <r>
    <x v="213"/>
    <x v="0"/>
    <x v="1"/>
    <x v="1"/>
    <x v="0"/>
    <x v="0"/>
    <x v="4025"/>
  </r>
  <r>
    <x v="549"/>
    <x v="0"/>
    <x v="36"/>
    <x v="0"/>
    <x v="0"/>
    <x v="3"/>
    <x v="85"/>
  </r>
  <r>
    <x v="1078"/>
    <x v="2"/>
    <x v="9"/>
    <x v="3"/>
    <x v="1"/>
    <x v="10"/>
    <x v="885"/>
  </r>
  <r>
    <x v="766"/>
    <x v="0"/>
    <x v="36"/>
    <x v="0"/>
    <x v="1"/>
    <x v="10"/>
    <x v="1427"/>
  </r>
  <r>
    <x v="766"/>
    <x v="0"/>
    <x v="36"/>
    <x v="0"/>
    <x v="1"/>
    <x v="10"/>
    <x v="537"/>
  </r>
  <r>
    <x v="766"/>
    <x v="0"/>
    <x v="36"/>
    <x v="0"/>
    <x v="1"/>
    <x v="6"/>
    <x v="946"/>
  </r>
  <r>
    <x v="79"/>
    <x v="1"/>
    <x v="29"/>
    <x v="3"/>
    <x v="1"/>
    <x v="9"/>
    <x v="1941"/>
  </r>
  <r>
    <x v="79"/>
    <x v="1"/>
    <x v="29"/>
    <x v="3"/>
    <x v="1"/>
    <x v="6"/>
    <x v="4026"/>
  </r>
  <r>
    <x v="79"/>
    <x v="1"/>
    <x v="29"/>
    <x v="3"/>
    <x v="0"/>
    <x v="1"/>
    <x v="4027"/>
  </r>
  <r>
    <x v="810"/>
    <x v="1"/>
    <x v="9"/>
    <x v="3"/>
    <x v="1"/>
    <x v="6"/>
    <x v="1081"/>
  </r>
  <r>
    <x v="810"/>
    <x v="1"/>
    <x v="9"/>
    <x v="3"/>
    <x v="1"/>
    <x v="8"/>
    <x v="4028"/>
  </r>
  <r>
    <x v="77"/>
    <x v="2"/>
    <x v="47"/>
    <x v="1"/>
    <x v="0"/>
    <x v="1"/>
    <x v="2311"/>
  </r>
  <r>
    <x v="403"/>
    <x v="1"/>
    <x v="1"/>
    <x v="1"/>
    <x v="0"/>
    <x v="3"/>
    <x v="4029"/>
  </r>
  <r>
    <x v="446"/>
    <x v="0"/>
    <x v="14"/>
    <x v="2"/>
    <x v="0"/>
    <x v="5"/>
    <x v="4030"/>
  </r>
  <r>
    <x v="983"/>
    <x v="2"/>
    <x v="32"/>
    <x v="0"/>
    <x v="1"/>
    <x v="4"/>
    <x v="4031"/>
  </r>
  <r>
    <x v="400"/>
    <x v="2"/>
    <x v="36"/>
    <x v="0"/>
    <x v="1"/>
    <x v="8"/>
    <x v="4032"/>
  </r>
  <r>
    <x v="400"/>
    <x v="2"/>
    <x v="36"/>
    <x v="0"/>
    <x v="1"/>
    <x v="8"/>
    <x v="4033"/>
  </r>
  <r>
    <x v="1003"/>
    <x v="2"/>
    <x v="9"/>
    <x v="3"/>
    <x v="1"/>
    <x v="6"/>
    <x v="4034"/>
  </r>
  <r>
    <x v="371"/>
    <x v="2"/>
    <x v="31"/>
    <x v="3"/>
    <x v="1"/>
    <x v="8"/>
    <x v="2456"/>
  </r>
  <r>
    <x v="371"/>
    <x v="2"/>
    <x v="31"/>
    <x v="3"/>
    <x v="1"/>
    <x v="10"/>
    <x v="1444"/>
  </r>
  <r>
    <x v="371"/>
    <x v="2"/>
    <x v="31"/>
    <x v="3"/>
    <x v="1"/>
    <x v="9"/>
    <x v="3496"/>
  </r>
  <r>
    <x v="64"/>
    <x v="0"/>
    <x v="15"/>
    <x v="3"/>
    <x v="1"/>
    <x v="10"/>
    <x v="801"/>
  </r>
  <r>
    <x v="31"/>
    <x v="1"/>
    <x v="1"/>
    <x v="1"/>
    <x v="0"/>
    <x v="1"/>
    <x v="476"/>
  </r>
  <r>
    <x v="31"/>
    <x v="1"/>
    <x v="1"/>
    <x v="1"/>
    <x v="1"/>
    <x v="10"/>
    <x v="1519"/>
  </r>
  <r>
    <x v="31"/>
    <x v="1"/>
    <x v="1"/>
    <x v="1"/>
    <x v="0"/>
    <x v="1"/>
    <x v="4035"/>
  </r>
  <r>
    <x v="69"/>
    <x v="1"/>
    <x v="1"/>
    <x v="1"/>
    <x v="0"/>
    <x v="5"/>
    <x v="4036"/>
  </r>
  <r>
    <x v="69"/>
    <x v="1"/>
    <x v="1"/>
    <x v="1"/>
    <x v="1"/>
    <x v="14"/>
    <x v="4037"/>
  </r>
  <r>
    <x v="1079"/>
    <x v="0"/>
    <x v="1"/>
    <x v="1"/>
    <x v="1"/>
    <x v="8"/>
    <x v="642"/>
  </r>
  <r>
    <x v="1079"/>
    <x v="0"/>
    <x v="1"/>
    <x v="1"/>
    <x v="2"/>
    <x v="11"/>
    <x v="686"/>
  </r>
  <r>
    <x v="1048"/>
    <x v="1"/>
    <x v="34"/>
    <x v="3"/>
    <x v="1"/>
    <x v="4"/>
    <x v="3802"/>
  </r>
  <r>
    <x v="820"/>
    <x v="0"/>
    <x v="0"/>
    <x v="0"/>
    <x v="1"/>
    <x v="10"/>
    <x v="1816"/>
  </r>
  <r>
    <x v="167"/>
    <x v="0"/>
    <x v="39"/>
    <x v="3"/>
    <x v="1"/>
    <x v="8"/>
    <x v="2910"/>
  </r>
  <r>
    <x v="831"/>
    <x v="0"/>
    <x v="10"/>
    <x v="2"/>
    <x v="1"/>
    <x v="10"/>
    <x v="4038"/>
  </r>
  <r>
    <x v="831"/>
    <x v="0"/>
    <x v="10"/>
    <x v="2"/>
    <x v="1"/>
    <x v="4"/>
    <x v="4039"/>
  </r>
  <r>
    <x v="831"/>
    <x v="0"/>
    <x v="10"/>
    <x v="2"/>
    <x v="2"/>
    <x v="11"/>
    <x v="4040"/>
  </r>
  <r>
    <x v="18"/>
    <x v="0"/>
    <x v="32"/>
    <x v="0"/>
    <x v="1"/>
    <x v="8"/>
    <x v="1094"/>
  </r>
  <r>
    <x v="428"/>
    <x v="1"/>
    <x v="1"/>
    <x v="1"/>
    <x v="1"/>
    <x v="4"/>
    <x v="4041"/>
  </r>
  <r>
    <x v="301"/>
    <x v="2"/>
    <x v="1"/>
    <x v="1"/>
    <x v="1"/>
    <x v="2"/>
    <x v="1821"/>
  </r>
  <r>
    <x v="301"/>
    <x v="2"/>
    <x v="1"/>
    <x v="1"/>
    <x v="1"/>
    <x v="10"/>
    <x v="1567"/>
  </r>
  <r>
    <x v="1015"/>
    <x v="0"/>
    <x v="14"/>
    <x v="2"/>
    <x v="0"/>
    <x v="5"/>
    <x v="4042"/>
  </r>
  <r>
    <x v="1015"/>
    <x v="0"/>
    <x v="14"/>
    <x v="2"/>
    <x v="2"/>
    <x v="7"/>
    <x v="4043"/>
  </r>
  <r>
    <x v="602"/>
    <x v="1"/>
    <x v="1"/>
    <x v="1"/>
    <x v="1"/>
    <x v="12"/>
    <x v="3855"/>
  </r>
  <r>
    <x v="312"/>
    <x v="2"/>
    <x v="1"/>
    <x v="1"/>
    <x v="1"/>
    <x v="8"/>
    <x v="4044"/>
  </r>
  <r>
    <x v="581"/>
    <x v="1"/>
    <x v="30"/>
    <x v="3"/>
    <x v="0"/>
    <x v="5"/>
    <x v="610"/>
  </r>
  <r>
    <x v="44"/>
    <x v="2"/>
    <x v="1"/>
    <x v="1"/>
    <x v="1"/>
    <x v="10"/>
    <x v="725"/>
  </r>
  <r>
    <x v="44"/>
    <x v="2"/>
    <x v="1"/>
    <x v="1"/>
    <x v="1"/>
    <x v="10"/>
    <x v="1544"/>
  </r>
  <r>
    <x v="44"/>
    <x v="2"/>
    <x v="1"/>
    <x v="1"/>
    <x v="1"/>
    <x v="10"/>
    <x v="1579"/>
  </r>
  <r>
    <x v="44"/>
    <x v="2"/>
    <x v="1"/>
    <x v="1"/>
    <x v="1"/>
    <x v="2"/>
    <x v="1399"/>
  </r>
  <r>
    <x v="44"/>
    <x v="2"/>
    <x v="1"/>
    <x v="1"/>
    <x v="2"/>
    <x v="11"/>
    <x v="4045"/>
  </r>
  <r>
    <x v="499"/>
    <x v="1"/>
    <x v="1"/>
    <x v="1"/>
    <x v="1"/>
    <x v="8"/>
    <x v="4046"/>
  </r>
  <r>
    <x v="499"/>
    <x v="1"/>
    <x v="1"/>
    <x v="1"/>
    <x v="1"/>
    <x v="9"/>
    <x v="3263"/>
  </r>
  <r>
    <x v="499"/>
    <x v="1"/>
    <x v="1"/>
    <x v="1"/>
    <x v="0"/>
    <x v="5"/>
    <x v="1582"/>
  </r>
  <r>
    <x v="499"/>
    <x v="1"/>
    <x v="1"/>
    <x v="1"/>
    <x v="1"/>
    <x v="8"/>
    <x v="4047"/>
  </r>
  <r>
    <x v="907"/>
    <x v="2"/>
    <x v="4"/>
    <x v="1"/>
    <x v="1"/>
    <x v="4"/>
    <x v="2028"/>
  </r>
  <r>
    <x v="829"/>
    <x v="1"/>
    <x v="0"/>
    <x v="0"/>
    <x v="1"/>
    <x v="14"/>
    <x v="4048"/>
  </r>
  <r>
    <x v="14"/>
    <x v="0"/>
    <x v="15"/>
    <x v="3"/>
    <x v="1"/>
    <x v="4"/>
    <x v="81"/>
  </r>
  <r>
    <x v="14"/>
    <x v="0"/>
    <x v="15"/>
    <x v="3"/>
    <x v="1"/>
    <x v="2"/>
    <x v="2041"/>
  </r>
  <r>
    <x v="14"/>
    <x v="0"/>
    <x v="15"/>
    <x v="3"/>
    <x v="0"/>
    <x v="1"/>
    <x v="4049"/>
  </r>
  <r>
    <x v="14"/>
    <x v="0"/>
    <x v="15"/>
    <x v="3"/>
    <x v="1"/>
    <x v="4"/>
    <x v="4050"/>
  </r>
  <r>
    <x v="14"/>
    <x v="0"/>
    <x v="15"/>
    <x v="3"/>
    <x v="0"/>
    <x v="0"/>
    <x v="4051"/>
  </r>
  <r>
    <x v="14"/>
    <x v="0"/>
    <x v="15"/>
    <x v="3"/>
    <x v="0"/>
    <x v="0"/>
    <x v="4052"/>
  </r>
  <r>
    <x v="14"/>
    <x v="0"/>
    <x v="15"/>
    <x v="3"/>
    <x v="2"/>
    <x v="7"/>
    <x v="2713"/>
  </r>
  <r>
    <x v="14"/>
    <x v="0"/>
    <x v="15"/>
    <x v="3"/>
    <x v="2"/>
    <x v="11"/>
    <x v="2963"/>
  </r>
  <r>
    <x v="14"/>
    <x v="0"/>
    <x v="15"/>
    <x v="3"/>
    <x v="1"/>
    <x v="10"/>
    <x v="168"/>
  </r>
  <r>
    <x v="14"/>
    <x v="0"/>
    <x v="15"/>
    <x v="3"/>
    <x v="2"/>
    <x v="7"/>
    <x v="760"/>
  </r>
  <r>
    <x v="491"/>
    <x v="1"/>
    <x v="15"/>
    <x v="3"/>
    <x v="0"/>
    <x v="3"/>
    <x v="4053"/>
  </r>
  <r>
    <x v="123"/>
    <x v="0"/>
    <x v="17"/>
    <x v="0"/>
    <x v="1"/>
    <x v="6"/>
    <x v="1003"/>
  </r>
  <r>
    <x v="95"/>
    <x v="1"/>
    <x v="4"/>
    <x v="1"/>
    <x v="2"/>
    <x v="11"/>
    <x v="4054"/>
  </r>
  <r>
    <x v="918"/>
    <x v="1"/>
    <x v="19"/>
    <x v="0"/>
    <x v="0"/>
    <x v="3"/>
    <x v="4055"/>
  </r>
  <r>
    <x v="856"/>
    <x v="1"/>
    <x v="36"/>
    <x v="0"/>
    <x v="1"/>
    <x v="2"/>
    <x v="2026"/>
  </r>
  <r>
    <x v="856"/>
    <x v="1"/>
    <x v="36"/>
    <x v="0"/>
    <x v="0"/>
    <x v="5"/>
    <x v="4056"/>
  </r>
  <r>
    <x v="437"/>
    <x v="0"/>
    <x v="9"/>
    <x v="3"/>
    <x v="0"/>
    <x v="0"/>
    <x v="4057"/>
  </r>
  <r>
    <x v="437"/>
    <x v="0"/>
    <x v="9"/>
    <x v="3"/>
    <x v="1"/>
    <x v="10"/>
    <x v="12"/>
  </r>
  <r>
    <x v="437"/>
    <x v="0"/>
    <x v="9"/>
    <x v="3"/>
    <x v="2"/>
    <x v="7"/>
    <x v="4058"/>
  </r>
  <r>
    <x v="437"/>
    <x v="0"/>
    <x v="9"/>
    <x v="3"/>
    <x v="1"/>
    <x v="4"/>
    <x v="2513"/>
  </r>
  <r>
    <x v="437"/>
    <x v="0"/>
    <x v="9"/>
    <x v="3"/>
    <x v="2"/>
    <x v="11"/>
    <x v="3549"/>
  </r>
  <r>
    <x v="437"/>
    <x v="0"/>
    <x v="9"/>
    <x v="3"/>
    <x v="2"/>
    <x v="11"/>
    <x v="4059"/>
  </r>
  <r>
    <x v="975"/>
    <x v="2"/>
    <x v="4"/>
    <x v="1"/>
    <x v="0"/>
    <x v="5"/>
    <x v="3286"/>
  </r>
  <r>
    <x v="975"/>
    <x v="2"/>
    <x v="4"/>
    <x v="1"/>
    <x v="2"/>
    <x v="7"/>
    <x v="1637"/>
  </r>
  <r>
    <x v="975"/>
    <x v="2"/>
    <x v="4"/>
    <x v="1"/>
    <x v="2"/>
    <x v="7"/>
    <x v="973"/>
  </r>
  <r>
    <x v="240"/>
    <x v="0"/>
    <x v="5"/>
    <x v="2"/>
    <x v="2"/>
    <x v="7"/>
    <x v="4060"/>
  </r>
  <r>
    <x v="240"/>
    <x v="0"/>
    <x v="5"/>
    <x v="2"/>
    <x v="1"/>
    <x v="2"/>
    <x v="1145"/>
  </r>
  <r>
    <x v="386"/>
    <x v="0"/>
    <x v="1"/>
    <x v="1"/>
    <x v="2"/>
    <x v="11"/>
    <x v="4061"/>
  </r>
  <r>
    <x v="386"/>
    <x v="0"/>
    <x v="1"/>
    <x v="1"/>
    <x v="1"/>
    <x v="6"/>
    <x v="486"/>
  </r>
  <r>
    <x v="876"/>
    <x v="0"/>
    <x v="1"/>
    <x v="1"/>
    <x v="2"/>
    <x v="7"/>
    <x v="1972"/>
  </r>
  <r>
    <x v="55"/>
    <x v="1"/>
    <x v="1"/>
    <x v="1"/>
    <x v="0"/>
    <x v="5"/>
    <x v="2933"/>
  </r>
  <r>
    <x v="55"/>
    <x v="1"/>
    <x v="1"/>
    <x v="1"/>
    <x v="2"/>
    <x v="11"/>
    <x v="2016"/>
  </r>
  <r>
    <x v="55"/>
    <x v="1"/>
    <x v="1"/>
    <x v="1"/>
    <x v="1"/>
    <x v="10"/>
    <x v="233"/>
  </r>
  <r>
    <x v="55"/>
    <x v="1"/>
    <x v="1"/>
    <x v="1"/>
    <x v="1"/>
    <x v="4"/>
    <x v="4062"/>
  </r>
  <r>
    <x v="471"/>
    <x v="2"/>
    <x v="23"/>
    <x v="2"/>
    <x v="1"/>
    <x v="8"/>
    <x v="4063"/>
  </r>
  <r>
    <x v="916"/>
    <x v="1"/>
    <x v="35"/>
    <x v="0"/>
    <x v="1"/>
    <x v="12"/>
    <x v="4064"/>
  </r>
  <r>
    <x v="916"/>
    <x v="1"/>
    <x v="35"/>
    <x v="0"/>
    <x v="2"/>
    <x v="11"/>
    <x v="670"/>
  </r>
  <r>
    <x v="916"/>
    <x v="1"/>
    <x v="35"/>
    <x v="0"/>
    <x v="1"/>
    <x v="9"/>
    <x v="2664"/>
  </r>
  <r>
    <x v="916"/>
    <x v="1"/>
    <x v="35"/>
    <x v="0"/>
    <x v="1"/>
    <x v="8"/>
    <x v="4065"/>
  </r>
  <r>
    <x v="4"/>
    <x v="2"/>
    <x v="5"/>
    <x v="2"/>
    <x v="1"/>
    <x v="10"/>
    <x v="557"/>
  </r>
  <r>
    <x v="809"/>
    <x v="1"/>
    <x v="15"/>
    <x v="3"/>
    <x v="1"/>
    <x v="6"/>
    <x v="4066"/>
  </r>
  <r>
    <x v="7"/>
    <x v="1"/>
    <x v="9"/>
    <x v="3"/>
    <x v="0"/>
    <x v="5"/>
    <x v="934"/>
  </r>
  <r>
    <x v="7"/>
    <x v="1"/>
    <x v="9"/>
    <x v="3"/>
    <x v="0"/>
    <x v="0"/>
    <x v="3431"/>
  </r>
  <r>
    <x v="299"/>
    <x v="1"/>
    <x v="1"/>
    <x v="1"/>
    <x v="1"/>
    <x v="4"/>
    <x v="4067"/>
  </r>
  <r>
    <x v="299"/>
    <x v="1"/>
    <x v="1"/>
    <x v="1"/>
    <x v="1"/>
    <x v="9"/>
    <x v="894"/>
  </r>
  <r>
    <x v="299"/>
    <x v="1"/>
    <x v="1"/>
    <x v="1"/>
    <x v="1"/>
    <x v="12"/>
    <x v="2433"/>
  </r>
  <r>
    <x v="299"/>
    <x v="1"/>
    <x v="1"/>
    <x v="1"/>
    <x v="0"/>
    <x v="1"/>
    <x v="4068"/>
  </r>
  <r>
    <x v="839"/>
    <x v="1"/>
    <x v="1"/>
    <x v="1"/>
    <x v="0"/>
    <x v="5"/>
    <x v="3051"/>
  </r>
  <r>
    <x v="7"/>
    <x v="2"/>
    <x v="1"/>
    <x v="1"/>
    <x v="2"/>
    <x v="7"/>
    <x v="4069"/>
  </r>
  <r>
    <x v="7"/>
    <x v="2"/>
    <x v="1"/>
    <x v="1"/>
    <x v="1"/>
    <x v="9"/>
    <x v="3890"/>
  </r>
  <r>
    <x v="7"/>
    <x v="2"/>
    <x v="1"/>
    <x v="1"/>
    <x v="1"/>
    <x v="10"/>
    <x v="1832"/>
  </r>
  <r>
    <x v="648"/>
    <x v="1"/>
    <x v="1"/>
    <x v="1"/>
    <x v="1"/>
    <x v="14"/>
    <x v="1683"/>
  </r>
  <r>
    <x v="648"/>
    <x v="1"/>
    <x v="1"/>
    <x v="1"/>
    <x v="1"/>
    <x v="4"/>
    <x v="118"/>
  </r>
  <r>
    <x v="648"/>
    <x v="1"/>
    <x v="1"/>
    <x v="1"/>
    <x v="2"/>
    <x v="7"/>
    <x v="4070"/>
  </r>
  <r>
    <x v="804"/>
    <x v="2"/>
    <x v="15"/>
    <x v="3"/>
    <x v="1"/>
    <x v="10"/>
    <x v="2597"/>
  </r>
  <r>
    <x v="836"/>
    <x v="0"/>
    <x v="1"/>
    <x v="1"/>
    <x v="1"/>
    <x v="10"/>
    <x v="1230"/>
  </r>
  <r>
    <x v="836"/>
    <x v="0"/>
    <x v="1"/>
    <x v="1"/>
    <x v="1"/>
    <x v="8"/>
    <x v="4071"/>
  </r>
  <r>
    <x v="836"/>
    <x v="0"/>
    <x v="1"/>
    <x v="1"/>
    <x v="1"/>
    <x v="10"/>
    <x v="544"/>
  </r>
  <r>
    <x v="836"/>
    <x v="0"/>
    <x v="1"/>
    <x v="1"/>
    <x v="0"/>
    <x v="5"/>
    <x v="4072"/>
  </r>
  <r>
    <x v="695"/>
    <x v="0"/>
    <x v="15"/>
    <x v="3"/>
    <x v="0"/>
    <x v="0"/>
    <x v="2949"/>
  </r>
  <r>
    <x v="707"/>
    <x v="2"/>
    <x v="15"/>
    <x v="3"/>
    <x v="1"/>
    <x v="9"/>
    <x v="4073"/>
  </r>
  <r>
    <x v="750"/>
    <x v="0"/>
    <x v="3"/>
    <x v="0"/>
    <x v="1"/>
    <x v="4"/>
    <x v="4074"/>
  </r>
  <r>
    <x v="1002"/>
    <x v="1"/>
    <x v="41"/>
    <x v="2"/>
    <x v="1"/>
    <x v="4"/>
    <x v="2861"/>
  </r>
  <r>
    <x v="1002"/>
    <x v="1"/>
    <x v="41"/>
    <x v="2"/>
    <x v="1"/>
    <x v="10"/>
    <x v="4075"/>
  </r>
  <r>
    <x v="558"/>
    <x v="0"/>
    <x v="16"/>
    <x v="1"/>
    <x v="2"/>
    <x v="7"/>
    <x v="4076"/>
  </r>
  <r>
    <x v="557"/>
    <x v="2"/>
    <x v="26"/>
    <x v="2"/>
    <x v="0"/>
    <x v="3"/>
    <x v="4077"/>
  </r>
  <r>
    <x v="557"/>
    <x v="2"/>
    <x v="26"/>
    <x v="2"/>
    <x v="1"/>
    <x v="8"/>
    <x v="4078"/>
  </r>
  <r>
    <x v="557"/>
    <x v="2"/>
    <x v="26"/>
    <x v="2"/>
    <x v="0"/>
    <x v="1"/>
    <x v="4079"/>
  </r>
  <r>
    <x v="557"/>
    <x v="2"/>
    <x v="26"/>
    <x v="2"/>
    <x v="1"/>
    <x v="4"/>
    <x v="4080"/>
  </r>
  <r>
    <x v="831"/>
    <x v="0"/>
    <x v="15"/>
    <x v="3"/>
    <x v="1"/>
    <x v="10"/>
    <x v="91"/>
  </r>
  <r>
    <x v="118"/>
    <x v="0"/>
    <x v="9"/>
    <x v="3"/>
    <x v="1"/>
    <x v="10"/>
    <x v="3236"/>
  </r>
  <r>
    <x v="1080"/>
    <x v="0"/>
    <x v="35"/>
    <x v="0"/>
    <x v="0"/>
    <x v="5"/>
    <x v="2280"/>
  </r>
  <r>
    <x v="1080"/>
    <x v="0"/>
    <x v="35"/>
    <x v="0"/>
    <x v="1"/>
    <x v="8"/>
    <x v="4081"/>
  </r>
  <r>
    <x v="1080"/>
    <x v="0"/>
    <x v="35"/>
    <x v="0"/>
    <x v="1"/>
    <x v="4"/>
    <x v="1177"/>
  </r>
  <r>
    <x v="1080"/>
    <x v="0"/>
    <x v="35"/>
    <x v="0"/>
    <x v="1"/>
    <x v="10"/>
    <x v="4082"/>
  </r>
  <r>
    <x v="1080"/>
    <x v="0"/>
    <x v="35"/>
    <x v="0"/>
    <x v="1"/>
    <x v="8"/>
    <x v="4083"/>
  </r>
  <r>
    <x v="1080"/>
    <x v="0"/>
    <x v="35"/>
    <x v="0"/>
    <x v="0"/>
    <x v="0"/>
    <x v="2414"/>
  </r>
  <r>
    <x v="175"/>
    <x v="0"/>
    <x v="1"/>
    <x v="1"/>
    <x v="1"/>
    <x v="8"/>
    <x v="4084"/>
  </r>
  <r>
    <x v="175"/>
    <x v="0"/>
    <x v="1"/>
    <x v="1"/>
    <x v="2"/>
    <x v="7"/>
    <x v="4085"/>
  </r>
  <r>
    <x v="175"/>
    <x v="0"/>
    <x v="1"/>
    <x v="1"/>
    <x v="0"/>
    <x v="1"/>
    <x v="4086"/>
  </r>
  <r>
    <x v="25"/>
    <x v="1"/>
    <x v="24"/>
    <x v="3"/>
    <x v="1"/>
    <x v="4"/>
    <x v="643"/>
  </r>
  <r>
    <x v="25"/>
    <x v="1"/>
    <x v="24"/>
    <x v="3"/>
    <x v="1"/>
    <x v="14"/>
    <x v="1902"/>
  </r>
  <r>
    <x v="25"/>
    <x v="1"/>
    <x v="24"/>
    <x v="3"/>
    <x v="0"/>
    <x v="1"/>
    <x v="4087"/>
  </r>
  <r>
    <x v="25"/>
    <x v="1"/>
    <x v="24"/>
    <x v="3"/>
    <x v="1"/>
    <x v="9"/>
    <x v="2342"/>
  </r>
  <r>
    <x v="25"/>
    <x v="1"/>
    <x v="24"/>
    <x v="3"/>
    <x v="0"/>
    <x v="3"/>
    <x v="4088"/>
  </r>
  <r>
    <x v="325"/>
    <x v="1"/>
    <x v="45"/>
    <x v="1"/>
    <x v="0"/>
    <x v="1"/>
    <x v="4089"/>
  </r>
  <r>
    <x v="325"/>
    <x v="1"/>
    <x v="45"/>
    <x v="1"/>
    <x v="1"/>
    <x v="10"/>
    <x v="233"/>
  </r>
  <r>
    <x v="325"/>
    <x v="1"/>
    <x v="45"/>
    <x v="1"/>
    <x v="1"/>
    <x v="10"/>
    <x v="419"/>
  </r>
  <r>
    <x v="736"/>
    <x v="1"/>
    <x v="16"/>
    <x v="1"/>
    <x v="0"/>
    <x v="5"/>
    <x v="2839"/>
  </r>
  <r>
    <x v="736"/>
    <x v="1"/>
    <x v="16"/>
    <x v="1"/>
    <x v="1"/>
    <x v="8"/>
    <x v="3862"/>
  </r>
  <r>
    <x v="296"/>
    <x v="0"/>
    <x v="2"/>
    <x v="0"/>
    <x v="1"/>
    <x v="8"/>
    <x v="4090"/>
  </r>
  <r>
    <x v="210"/>
    <x v="0"/>
    <x v="1"/>
    <x v="1"/>
    <x v="0"/>
    <x v="5"/>
    <x v="2354"/>
  </r>
  <r>
    <x v="121"/>
    <x v="0"/>
    <x v="15"/>
    <x v="3"/>
    <x v="0"/>
    <x v="1"/>
    <x v="4091"/>
  </r>
  <r>
    <x v="157"/>
    <x v="1"/>
    <x v="31"/>
    <x v="3"/>
    <x v="2"/>
    <x v="7"/>
    <x v="3565"/>
  </r>
  <r>
    <x v="719"/>
    <x v="1"/>
    <x v="20"/>
    <x v="0"/>
    <x v="0"/>
    <x v="5"/>
    <x v="4030"/>
  </r>
  <r>
    <x v="1081"/>
    <x v="0"/>
    <x v="1"/>
    <x v="1"/>
    <x v="1"/>
    <x v="10"/>
    <x v="4092"/>
  </r>
  <r>
    <x v="1081"/>
    <x v="0"/>
    <x v="1"/>
    <x v="1"/>
    <x v="1"/>
    <x v="4"/>
    <x v="4093"/>
  </r>
  <r>
    <x v="1081"/>
    <x v="0"/>
    <x v="1"/>
    <x v="1"/>
    <x v="2"/>
    <x v="15"/>
    <x v="4094"/>
  </r>
  <r>
    <x v="1081"/>
    <x v="0"/>
    <x v="1"/>
    <x v="1"/>
    <x v="1"/>
    <x v="12"/>
    <x v="3341"/>
  </r>
  <r>
    <x v="1081"/>
    <x v="0"/>
    <x v="1"/>
    <x v="1"/>
    <x v="2"/>
    <x v="7"/>
    <x v="4095"/>
  </r>
  <r>
    <x v="612"/>
    <x v="2"/>
    <x v="1"/>
    <x v="1"/>
    <x v="1"/>
    <x v="10"/>
    <x v="81"/>
  </r>
  <r>
    <x v="612"/>
    <x v="2"/>
    <x v="1"/>
    <x v="1"/>
    <x v="2"/>
    <x v="7"/>
    <x v="4096"/>
  </r>
  <r>
    <x v="322"/>
    <x v="1"/>
    <x v="1"/>
    <x v="1"/>
    <x v="0"/>
    <x v="5"/>
    <x v="1361"/>
  </r>
  <r>
    <x v="322"/>
    <x v="1"/>
    <x v="1"/>
    <x v="1"/>
    <x v="0"/>
    <x v="5"/>
    <x v="900"/>
  </r>
  <r>
    <x v="322"/>
    <x v="1"/>
    <x v="1"/>
    <x v="1"/>
    <x v="1"/>
    <x v="10"/>
    <x v="537"/>
  </r>
  <r>
    <x v="322"/>
    <x v="1"/>
    <x v="1"/>
    <x v="1"/>
    <x v="1"/>
    <x v="10"/>
    <x v="444"/>
  </r>
  <r>
    <x v="1082"/>
    <x v="0"/>
    <x v="24"/>
    <x v="3"/>
    <x v="1"/>
    <x v="9"/>
    <x v="2784"/>
  </r>
  <r>
    <x v="572"/>
    <x v="0"/>
    <x v="28"/>
    <x v="0"/>
    <x v="1"/>
    <x v="9"/>
    <x v="1686"/>
  </r>
  <r>
    <x v="572"/>
    <x v="0"/>
    <x v="28"/>
    <x v="0"/>
    <x v="2"/>
    <x v="11"/>
    <x v="2215"/>
  </r>
  <r>
    <x v="664"/>
    <x v="0"/>
    <x v="5"/>
    <x v="2"/>
    <x v="1"/>
    <x v="12"/>
    <x v="906"/>
  </r>
  <r>
    <x v="558"/>
    <x v="1"/>
    <x v="34"/>
    <x v="3"/>
    <x v="2"/>
    <x v="11"/>
    <x v="3401"/>
  </r>
  <r>
    <x v="1043"/>
    <x v="0"/>
    <x v="24"/>
    <x v="3"/>
    <x v="1"/>
    <x v="9"/>
    <x v="4097"/>
  </r>
  <r>
    <x v="1043"/>
    <x v="0"/>
    <x v="24"/>
    <x v="3"/>
    <x v="1"/>
    <x v="10"/>
    <x v="559"/>
  </r>
  <r>
    <x v="660"/>
    <x v="1"/>
    <x v="4"/>
    <x v="1"/>
    <x v="1"/>
    <x v="13"/>
    <x v="3566"/>
  </r>
  <r>
    <x v="660"/>
    <x v="1"/>
    <x v="4"/>
    <x v="1"/>
    <x v="2"/>
    <x v="7"/>
    <x v="994"/>
  </r>
  <r>
    <x v="258"/>
    <x v="0"/>
    <x v="3"/>
    <x v="0"/>
    <x v="1"/>
    <x v="6"/>
    <x v="4098"/>
  </r>
  <r>
    <x v="696"/>
    <x v="0"/>
    <x v="1"/>
    <x v="1"/>
    <x v="1"/>
    <x v="6"/>
    <x v="294"/>
  </r>
  <r>
    <x v="91"/>
    <x v="0"/>
    <x v="2"/>
    <x v="0"/>
    <x v="0"/>
    <x v="1"/>
    <x v="4099"/>
  </r>
  <r>
    <x v="591"/>
    <x v="1"/>
    <x v="38"/>
    <x v="3"/>
    <x v="0"/>
    <x v="5"/>
    <x v="3051"/>
  </r>
  <r>
    <x v="756"/>
    <x v="0"/>
    <x v="15"/>
    <x v="3"/>
    <x v="1"/>
    <x v="14"/>
    <x v="2735"/>
  </r>
  <r>
    <x v="639"/>
    <x v="2"/>
    <x v="1"/>
    <x v="1"/>
    <x v="0"/>
    <x v="5"/>
    <x v="593"/>
  </r>
  <r>
    <x v="1083"/>
    <x v="0"/>
    <x v="5"/>
    <x v="2"/>
    <x v="1"/>
    <x v="9"/>
    <x v="4100"/>
  </r>
  <r>
    <x v="1083"/>
    <x v="0"/>
    <x v="5"/>
    <x v="2"/>
    <x v="1"/>
    <x v="8"/>
    <x v="4101"/>
  </r>
  <r>
    <x v="913"/>
    <x v="0"/>
    <x v="0"/>
    <x v="0"/>
    <x v="0"/>
    <x v="5"/>
    <x v="528"/>
  </r>
  <r>
    <x v="913"/>
    <x v="0"/>
    <x v="0"/>
    <x v="0"/>
    <x v="1"/>
    <x v="8"/>
    <x v="3273"/>
  </r>
  <r>
    <x v="913"/>
    <x v="0"/>
    <x v="0"/>
    <x v="0"/>
    <x v="1"/>
    <x v="4"/>
    <x v="677"/>
  </r>
  <r>
    <x v="913"/>
    <x v="0"/>
    <x v="0"/>
    <x v="0"/>
    <x v="1"/>
    <x v="6"/>
    <x v="266"/>
  </r>
  <r>
    <x v="241"/>
    <x v="1"/>
    <x v="1"/>
    <x v="1"/>
    <x v="2"/>
    <x v="7"/>
    <x v="3848"/>
  </r>
  <r>
    <x v="241"/>
    <x v="1"/>
    <x v="1"/>
    <x v="1"/>
    <x v="2"/>
    <x v="15"/>
    <x v="4102"/>
  </r>
  <r>
    <x v="1084"/>
    <x v="0"/>
    <x v="16"/>
    <x v="1"/>
    <x v="0"/>
    <x v="5"/>
    <x v="322"/>
  </r>
  <r>
    <x v="240"/>
    <x v="1"/>
    <x v="18"/>
    <x v="0"/>
    <x v="0"/>
    <x v="1"/>
    <x v="2317"/>
  </r>
  <r>
    <x v="240"/>
    <x v="1"/>
    <x v="18"/>
    <x v="0"/>
    <x v="1"/>
    <x v="10"/>
    <x v="2825"/>
  </r>
  <r>
    <x v="37"/>
    <x v="1"/>
    <x v="16"/>
    <x v="1"/>
    <x v="0"/>
    <x v="5"/>
    <x v="4103"/>
  </r>
  <r>
    <x v="632"/>
    <x v="2"/>
    <x v="11"/>
    <x v="2"/>
    <x v="0"/>
    <x v="3"/>
    <x v="4104"/>
  </r>
  <r>
    <x v="209"/>
    <x v="1"/>
    <x v="2"/>
    <x v="0"/>
    <x v="1"/>
    <x v="8"/>
    <x v="4105"/>
  </r>
  <r>
    <x v="209"/>
    <x v="1"/>
    <x v="2"/>
    <x v="0"/>
    <x v="1"/>
    <x v="8"/>
    <x v="4106"/>
  </r>
  <r>
    <x v="1085"/>
    <x v="0"/>
    <x v="5"/>
    <x v="2"/>
    <x v="1"/>
    <x v="10"/>
    <x v="4107"/>
  </r>
  <r>
    <x v="334"/>
    <x v="0"/>
    <x v="6"/>
    <x v="2"/>
    <x v="1"/>
    <x v="6"/>
    <x v="2444"/>
  </r>
  <r>
    <x v="334"/>
    <x v="0"/>
    <x v="6"/>
    <x v="2"/>
    <x v="1"/>
    <x v="9"/>
    <x v="4108"/>
  </r>
  <r>
    <x v="713"/>
    <x v="2"/>
    <x v="24"/>
    <x v="3"/>
    <x v="1"/>
    <x v="10"/>
    <x v="1627"/>
  </r>
  <r>
    <x v="713"/>
    <x v="2"/>
    <x v="24"/>
    <x v="3"/>
    <x v="0"/>
    <x v="5"/>
    <x v="4109"/>
  </r>
  <r>
    <x v="713"/>
    <x v="2"/>
    <x v="24"/>
    <x v="3"/>
    <x v="1"/>
    <x v="8"/>
    <x v="4110"/>
  </r>
  <r>
    <x v="298"/>
    <x v="0"/>
    <x v="5"/>
    <x v="2"/>
    <x v="1"/>
    <x v="8"/>
    <x v="4111"/>
  </r>
  <r>
    <x v="298"/>
    <x v="0"/>
    <x v="5"/>
    <x v="2"/>
    <x v="1"/>
    <x v="10"/>
    <x v="1332"/>
  </r>
  <r>
    <x v="1086"/>
    <x v="2"/>
    <x v="15"/>
    <x v="3"/>
    <x v="1"/>
    <x v="12"/>
    <x v="710"/>
  </r>
  <r>
    <x v="1086"/>
    <x v="2"/>
    <x v="15"/>
    <x v="3"/>
    <x v="1"/>
    <x v="10"/>
    <x v="3343"/>
  </r>
  <r>
    <x v="125"/>
    <x v="0"/>
    <x v="9"/>
    <x v="3"/>
    <x v="2"/>
    <x v="11"/>
    <x v="886"/>
  </r>
  <r>
    <x v="889"/>
    <x v="2"/>
    <x v="15"/>
    <x v="3"/>
    <x v="1"/>
    <x v="4"/>
    <x v="4112"/>
  </r>
  <r>
    <x v="889"/>
    <x v="2"/>
    <x v="15"/>
    <x v="3"/>
    <x v="1"/>
    <x v="6"/>
    <x v="1835"/>
  </r>
  <r>
    <x v="707"/>
    <x v="0"/>
    <x v="1"/>
    <x v="1"/>
    <x v="2"/>
    <x v="16"/>
    <x v="4113"/>
  </r>
  <r>
    <x v="707"/>
    <x v="0"/>
    <x v="1"/>
    <x v="1"/>
    <x v="1"/>
    <x v="10"/>
    <x v="2336"/>
  </r>
  <r>
    <x v="707"/>
    <x v="0"/>
    <x v="1"/>
    <x v="1"/>
    <x v="1"/>
    <x v="10"/>
    <x v="1444"/>
  </r>
  <r>
    <x v="57"/>
    <x v="0"/>
    <x v="9"/>
    <x v="3"/>
    <x v="1"/>
    <x v="2"/>
    <x v="4114"/>
  </r>
  <r>
    <x v="184"/>
    <x v="0"/>
    <x v="18"/>
    <x v="0"/>
    <x v="1"/>
    <x v="14"/>
    <x v="4115"/>
  </r>
  <r>
    <x v="968"/>
    <x v="2"/>
    <x v="1"/>
    <x v="1"/>
    <x v="0"/>
    <x v="1"/>
    <x v="4116"/>
  </r>
  <r>
    <x v="968"/>
    <x v="2"/>
    <x v="1"/>
    <x v="1"/>
    <x v="0"/>
    <x v="5"/>
    <x v="4117"/>
  </r>
  <r>
    <x v="968"/>
    <x v="2"/>
    <x v="1"/>
    <x v="1"/>
    <x v="2"/>
    <x v="15"/>
    <x v="4118"/>
  </r>
  <r>
    <x v="802"/>
    <x v="1"/>
    <x v="9"/>
    <x v="3"/>
    <x v="1"/>
    <x v="2"/>
    <x v="1569"/>
  </r>
  <r>
    <x v="620"/>
    <x v="0"/>
    <x v="5"/>
    <x v="2"/>
    <x v="1"/>
    <x v="4"/>
    <x v="4119"/>
  </r>
  <r>
    <x v="620"/>
    <x v="0"/>
    <x v="5"/>
    <x v="2"/>
    <x v="1"/>
    <x v="13"/>
    <x v="4120"/>
  </r>
  <r>
    <x v="620"/>
    <x v="0"/>
    <x v="5"/>
    <x v="2"/>
    <x v="1"/>
    <x v="14"/>
    <x v="4121"/>
  </r>
  <r>
    <x v="53"/>
    <x v="1"/>
    <x v="1"/>
    <x v="1"/>
    <x v="1"/>
    <x v="8"/>
    <x v="1830"/>
  </r>
  <r>
    <x v="53"/>
    <x v="1"/>
    <x v="1"/>
    <x v="1"/>
    <x v="1"/>
    <x v="4"/>
    <x v="4122"/>
  </r>
  <r>
    <x v="142"/>
    <x v="0"/>
    <x v="15"/>
    <x v="3"/>
    <x v="2"/>
    <x v="11"/>
    <x v="511"/>
  </r>
  <r>
    <x v="142"/>
    <x v="0"/>
    <x v="15"/>
    <x v="3"/>
    <x v="2"/>
    <x v="11"/>
    <x v="4123"/>
  </r>
  <r>
    <x v="142"/>
    <x v="0"/>
    <x v="15"/>
    <x v="3"/>
    <x v="1"/>
    <x v="14"/>
    <x v="1023"/>
  </r>
  <r>
    <x v="142"/>
    <x v="0"/>
    <x v="15"/>
    <x v="3"/>
    <x v="0"/>
    <x v="5"/>
    <x v="1838"/>
  </r>
  <r>
    <x v="485"/>
    <x v="2"/>
    <x v="5"/>
    <x v="2"/>
    <x v="1"/>
    <x v="4"/>
    <x v="4124"/>
  </r>
  <r>
    <x v="1087"/>
    <x v="0"/>
    <x v="5"/>
    <x v="2"/>
    <x v="0"/>
    <x v="5"/>
    <x v="2783"/>
  </r>
  <r>
    <x v="441"/>
    <x v="0"/>
    <x v="5"/>
    <x v="2"/>
    <x v="1"/>
    <x v="8"/>
    <x v="3812"/>
  </r>
  <r>
    <x v="441"/>
    <x v="0"/>
    <x v="5"/>
    <x v="2"/>
    <x v="1"/>
    <x v="6"/>
    <x v="3353"/>
  </r>
  <r>
    <x v="441"/>
    <x v="0"/>
    <x v="5"/>
    <x v="2"/>
    <x v="2"/>
    <x v="11"/>
    <x v="4125"/>
  </r>
  <r>
    <x v="441"/>
    <x v="0"/>
    <x v="5"/>
    <x v="2"/>
    <x v="1"/>
    <x v="2"/>
    <x v="4126"/>
  </r>
  <r>
    <x v="441"/>
    <x v="0"/>
    <x v="5"/>
    <x v="2"/>
    <x v="1"/>
    <x v="8"/>
    <x v="4127"/>
  </r>
  <r>
    <x v="639"/>
    <x v="0"/>
    <x v="1"/>
    <x v="1"/>
    <x v="0"/>
    <x v="5"/>
    <x v="4022"/>
  </r>
  <r>
    <x v="385"/>
    <x v="1"/>
    <x v="32"/>
    <x v="0"/>
    <x v="1"/>
    <x v="10"/>
    <x v="90"/>
  </r>
  <r>
    <x v="116"/>
    <x v="1"/>
    <x v="22"/>
    <x v="1"/>
    <x v="1"/>
    <x v="8"/>
    <x v="1452"/>
  </r>
  <r>
    <x v="1088"/>
    <x v="0"/>
    <x v="15"/>
    <x v="3"/>
    <x v="0"/>
    <x v="1"/>
    <x v="4128"/>
  </r>
  <r>
    <x v="1088"/>
    <x v="0"/>
    <x v="15"/>
    <x v="3"/>
    <x v="2"/>
    <x v="11"/>
    <x v="4129"/>
  </r>
  <r>
    <x v="1088"/>
    <x v="0"/>
    <x v="15"/>
    <x v="3"/>
    <x v="1"/>
    <x v="10"/>
    <x v="1782"/>
  </r>
  <r>
    <x v="1088"/>
    <x v="0"/>
    <x v="15"/>
    <x v="3"/>
    <x v="2"/>
    <x v="11"/>
    <x v="3605"/>
  </r>
  <r>
    <x v="1088"/>
    <x v="0"/>
    <x v="15"/>
    <x v="3"/>
    <x v="1"/>
    <x v="4"/>
    <x v="4130"/>
  </r>
  <r>
    <x v="1088"/>
    <x v="0"/>
    <x v="15"/>
    <x v="3"/>
    <x v="1"/>
    <x v="10"/>
    <x v="1273"/>
  </r>
  <r>
    <x v="1088"/>
    <x v="0"/>
    <x v="15"/>
    <x v="3"/>
    <x v="0"/>
    <x v="1"/>
    <x v="4131"/>
  </r>
  <r>
    <x v="1088"/>
    <x v="0"/>
    <x v="15"/>
    <x v="3"/>
    <x v="1"/>
    <x v="8"/>
    <x v="692"/>
  </r>
  <r>
    <x v="1088"/>
    <x v="0"/>
    <x v="15"/>
    <x v="3"/>
    <x v="1"/>
    <x v="13"/>
    <x v="1001"/>
  </r>
  <r>
    <x v="1088"/>
    <x v="0"/>
    <x v="15"/>
    <x v="3"/>
    <x v="0"/>
    <x v="1"/>
    <x v="4132"/>
  </r>
  <r>
    <x v="1088"/>
    <x v="0"/>
    <x v="15"/>
    <x v="3"/>
    <x v="2"/>
    <x v="7"/>
    <x v="4133"/>
  </r>
  <r>
    <x v="1088"/>
    <x v="0"/>
    <x v="15"/>
    <x v="3"/>
    <x v="0"/>
    <x v="1"/>
    <x v="4134"/>
  </r>
  <r>
    <x v="1088"/>
    <x v="0"/>
    <x v="15"/>
    <x v="3"/>
    <x v="2"/>
    <x v="7"/>
    <x v="1230"/>
  </r>
  <r>
    <x v="1088"/>
    <x v="0"/>
    <x v="15"/>
    <x v="3"/>
    <x v="2"/>
    <x v="11"/>
    <x v="127"/>
  </r>
  <r>
    <x v="1029"/>
    <x v="2"/>
    <x v="9"/>
    <x v="3"/>
    <x v="0"/>
    <x v="3"/>
    <x v="4135"/>
  </r>
  <r>
    <x v="652"/>
    <x v="1"/>
    <x v="2"/>
    <x v="0"/>
    <x v="1"/>
    <x v="6"/>
    <x v="4136"/>
  </r>
  <r>
    <x v="414"/>
    <x v="0"/>
    <x v="5"/>
    <x v="2"/>
    <x v="1"/>
    <x v="9"/>
    <x v="4137"/>
  </r>
  <r>
    <x v="414"/>
    <x v="0"/>
    <x v="5"/>
    <x v="2"/>
    <x v="2"/>
    <x v="11"/>
    <x v="4138"/>
  </r>
  <r>
    <x v="108"/>
    <x v="0"/>
    <x v="10"/>
    <x v="2"/>
    <x v="1"/>
    <x v="2"/>
    <x v="1603"/>
  </r>
  <r>
    <x v="108"/>
    <x v="0"/>
    <x v="10"/>
    <x v="2"/>
    <x v="1"/>
    <x v="8"/>
    <x v="3453"/>
  </r>
  <r>
    <x v="396"/>
    <x v="0"/>
    <x v="24"/>
    <x v="3"/>
    <x v="0"/>
    <x v="1"/>
    <x v="4139"/>
  </r>
  <r>
    <x v="396"/>
    <x v="0"/>
    <x v="24"/>
    <x v="3"/>
    <x v="1"/>
    <x v="9"/>
    <x v="4140"/>
  </r>
  <r>
    <x v="396"/>
    <x v="0"/>
    <x v="24"/>
    <x v="3"/>
    <x v="1"/>
    <x v="13"/>
    <x v="4141"/>
  </r>
  <r>
    <x v="396"/>
    <x v="0"/>
    <x v="24"/>
    <x v="3"/>
    <x v="0"/>
    <x v="1"/>
    <x v="4142"/>
  </r>
  <r>
    <x v="396"/>
    <x v="0"/>
    <x v="24"/>
    <x v="3"/>
    <x v="0"/>
    <x v="1"/>
    <x v="4143"/>
  </r>
  <r>
    <x v="560"/>
    <x v="1"/>
    <x v="1"/>
    <x v="1"/>
    <x v="1"/>
    <x v="8"/>
    <x v="4144"/>
  </r>
  <r>
    <x v="373"/>
    <x v="2"/>
    <x v="15"/>
    <x v="3"/>
    <x v="2"/>
    <x v="7"/>
    <x v="4145"/>
  </r>
  <r>
    <x v="373"/>
    <x v="2"/>
    <x v="15"/>
    <x v="3"/>
    <x v="1"/>
    <x v="2"/>
    <x v="1801"/>
  </r>
  <r>
    <x v="20"/>
    <x v="1"/>
    <x v="21"/>
    <x v="1"/>
    <x v="2"/>
    <x v="7"/>
    <x v="1807"/>
  </r>
  <r>
    <x v="20"/>
    <x v="1"/>
    <x v="21"/>
    <x v="1"/>
    <x v="1"/>
    <x v="6"/>
    <x v="358"/>
  </r>
  <r>
    <x v="20"/>
    <x v="1"/>
    <x v="21"/>
    <x v="1"/>
    <x v="0"/>
    <x v="5"/>
    <x v="4146"/>
  </r>
  <r>
    <x v="20"/>
    <x v="1"/>
    <x v="21"/>
    <x v="1"/>
    <x v="0"/>
    <x v="0"/>
    <x v="1255"/>
  </r>
  <r>
    <x v="769"/>
    <x v="0"/>
    <x v="10"/>
    <x v="2"/>
    <x v="1"/>
    <x v="4"/>
    <x v="3518"/>
  </r>
  <r>
    <x v="284"/>
    <x v="2"/>
    <x v="5"/>
    <x v="2"/>
    <x v="1"/>
    <x v="10"/>
    <x v="3208"/>
  </r>
  <r>
    <x v="95"/>
    <x v="1"/>
    <x v="1"/>
    <x v="1"/>
    <x v="2"/>
    <x v="11"/>
    <x v="908"/>
  </r>
  <r>
    <x v="95"/>
    <x v="1"/>
    <x v="1"/>
    <x v="1"/>
    <x v="1"/>
    <x v="10"/>
    <x v="489"/>
  </r>
  <r>
    <x v="95"/>
    <x v="1"/>
    <x v="1"/>
    <x v="1"/>
    <x v="1"/>
    <x v="8"/>
    <x v="2893"/>
  </r>
  <r>
    <x v="1044"/>
    <x v="0"/>
    <x v="15"/>
    <x v="3"/>
    <x v="0"/>
    <x v="1"/>
    <x v="4147"/>
  </r>
  <r>
    <x v="1089"/>
    <x v="1"/>
    <x v="1"/>
    <x v="1"/>
    <x v="1"/>
    <x v="8"/>
    <x v="4148"/>
  </r>
  <r>
    <x v="606"/>
    <x v="2"/>
    <x v="17"/>
    <x v="0"/>
    <x v="2"/>
    <x v="11"/>
    <x v="3443"/>
  </r>
  <r>
    <x v="606"/>
    <x v="2"/>
    <x v="17"/>
    <x v="0"/>
    <x v="1"/>
    <x v="13"/>
    <x v="1053"/>
  </r>
  <r>
    <x v="422"/>
    <x v="2"/>
    <x v="15"/>
    <x v="3"/>
    <x v="0"/>
    <x v="1"/>
    <x v="4149"/>
  </r>
  <r>
    <x v="175"/>
    <x v="0"/>
    <x v="18"/>
    <x v="0"/>
    <x v="1"/>
    <x v="10"/>
    <x v="2844"/>
  </r>
  <r>
    <x v="765"/>
    <x v="1"/>
    <x v="1"/>
    <x v="1"/>
    <x v="0"/>
    <x v="3"/>
    <x v="4150"/>
  </r>
  <r>
    <x v="254"/>
    <x v="0"/>
    <x v="1"/>
    <x v="1"/>
    <x v="1"/>
    <x v="6"/>
    <x v="4151"/>
  </r>
  <r>
    <x v="1090"/>
    <x v="2"/>
    <x v="5"/>
    <x v="2"/>
    <x v="2"/>
    <x v="11"/>
    <x v="3473"/>
  </r>
  <r>
    <x v="1090"/>
    <x v="2"/>
    <x v="5"/>
    <x v="2"/>
    <x v="1"/>
    <x v="9"/>
    <x v="4152"/>
  </r>
  <r>
    <x v="731"/>
    <x v="0"/>
    <x v="2"/>
    <x v="0"/>
    <x v="1"/>
    <x v="10"/>
    <x v="164"/>
  </r>
  <r>
    <x v="809"/>
    <x v="0"/>
    <x v="1"/>
    <x v="1"/>
    <x v="0"/>
    <x v="0"/>
    <x v="4153"/>
  </r>
  <r>
    <x v="24"/>
    <x v="0"/>
    <x v="1"/>
    <x v="1"/>
    <x v="1"/>
    <x v="4"/>
    <x v="4154"/>
  </r>
  <r>
    <x v="362"/>
    <x v="0"/>
    <x v="29"/>
    <x v="3"/>
    <x v="1"/>
    <x v="10"/>
    <x v="4155"/>
  </r>
  <r>
    <x v="362"/>
    <x v="0"/>
    <x v="29"/>
    <x v="3"/>
    <x v="1"/>
    <x v="4"/>
    <x v="3483"/>
  </r>
  <r>
    <x v="362"/>
    <x v="0"/>
    <x v="29"/>
    <x v="3"/>
    <x v="2"/>
    <x v="7"/>
    <x v="2018"/>
  </r>
  <r>
    <x v="362"/>
    <x v="0"/>
    <x v="29"/>
    <x v="3"/>
    <x v="1"/>
    <x v="6"/>
    <x v="4156"/>
  </r>
  <r>
    <x v="818"/>
    <x v="0"/>
    <x v="8"/>
    <x v="2"/>
    <x v="1"/>
    <x v="10"/>
    <x v="4157"/>
  </r>
  <r>
    <x v="1091"/>
    <x v="0"/>
    <x v="1"/>
    <x v="1"/>
    <x v="1"/>
    <x v="6"/>
    <x v="2660"/>
  </r>
  <r>
    <x v="610"/>
    <x v="1"/>
    <x v="1"/>
    <x v="1"/>
    <x v="1"/>
    <x v="6"/>
    <x v="2660"/>
  </r>
  <r>
    <x v="610"/>
    <x v="1"/>
    <x v="1"/>
    <x v="1"/>
    <x v="1"/>
    <x v="8"/>
    <x v="4158"/>
  </r>
  <r>
    <x v="812"/>
    <x v="0"/>
    <x v="1"/>
    <x v="1"/>
    <x v="2"/>
    <x v="7"/>
    <x v="1212"/>
  </r>
  <r>
    <x v="116"/>
    <x v="1"/>
    <x v="1"/>
    <x v="1"/>
    <x v="0"/>
    <x v="1"/>
    <x v="4159"/>
  </r>
  <r>
    <x v="143"/>
    <x v="0"/>
    <x v="32"/>
    <x v="0"/>
    <x v="0"/>
    <x v="0"/>
    <x v="1367"/>
  </r>
  <r>
    <x v="772"/>
    <x v="2"/>
    <x v="1"/>
    <x v="1"/>
    <x v="0"/>
    <x v="0"/>
    <x v="4160"/>
  </r>
  <r>
    <x v="445"/>
    <x v="0"/>
    <x v="1"/>
    <x v="1"/>
    <x v="1"/>
    <x v="4"/>
    <x v="1177"/>
  </r>
  <r>
    <x v="693"/>
    <x v="1"/>
    <x v="9"/>
    <x v="3"/>
    <x v="0"/>
    <x v="5"/>
    <x v="3417"/>
  </r>
  <r>
    <x v="693"/>
    <x v="1"/>
    <x v="9"/>
    <x v="3"/>
    <x v="1"/>
    <x v="4"/>
    <x v="4161"/>
  </r>
  <r>
    <x v="693"/>
    <x v="1"/>
    <x v="9"/>
    <x v="3"/>
    <x v="1"/>
    <x v="4"/>
    <x v="4162"/>
  </r>
  <r>
    <x v="693"/>
    <x v="1"/>
    <x v="9"/>
    <x v="3"/>
    <x v="0"/>
    <x v="5"/>
    <x v="4163"/>
  </r>
  <r>
    <x v="1092"/>
    <x v="0"/>
    <x v="26"/>
    <x v="2"/>
    <x v="1"/>
    <x v="12"/>
    <x v="2618"/>
  </r>
  <r>
    <x v="1092"/>
    <x v="0"/>
    <x v="26"/>
    <x v="2"/>
    <x v="2"/>
    <x v="11"/>
    <x v="4164"/>
  </r>
  <r>
    <x v="275"/>
    <x v="0"/>
    <x v="1"/>
    <x v="1"/>
    <x v="1"/>
    <x v="4"/>
    <x v="3404"/>
  </r>
  <r>
    <x v="1093"/>
    <x v="1"/>
    <x v="2"/>
    <x v="0"/>
    <x v="2"/>
    <x v="7"/>
    <x v="824"/>
  </r>
  <r>
    <x v="1093"/>
    <x v="1"/>
    <x v="2"/>
    <x v="0"/>
    <x v="1"/>
    <x v="2"/>
    <x v="921"/>
  </r>
  <r>
    <x v="1093"/>
    <x v="1"/>
    <x v="2"/>
    <x v="0"/>
    <x v="1"/>
    <x v="4"/>
    <x v="4165"/>
  </r>
  <r>
    <x v="1093"/>
    <x v="1"/>
    <x v="2"/>
    <x v="0"/>
    <x v="1"/>
    <x v="8"/>
    <x v="4166"/>
  </r>
  <r>
    <x v="1093"/>
    <x v="1"/>
    <x v="2"/>
    <x v="0"/>
    <x v="0"/>
    <x v="5"/>
    <x v="3688"/>
  </r>
  <r>
    <x v="1093"/>
    <x v="1"/>
    <x v="2"/>
    <x v="0"/>
    <x v="0"/>
    <x v="5"/>
    <x v="184"/>
  </r>
  <r>
    <x v="1093"/>
    <x v="1"/>
    <x v="2"/>
    <x v="0"/>
    <x v="2"/>
    <x v="11"/>
    <x v="4167"/>
  </r>
  <r>
    <x v="704"/>
    <x v="0"/>
    <x v="5"/>
    <x v="2"/>
    <x v="1"/>
    <x v="10"/>
    <x v="4168"/>
  </r>
  <r>
    <x v="444"/>
    <x v="1"/>
    <x v="1"/>
    <x v="1"/>
    <x v="1"/>
    <x v="10"/>
    <x v="1003"/>
  </r>
  <r>
    <x v="9"/>
    <x v="0"/>
    <x v="17"/>
    <x v="0"/>
    <x v="1"/>
    <x v="10"/>
    <x v="518"/>
  </r>
  <r>
    <x v="1054"/>
    <x v="1"/>
    <x v="15"/>
    <x v="3"/>
    <x v="1"/>
    <x v="8"/>
    <x v="4169"/>
  </r>
  <r>
    <x v="1054"/>
    <x v="1"/>
    <x v="15"/>
    <x v="3"/>
    <x v="1"/>
    <x v="6"/>
    <x v="2799"/>
  </r>
  <r>
    <x v="1094"/>
    <x v="2"/>
    <x v="25"/>
    <x v="2"/>
    <x v="1"/>
    <x v="8"/>
    <x v="4170"/>
  </r>
  <r>
    <x v="1094"/>
    <x v="2"/>
    <x v="25"/>
    <x v="2"/>
    <x v="2"/>
    <x v="11"/>
    <x v="4171"/>
  </r>
  <r>
    <x v="1094"/>
    <x v="2"/>
    <x v="25"/>
    <x v="2"/>
    <x v="1"/>
    <x v="4"/>
    <x v="4172"/>
  </r>
  <r>
    <x v="481"/>
    <x v="0"/>
    <x v="20"/>
    <x v="0"/>
    <x v="0"/>
    <x v="1"/>
    <x v="4173"/>
  </r>
  <r>
    <x v="481"/>
    <x v="0"/>
    <x v="20"/>
    <x v="0"/>
    <x v="1"/>
    <x v="4"/>
    <x v="2937"/>
  </r>
  <r>
    <x v="481"/>
    <x v="0"/>
    <x v="20"/>
    <x v="0"/>
    <x v="1"/>
    <x v="12"/>
    <x v="4174"/>
  </r>
  <r>
    <x v="481"/>
    <x v="0"/>
    <x v="20"/>
    <x v="0"/>
    <x v="1"/>
    <x v="10"/>
    <x v="100"/>
  </r>
  <r>
    <x v="481"/>
    <x v="0"/>
    <x v="20"/>
    <x v="0"/>
    <x v="1"/>
    <x v="4"/>
    <x v="1458"/>
  </r>
  <r>
    <x v="481"/>
    <x v="0"/>
    <x v="20"/>
    <x v="0"/>
    <x v="2"/>
    <x v="7"/>
    <x v="3125"/>
  </r>
  <r>
    <x v="481"/>
    <x v="0"/>
    <x v="20"/>
    <x v="0"/>
    <x v="2"/>
    <x v="7"/>
    <x v="4175"/>
  </r>
  <r>
    <x v="481"/>
    <x v="0"/>
    <x v="20"/>
    <x v="0"/>
    <x v="1"/>
    <x v="8"/>
    <x v="4176"/>
  </r>
  <r>
    <x v="481"/>
    <x v="0"/>
    <x v="20"/>
    <x v="0"/>
    <x v="1"/>
    <x v="4"/>
    <x v="4177"/>
  </r>
  <r>
    <x v="25"/>
    <x v="2"/>
    <x v="21"/>
    <x v="1"/>
    <x v="0"/>
    <x v="1"/>
    <x v="4178"/>
  </r>
  <r>
    <x v="976"/>
    <x v="0"/>
    <x v="9"/>
    <x v="3"/>
    <x v="1"/>
    <x v="6"/>
    <x v="4179"/>
  </r>
  <r>
    <x v="219"/>
    <x v="1"/>
    <x v="15"/>
    <x v="3"/>
    <x v="1"/>
    <x v="4"/>
    <x v="418"/>
  </r>
  <r>
    <x v="219"/>
    <x v="1"/>
    <x v="15"/>
    <x v="3"/>
    <x v="1"/>
    <x v="8"/>
    <x v="4180"/>
  </r>
  <r>
    <x v="219"/>
    <x v="1"/>
    <x v="15"/>
    <x v="3"/>
    <x v="1"/>
    <x v="6"/>
    <x v="4156"/>
  </r>
  <r>
    <x v="1095"/>
    <x v="0"/>
    <x v="10"/>
    <x v="2"/>
    <x v="2"/>
    <x v="7"/>
    <x v="4181"/>
  </r>
  <r>
    <x v="435"/>
    <x v="0"/>
    <x v="15"/>
    <x v="3"/>
    <x v="0"/>
    <x v="5"/>
    <x v="4182"/>
  </r>
  <r>
    <x v="1096"/>
    <x v="0"/>
    <x v="4"/>
    <x v="1"/>
    <x v="1"/>
    <x v="4"/>
    <x v="966"/>
  </r>
  <r>
    <x v="66"/>
    <x v="0"/>
    <x v="5"/>
    <x v="2"/>
    <x v="1"/>
    <x v="10"/>
    <x v="233"/>
  </r>
  <r>
    <x v="66"/>
    <x v="0"/>
    <x v="5"/>
    <x v="2"/>
    <x v="1"/>
    <x v="8"/>
    <x v="4183"/>
  </r>
  <r>
    <x v="66"/>
    <x v="0"/>
    <x v="5"/>
    <x v="2"/>
    <x v="1"/>
    <x v="10"/>
    <x v="69"/>
  </r>
  <r>
    <x v="208"/>
    <x v="0"/>
    <x v="9"/>
    <x v="3"/>
    <x v="2"/>
    <x v="7"/>
    <x v="4184"/>
  </r>
  <r>
    <x v="208"/>
    <x v="0"/>
    <x v="9"/>
    <x v="3"/>
    <x v="1"/>
    <x v="4"/>
    <x v="4185"/>
  </r>
  <r>
    <x v="50"/>
    <x v="0"/>
    <x v="14"/>
    <x v="2"/>
    <x v="1"/>
    <x v="10"/>
    <x v="4186"/>
  </r>
  <r>
    <x v="50"/>
    <x v="0"/>
    <x v="14"/>
    <x v="2"/>
    <x v="2"/>
    <x v="7"/>
    <x v="4187"/>
  </r>
  <r>
    <x v="50"/>
    <x v="0"/>
    <x v="14"/>
    <x v="2"/>
    <x v="1"/>
    <x v="10"/>
    <x v="3542"/>
  </r>
  <r>
    <x v="392"/>
    <x v="0"/>
    <x v="10"/>
    <x v="2"/>
    <x v="2"/>
    <x v="16"/>
    <x v="4188"/>
  </r>
  <r>
    <x v="392"/>
    <x v="0"/>
    <x v="10"/>
    <x v="2"/>
    <x v="2"/>
    <x v="11"/>
    <x v="1875"/>
  </r>
  <r>
    <x v="186"/>
    <x v="0"/>
    <x v="1"/>
    <x v="1"/>
    <x v="0"/>
    <x v="1"/>
    <x v="4189"/>
  </r>
  <r>
    <x v="147"/>
    <x v="0"/>
    <x v="24"/>
    <x v="3"/>
    <x v="2"/>
    <x v="7"/>
    <x v="4190"/>
  </r>
  <r>
    <x v="96"/>
    <x v="2"/>
    <x v="24"/>
    <x v="3"/>
    <x v="0"/>
    <x v="5"/>
    <x v="323"/>
  </r>
  <r>
    <x v="201"/>
    <x v="0"/>
    <x v="5"/>
    <x v="2"/>
    <x v="1"/>
    <x v="10"/>
    <x v="4191"/>
  </r>
  <r>
    <x v="201"/>
    <x v="0"/>
    <x v="5"/>
    <x v="2"/>
    <x v="1"/>
    <x v="13"/>
    <x v="4192"/>
  </r>
  <r>
    <x v="201"/>
    <x v="0"/>
    <x v="5"/>
    <x v="2"/>
    <x v="0"/>
    <x v="1"/>
    <x v="4193"/>
  </r>
  <r>
    <x v="365"/>
    <x v="1"/>
    <x v="24"/>
    <x v="3"/>
    <x v="1"/>
    <x v="4"/>
    <x v="4194"/>
  </r>
  <r>
    <x v="238"/>
    <x v="1"/>
    <x v="4"/>
    <x v="1"/>
    <x v="1"/>
    <x v="8"/>
    <x v="4195"/>
  </r>
  <r>
    <x v="238"/>
    <x v="1"/>
    <x v="4"/>
    <x v="1"/>
    <x v="1"/>
    <x v="4"/>
    <x v="1397"/>
  </r>
  <r>
    <x v="238"/>
    <x v="1"/>
    <x v="4"/>
    <x v="1"/>
    <x v="0"/>
    <x v="5"/>
    <x v="4196"/>
  </r>
  <r>
    <x v="105"/>
    <x v="0"/>
    <x v="4"/>
    <x v="1"/>
    <x v="1"/>
    <x v="13"/>
    <x v="2556"/>
  </r>
  <r>
    <x v="105"/>
    <x v="0"/>
    <x v="4"/>
    <x v="1"/>
    <x v="1"/>
    <x v="9"/>
    <x v="562"/>
  </r>
  <r>
    <x v="856"/>
    <x v="0"/>
    <x v="1"/>
    <x v="1"/>
    <x v="1"/>
    <x v="12"/>
    <x v="2469"/>
  </r>
  <r>
    <x v="109"/>
    <x v="1"/>
    <x v="15"/>
    <x v="3"/>
    <x v="0"/>
    <x v="5"/>
    <x v="4197"/>
  </r>
  <r>
    <x v="109"/>
    <x v="1"/>
    <x v="15"/>
    <x v="3"/>
    <x v="1"/>
    <x v="12"/>
    <x v="2529"/>
  </r>
  <r>
    <x v="1097"/>
    <x v="0"/>
    <x v="0"/>
    <x v="0"/>
    <x v="2"/>
    <x v="7"/>
    <x v="2030"/>
  </r>
  <r>
    <x v="201"/>
    <x v="0"/>
    <x v="12"/>
    <x v="2"/>
    <x v="2"/>
    <x v="7"/>
    <x v="4198"/>
  </r>
  <r>
    <x v="201"/>
    <x v="0"/>
    <x v="12"/>
    <x v="2"/>
    <x v="2"/>
    <x v="7"/>
    <x v="766"/>
  </r>
  <r>
    <x v="201"/>
    <x v="0"/>
    <x v="12"/>
    <x v="2"/>
    <x v="1"/>
    <x v="4"/>
    <x v="1516"/>
  </r>
  <r>
    <x v="32"/>
    <x v="0"/>
    <x v="1"/>
    <x v="1"/>
    <x v="1"/>
    <x v="2"/>
    <x v="3589"/>
  </r>
  <r>
    <x v="331"/>
    <x v="0"/>
    <x v="18"/>
    <x v="0"/>
    <x v="0"/>
    <x v="5"/>
    <x v="218"/>
  </r>
  <r>
    <x v="331"/>
    <x v="0"/>
    <x v="18"/>
    <x v="0"/>
    <x v="1"/>
    <x v="6"/>
    <x v="4199"/>
  </r>
  <r>
    <x v="331"/>
    <x v="0"/>
    <x v="18"/>
    <x v="0"/>
    <x v="1"/>
    <x v="4"/>
    <x v="286"/>
  </r>
  <r>
    <x v="348"/>
    <x v="0"/>
    <x v="21"/>
    <x v="1"/>
    <x v="0"/>
    <x v="0"/>
    <x v="4200"/>
  </r>
  <r>
    <x v="348"/>
    <x v="0"/>
    <x v="21"/>
    <x v="1"/>
    <x v="0"/>
    <x v="1"/>
    <x v="4201"/>
  </r>
  <r>
    <x v="981"/>
    <x v="0"/>
    <x v="5"/>
    <x v="2"/>
    <x v="2"/>
    <x v="7"/>
    <x v="2495"/>
  </r>
  <r>
    <x v="115"/>
    <x v="2"/>
    <x v="24"/>
    <x v="3"/>
    <x v="2"/>
    <x v="7"/>
    <x v="4202"/>
  </r>
  <r>
    <x v="115"/>
    <x v="2"/>
    <x v="24"/>
    <x v="3"/>
    <x v="2"/>
    <x v="11"/>
    <x v="494"/>
  </r>
  <r>
    <x v="497"/>
    <x v="0"/>
    <x v="23"/>
    <x v="2"/>
    <x v="1"/>
    <x v="6"/>
    <x v="4203"/>
  </r>
  <r>
    <x v="220"/>
    <x v="0"/>
    <x v="4"/>
    <x v="1"/>
    <x v="0"/>
    <x v="1"/>
    <x v="2787"/>
  </r>
  <r>
    <x v="220"/>
    <x v="0"/>
    <x v="4"/>
    <x v="1"/>
    <x v="1"/>
    <x v="10"/>
    <x v="537"/>
  </r>
  <r>
    <x v="220"/>
    <x v="0"/>
    <x v="4"/>
    <x v="1"/>
    <x v="1"/>
    <x v="10"/>
    <x v="4204"/>
  </r>
  <r>
    <x v="220"/>
    <x v="0"/>
    <x v="4"/>
    <x v="1"/>
    <x v="1"/>
    <x v="8"/>
    <x v="4205"/>
  </r>
  <r>
    <x v="220"/>
    <x v="0"/>
    <x v="4"/>
    <x v="1"/>
    <x v="2"/>
    <x v="7"/>
    <x v="1095"/>
  </r>
  <r>
    <x v="1098"/>
    <x v="1"/>
    <x v="9"/>
    <x v="3"/>
    <x v="1"/>
    <x v="12"/>
    <x v="263"/>
  </r>
  <r>
    <x v="115"/>
    <x v="0"/>
    <x v="15"/>
    <x v="3"/>
    <x v="1"/>
    <x v="8"/>
    <x v="4206"/>
  </r>
  <r>
    <x v="295"/>
    <x v="0"/>
    <x v="1"/>
    <x v="1"/>
    <x v="0"/>
    <x v="5"/>
    <x v="4207"/>
  </r>
  <r>
    <x v="295"/>
    <x v="0"/>
    <x v="1"/>
    <x v="1"/>
    <x v="1"/>
    <x v="4"/>
    <x v="2861"/>
  </r>
  <r>
    <x v="517"/>
    <x v="0"/>
    <x v="1"/>
    <x v="1"/>
    <x v="1"/>
    <x v="8"/>
    <x v="4208"/>
  </r>
  <r>
    <x v="39"/>
    <x v="1"/>
    <x v="38"/>
    <x v="3"/>
    <x v="0"/>
    <x v="5"/>
    <x v="4209"/>
  </r>
  <r>
    <x v="1059"/>
    <x v="2"/>
    <x v="18"/>
    <x v="0"/>
    <x v="1"/>
    <x v="8"/>
    <x v="2556"/>
  </r>
  <r>
    <x v="390"/>
    <x v="2"/>
    <x v="4"/>
    <x v="1"/>
    <x v="1"/>
    <x v="14"/>
    <x v="3451"/>
  </r>
  <r>
    <x v="312"/>
    <x v="2"/>
    <x v="4"/>
    <x v="1"/>
    <x v="1"/>
    <x v="6"/>
    <x v="4156"/>
  </r>
  <r>
    <x v="312"/>
    <x v="2"/>
    <x v="4"/>
    <x v="1"/>
    <x v="0"/>
    <x v="5"/>
    <x v="2997"/>
  </r>
  <r>
    <x v="312"/>
    <x v="2"/>
    <x v="4"/>
    <x v="1"/>
    <x v="2"/>
    <x v="11"/>
    <x v="62"/>
  </r>
  <r>
    <x v="148"/>
    <x v="0"/>
    <x v="14"/>
    <x v="2"/>
    <x v="1"/>
    <x v="8"/>
    <x v="4210"/>
  </r>
  <r>
    <x v="148"/>
    <x v="0"/>
    <x v="14"/>
    <x v="2"/>
    <x v="0"/>
    <x v="5"/>
    <x v="869"/>
  </r>
  <r>
    <x v="148"/>
    <x v="0"/>
    <x v="14"/>
    <x v="2"/>
    <x v="1"/>
    <x v="9"/>
    <x v="4211"/>
  </r>
  <r>
    <x v="148"/>
    <x v="0"/>
    <x v="14"/>
    <x v="2"/>
    <x v="1"/>
    <x v="10"/>
    <x v="3277"/>
  </r>
  <r>
    <x v="266"/>
    <x v="0"/>
    <x v="10"/>
    <x v="2"/>
    <x v="1"/>
    <x v="9"/>
    <x v="4212"/>
  </r>
  <r>
    <x v="884"/>
    <x v="2"/>
    <x v="32"/>
    <x v="0"/>
    <x v="1"/>
    <x v="10"/>
    <x v="707"/>
  </r>
  <r>
    <x v="884"/>
    <x v="2"/>
    <x v="32"/>
    <x v="0"/>
    <x v="2"/>
    <x v="7"/>
    <x v="4213"/>
  </r>
  <r>
    <x v="1014"/>
    <x v="1"/>
    <x v="19"/>
    <x v="0"/>
    <x v="0"/>
    <x v="5"/>
    <x v="788"/>
  </r>
  <r>
    <x v="428"/>
    <x v="1"/>
    <x v="5"/>
    <x v="2"/>
    <x v="1"/>
    <x v="2"/>
    <x v="4214"/>
  </r>
  <r>
    <x v="684"/>
    <x v="2"/>
    <x v="2"/>
    <x v="0"/>
    <x v="1"/>
    <x v="8"/>
    <x v="2689"/>
  </r>
  <r>
    <x v="808"/>
    <x v="1"/>
    <x v="24"/>
    <x v="3"/>
    <x v="1"/>
    <x v="14"/>
    <x v="4215"/>
  </r>
  <r>
    <x v="262"/>
    <x v="0"/>
    <x v="15"/>
    <x v="3"/>
    <x v="1"/>
    <x v="12"/>
    <x v="988"/>
  </r>
  <r>
    <x v="863"/>
    <x v="0"/>
    <x v="14"/>
    <x v="2"/>
    <x v="1"/>
    <x v="8"/>
    <x v="710"/>
  </r>
  <r>
    <x v="793"/>
    <x v="0"/>
    <x v="4"/>
    <x v="1"/>
    <x v="1"/>
    <x v="8"/>
    <x v="845"/>
  </r>
  <r>
    <x v="283"/>
    <x v="1"/>
    <x v="15"/>
    <x v="3"/>
    <x v="1"/>
    <x v="2"/>
    <x v="1399"/>
  </r>
  <r>
    <x v="446"/>
    <x v="1"/>
    <x v="10"/>
    <x v="2"/>
    <x v="1"/>
    <x v="8"/>
    <x v="4216"/>
  </r>
  <r>
    <x v="1024"/>
    <x v="1"/>
    <x v="32"/>
    <x v="0"/>
    <x v="1"/>
    <x v="8"/>
    <x v="1323"/>
  </r>
  <r>
    <x v="1099"/>
    <x v="0"/>
    <x v="26"/>
    <x v="2"/>
    <x v="1"/>
    <x v="8"/>
    <x v="4217"/>
  </r>
  <r>
    <x v="935"/>
    <x v="0"/>
    <x v="18"/>
    <x v="0"/>
    <x v="1"/>
    <x v="10"/>
    <x v="4120"/>
  </r>
  <r>
    <x v="935"/>
    <x v="0"/>
    <x v="18"/>
    <x v="0"/>
    <x v="1"/>
    <x v="10"/>
    <x v="3774"/>
  </r>
  <r>
    <x v="486"/>
    <x v="2"/>
    <x v="31"/>
    <x v="3"/>
    <x v="2"/>
    <x v="7"/>
    <x v="4218"/>
  </r>
  <r>
    <x v="486"/>
    <x v="2"/>
    <x v="31"/>
    <x v="3"/>
    <x v="1"/>
    <x v="8"/>
    <x v="4219"/>
  </r>
  <r>
    <x v="574"/>
    <x v="1"/>
    <x v="1"/>
    <x v="1"/>
    <x v="2"/>
    <x v="7"/>
    <x v="3067"/>
  </r>
  <r>
    <x v="574"/>
    <x v="1"/>
    <x v="1"/>
    <x v="1"/>
    <x v="0"/>
    <x v="1"/>
    <x v="4220"/>
  </r>
  <r>
    <x v="574"/>
    <x v="1"/>
    <x v="1"/>
    <x v="1"/>
    <x v="1"/>
    <x v="6"/>
    <x v="4221"/>
  </r>
  <r>
    <x v="157"/>
    <x v="1"/>
    <x v="10"/>
    <x v="2"/>
    <x v="2"/>
    <x v="11"/>
    <x v="4222"/>
  </r>
  <r>
    <x v="19"/>
    <x v="0"/>
    <x v="4"/>
    <x v="1"/>
    <x v="0"/>
    <x v="5"/>
    <x v="2122"/>
  </r>
  <r>
    <x v="19"/>
    <x v="0"/>
    <x v="4"/>
    <x v="1"/>
    <x v="2"/>
    <x v="11"/>
    <x v="4223"/>
  </r>
  <r>
    <x v="19"/>
    <x v="0"/>
    <x v="4"/>
    <x v="1"/>
    <x v="0"/>
    <x v="5"/>
    <x v="4224"/>
  </r>
  <r>
    <x v="19"/>
    <x v="0"/>
    <x v="4"/>
    <x v="1"/>
    <x v="1"/>
    <x v="2"/>
    <x v="2041"/>
  </r>
  <r>
    <x v="19"/>
    <x v="0"/>
    <x v="4"/>
    <x v="1"/>
    <x v="1"/>
    <x v="4"/>
    <x v="2803"/>
  </r>
  <r>
    <x v="19"/>
    <x v="0"/>
    <x v="4"/>
    <x v="1"/>
    <x v="2"/>
    <x v="7"/>
    <x v="4225"/>
  </r>
  <r>
    <x v="19"/>
    <x v="0"/>
    <x v="4"/>
    <x v="1"/>
    <x v="1"/>
    <x v="8"/>
    <x v="2915"/>
  </r>
  <r>
    <x v="605"/>
    <x v="0"/>
    <x v="24"/>
    <x v="3"/>
    <x v="1"/>
    <x v="2"/>
    <x v="2144"/>
  </r>
  <r>
    <x v="312"/>
    <x v="0"/>
    <x v="24"/>
    <x v="3"/>
    <x v="0"/>
    <x v="5"/>
    <x v="4226"/>
  </r>
  <r>
    <x v="312"/>
    <x v="0"/>
    <x v="24"/>
    <x v="3"/>
    <x v="1"/>
    <x v="4"/>
    <x v="4227"/>
  </r>
  <r>
    <x v="446"/>
    <x v="1"/>
    <x v="1"/>
    <x v="1"/>
    <x v="1"/>
    <x v="12"/>
    <x v="4015"/>
  </r>
  <r>
    <x v="446"/>
    <x v="1"/>
    <x v="1"/>
    <x v="1"/>
    <x v="0"/>
    <x v="1"/>
    <x v="4228"/>
  </r>
  <r>
    <x v="147"/>
    <x v="1"/>
    <x v="24"/>
    <x v="3"/>
    <x v="0"/>
    <x v="3"/>
    <x v="4229"/>
  </r>
  <r>
    <x v="1057"/>
    <x v="2"/>
    <x v="18"/>
    <x v="0"/>
    <x v="2"/>
    <x v="7"/>
    <x v="1946"/>
  </r>
  <r>
    <x v="1001"/>
    <x v="1"/>
    <x v="1"/>
    <x v="1"/>
    <x v="0"/>
    <x v="3"/>
    <x v="4230"/>
  </r>
  <r>
    <x v="1001"/>
    <x v="1"/>
    <x v="1"/>
    <x v="1"/>
    <x v="1"/>
    <x v="8"/>
    <x v="4231"/>
  </r>
  <r>
    <x v="649"/>
    <x v="2"/>
    <x v="1"/>
    <x v="1"/>
    <x v="0"/>
    <x v="1"/>
    <x v="4232"/>
  </r>
  <r>
    <x v="649"/>
    <x v="2"/>
    <x v="1"/>
    <x v="1"/>
    <x v="0"/>
    <x v="5"/>
    <x v="564"/>
  </r>
  <r>
    <x v="574"/>
    <x v="0"/>
    <x v="17"/>
    <x v="0"/>
    <x v="0"/>
    <x v="1"/>
    <x v="4233"/>
  </r>
  <r>
    <x v="1100"/>
    <x v="0"/>
    <x v="1"/>
    <x v="1"/>
    <x v="2"/>
    <x v="7"/>
    <x v="2495"/>
  </r>
  <r>
    <x v="1100"/>
    <x v="0"/>
    <x v="1"/>
    <x v="1"/>
    <x v="1"/>
    <x v="6"/>
    <x v="2161"/>
  </r>
  <r>
    <x v="1101"/>
    <x v="1"/>
    <x v="15"/>
    <x v="3"/>
    <x v="1"/>
    <x v="8"/>
    <x v="4234"/>
  </r>
  <r>
    <x v="129"/>
    <x v="1"/>
    <x v="31"/>
    <x v="3"/>
    <x v="1"/>
    <x v="9"/>
    <x v="4235"/>
  </r>
  <r>
    <x v="129"/>
    <x v="1"/>
    <x v="31"/>
    <x v="3"/>
    <x v="1"/>
    <x v="4"/>
    <x v="454"/>
  </r>
  <r>
    <x v="129"/>
    <x v="1"/>
    <x v="31"/>
    <x v="3"/>
    <x v="1"/>
    <x v="10"/>
    <x v="274"/>
  </r>
  <r>
    <x v="618"/>
    <x v="1"/>
    <x v="1"/>
    <x v="1"/>
    <x v="1"/>
    <x v="8"/>
    <x v="4236"/>
  </r>
  <r>
    <x v="329"/>
    <x v="2"/>
    <x v="1"/>
    <x v="1"/>
    <x v="0"/>
    <x v="5"/>
    <x v="4237"/>
  </r>
  <r>
    <x v="571"/>
    <x v="0"/>
    <x v="10"/>
    <x v="2"/>
    <x v="1"/>
    <x v="8"/>
    <x v="4238"/>
  </r>
  <r>
    <x v="571"/>
    <x v="0"/>
    <x v="10"/>
    <x v="2"/>
    <x v="1"/>
    <x v="12"/>
    <x v="4239"/>
  </r>
  <r>
    <x v="51"/>
    <x v="0"/>
    <x v="5"/>
    <x v="2"/>
    <x v="2"/>
    <x v="7"/>
    <x v="4240"/>
  </r>
  <r>
    <x v="978"/>
    <x v="2"/>
    <x v="5"/>
    <x v="2"/>
    <x v="1"/>
    <x v="10"/>
    <x v="1339"/>
  </r>
  <r>
    <x v="1024"/>
    <x v="0"/>
    <x v="15"/>
    <x v="3"/>
    <x v="1"/>
    <x v="10"/>
    <x v="3763"/>
  </r>
  <r>
    <x v="254"/>
    <x v="1"/>
    <x v="21"/>
    <x v="1"/>
    <x v="1"/>
    <x v="14"/>
    <x v="4241"/>
  </r>
  <r>
    <x v="254"/>
    <x v="1"/>
    <x v="21"/>
    <x v="1"/>
    <x v="0"/>
    <x v="1"/>
    <x v="4242"/>
  </r>
  <r>
    <x v="254"/>
    <x v="1"/>
    <x v="21"/>
    <x v="1"/>
    <x v="1"/>
    <x v="10"/>
    <x v="1097"/>
  </r>
  <r>
    <x v="254"/>
    <x v="1"/>
    <x v="21"/>
    <x v="1"/>
    <x v="0"/>
    <x v="1"/>
    <x v="4243"/>
  </r>
  <r>
    <x v="254"/>
    <x v="1"/>
    <x v="21"/>
    <x v="1"/>
    <x v="1"/>
    <x v="2"/>
    <x v="4244"/>
  </r>
  <r>
    <x v="254"/>
    <x v="1"/>
    <x v="21"/>
    <x v="1"/>
    <x v="1"/>
    <x v="10"/>
    <x v="4245"/>
  </r>
  <r>
    <x v="1102"/>
    <x v="0"/>
    <x v="1"/>
    <x v="1"/>
    <x v="0"/>
    <x v="5"/>
    <x v="4030"/>
  </r>
  <r>
    <x v="911"/>
    <x v="1"/>
    <x v="29"/>
    <x v="3"/>
    <x v="1"/>
    <x v="4"/>
    <x v="4246"/>
  </r>
  <r>
    <x v="911"/>
    <x v="1"/>
    <x v="29"/>
    <x v="3"/>
    <x v="2"/>
    <x v="7"/>
    <x v="4247"/>
  </r>
  <r>
    <x v="156"/>
    <x v="1"/>
    <x v="12"/>
    <x v="2"/>
    <x v="1"/>
    <x v="6"/>
    <x v="4248"/>
  </r>
  <r>
    <x v="156"/>
    <x v="1"/>
    <x v="12"/>
    <x v="2"/>
    <x v="1"/>
    <x v="2"/>
    <x v="1440"/>
  </r>
  <r>
    <x v="156"/>
    <x v="1"/>
    <x v="12"/>
    <x v="2"/>
    <x v="1"/>
    <x v="10"/>
    <x v="3683"/>
  </r>
  <r>
    <x v="156"/>
    <x v="1"/>
    <x v="12"/>
    <x v="2"/>
    <x v="1"/>
    <x v="10"/>
    <x v="3761"/>
  </r>
  <r>
    <x v="920"/>
    <x v="1"/>
    <x v="1"/>
    <x v="1"/>
    <x v="2"/>
    <x v="7"/>
    <x v="786"/>
  </r>
  <r>
    <x v="920"/>
    <x v="1"/>
    <x v="1"/>
    <x v="1"/>
    <x v="1"/>
    <x v="10"/>
    <x v="3142"/>
  </r>
  <r>
    <x v="394"/>
    <x v="1"/>
    <x v="2"/>
    <x v="0"/>
    <x v="1"/>
    <x v="10"/>
    <x v="559"/>
  </r>
  <r>
    <x v="303"/>
    <x v="1"/>
    <x v="15"/>
    <x v="3"/>
    <x v="1"/>
    <x v="8"/>
    <x v="3203"/>
  </r>
  <r>
    <x v="561"/>
    <x v="2"/>
    <x v="12"/>
    <x v="2"/>
    <x v="1"/>
    <x v="12"/>
    <x v="764"/>
  </r>
  <r>
    <x v="1103"/>
    <x v="0"/>
    <x v="13"/>
    <x v="3"/>
    <x v="2"/>
    <x v="15"/>
    <x v="4249"/>
  </r>
  <r>
    <x v="1104"/>
    <x v="1"/>
    <x v="1"/>
    <x v="1"/>
    <x v="1"/>
    <x v="10"/>
    <x v="653"/>
  </r>
  <r>
    <x v="1104"/>
    <x v="1"/>
    <x v="1"/>
    <x v="1"/>
    <x v="1"/>
    <x v="12"/>
    <x v="4250"/>
  </r>
  <r>
    <x v="407"/>
    <x v="0"/>
    <x v="12"/>
    <x v="2"/>
    <x v="1"/>
    <x v="4"/>
    <x v="62"/>
  </r>
  <r>
    <x v="407"/>
    <x v="0"/>
    <x v="12"/>
    <x v="2"/>
    <x v="0"/>
    <x v="5"/>
    <x v="1042"/>
  </r>
  <r>
    <x v="407"/>
    <x v="0"/>
    <x v="12"/>
    <x v="2"/>
    <x v="1"/>
    <x v="8"/>
    <x v="71"/>
  </r>
  <r>
    <x v="407"/>
    <x v="0"/>
    <x v="12"/>
    <x v="2"/>
    <x v="1"/>
    <x v="9"/>
    <x v="4251"/>
  </r>
  <r>
    <x v="407"/>
    <x v="0"/>
    <x v="12"/>
    <x v="2"/>
    <x v="1"/>
    <x v="4"/>
    <x v="4252"/>
  </r>
  <r>
    <x v="407"/>
    <x v="0"/>
    <x v="12"/>
    <x v="2"/>
    <x v="1"/>
    <x v="6"/>
    <x v="2836"/>
  </r>
  <r>
    <x v="407"/>
    <x v="0"/>
    <x v="12"/>
    <x v="2"/>
    <x v="0"/>
    <x v="5"/>
    <x v="1646"/>
  </r>
  <r>
    <x v="407"/>
    <x v="0"/>
    <x v="12"/>
    <x v="2"/>
    <x v="1"/>
    <x v="8"/>
    <x v="1271"/>
  </r>
  <r>
    <x v="384"/>
    <x v="0"/>
    <x v="15"/>
    <x v="3"/>
    <x v="1"/>
    <x v="10"/>
    <x v="335"/>
  </r>
  <r>
    <x v="384"/>
    <x v="0"/>
    <x v="15"/>
    <x v="3"/>
    <x v="1"/>
    <x v="8"/>
    <x v="717"/>
  </r>
  <r>
    <x v="133"/>
    <x v="0"/>
    <x v="1"/>
    <x v="1"/>
    <x v="0"/>
    <x v="5"/>
    <x v="116"/>
  </r>
  <r>
    <x v="133"/>
    <x v="0"/>
    <x v="1"/>
    <x v="1"/>
    <x v="2"/>
    <x v="7"/>
    <x v="107"/>
  </r>
  <r>
    <x v="361"/>
    <x v="1"/>
    <x v="15"/>
    <x v="3"/>
    <x v="2"/>
    <x v="7"/>
    <x v="4253"/>
  </r>
  <r>
    <x v="361"/>
    <x v="1"/>
    <x v="15"/>
    <x v="3"/>
    <x v="0"/>
    <x v="1"/>
    <x v="4254"/>
  </r>
  <r>
    <x v="361"/>
    <x v="1"/>
    <x v="15"/>
    <x v="3"/>
    <x v="2"/>
    <x v="15"/>
    <x v="4255"/>
  </r>
  <r>
    <x v="413"/>
    <x v="0"/>
    <x v="24"/>
    <x v="3"/>
    <x v="1"/>
    <x v="4"/>
    <x v="4256"/>
  </r>
  <r>
    <x v="1105"/>
    <x v="2"/>
    <x v="13"/>
    <x v="3"/>
    <x v="2"/>
    <x v="11"/>
    <x v="4257"/>
  </r>
  <r>
    <x v="1105"/>
    <x v="2"/>
    <x v="13"/>
    <x v="3"/>
    <x v="1"/>
    <x v="8"/>
    <x v="2628"/>
  </r>
  <r>
    <x v="1105"/>
    <x v="2"/>
    <x v="13"/>
    <x v="3"/>
    <x v="1"/>
    <x v="8"/>
    <x v="4258"/>
  </r>
  <r>
    <x v="1105"/>
    <x v="2"/>
    <x v="13"/>
    <x v="3"/>
    <x v="2"/>
    <x v="7"/>
    <x v="2133"/>
  </r>
  <r>
    <x v="179"/>
    <x v="2"/>
    <x v="15"/>
    <x v="3"/>
    <x v="1"/>
    <x v="2"/>
    <x v="4259"/>
  </r>
  <r>
    <x v="489"/>
    <x v="0"/>
    <x v="1"/>
    <x v="1"/>
    <x v="1"/>
    <x v="8"/>
    <x v="359"/>
  </r>
  <r>
    <x v="489"/>
    <x v="0"/>
    <x v="1"/>
    <x v="1"/>
    <x v="1"/>
    <x v="4"/>
    <x v="2150"/>
  </r>
  <r>
    <x v="489"/>
    <x v="0"/>
    <x v="1"/>
    <x v="1"/>
    <x v="1"/>
    <x v="14"/>
    <x v="1507"/>
  </r>
  <r>
    <x v="213"/>
    <x v="0"/>
    <x v="5"/>
    <x v="2"/>
    <x v="0"/>
    <x v="5"/>
    <x v="947"/>
  </r>
  <r>
    <x v="132"/>
    <x v="1"/>
    <x v="2"/>
    <x v="0"/>
    <x v="2"/>
    <x v="7"/>
    <x v="3252"/>
  </r>
  <r>
    <x v="1023"/>
    <x v="0"/>
    <x v="9"/>
    <x v="3"/>
    <x v="1"/>
    <x v="8"/>
    <x v="4260"/>
  </r>
  <r>
    <x v="684"/>
    <x v="1"/>
    <x v="15"/>
    <x v="3"/>
    <x v="1"/>
    <x v="9"/>
    <x v="4261"/>
  </r>
  <r>
    <x v="684"/>
    <x v="1"/>
    <x v="15"/>
    <x v="3"/>
    <x v="2"/>
    <x v="7"/>
    <x v="4262"/>
  </r>
  <r>
    <x v="191"/>
    <x v="0"/>
    <x v="9"/>
    <x v="3"/>
    <x v="1"/>
    <x v="4"/>
    <x v="202"/>
  </r>
  <r>
    <x v="205"/>
    <x v="1"/>
    <x v="4"/>
    <x v="1"/>
    <x v="1"/>
    <x v="8"/>
    <x v="1195"/>
  </r>
  <r>
    <x v="205"/>
    <x v="1"/>
    <x v="4"/>
    <x v="1"/>
    <x v="1"/>
    <x v="10"/>
    <x v="233"/>
  </r>
  <r>
    <x v="205"/>
    <x v="1"/>
    <x v="4"/>
    <x v="1"/>
    <x v="1"/>
    <x v="10"/>
    <x v="90"/>
  </r>
  <r>
    <x v="205"/>
    <x v="1"/>
    <x v="4"/>
    <x v="1"/>
    <x v="2"/>
    <x v="7"/>
    <x v="1134"/>
  </r>
  <r>
    <x v="895"/>
    <x v="2"/>
    <x v="1"/>
    <x v="1"/>
    <x v="1"/>
    <x v="6"/>
    <x v="2420"/>
  </r>
  <r>
    <x v="641"/>
    <x v="0"/>
    <x v="21"/>
    <x v="1"/>
    <x v="1"/>
    <x v="6"/>
    <x v="4191"/>
  </r>
  <r>
    <x v="610"/>
    <x v="0"/>
    <x v="4"/>
    <x v="1"/>
    <x v="1"/>
    <x v="8"/>
    <x v="4263"/>
  </r>
  <r>
    <x v="610"/>
    <x v="0"/>
    <x v="4"/>
    <x v="1"/>
    <x v="2"/>
    <x v="15"/>
    <x v="4264"/>
  </r>
  <r>
    <x v="610"/>
    <x v="0"/>
    <x v="4"/>
    <x v="1"/>
    <x v="1"/>
    <x v="10"/>
    <x v="187"/>
  </r>
  <r>
    <x v="1095"/>
    <x v="2"/>
    <x v="15"/>
    <x v="3"/>
    <x v="2"/>
    <x v="7"/>
    <x v="4265"/>
  </r>
  <r>
    <x v="1095"/>
    <x v="2"/>
    <x v="15"/>
    <x v="3"/>
    <x v="1"/>
    <x v="14"/>
    <x v="4266"/>
  </r>
  <r>
    <x v="1095"/>
    <x v="2"/>
    <x v="15"/>
    <x v="3"/>
    <x v="2"/>
    <x v="7"/>
    <x v="4267"/>
  </r>
  <r>
    <x v="240"/>
    <x v="0"/>
    <x v="1"/>
    <x v="1"/>
    <x v="1"/>
    <x v="8"/>
    <x v="4268"/>
  </r>
  <r>
    <x v="339"/>
    <x v="1"/>
    <x v="5"/>
    <x v="2"/>
    <x v="0"/>
    <x v="5"/>
    <x v="4269"/>
  </r>
  <r>
    <x v="831"/>
    <x v="2"/>
    <x v="15"/>
    <x v="3"/>
    <x v="0"/>
    <x v="0"/>
    <x v="391"/>
  </r>
  <r>
    <x v="621"/>
    <x v="2"/>
    <x v="15"/>
    <x v="3"/>
    <x v="0"/>
    <x v="5"/>
    <x v="202"/>
  </r>
  <r>
    <x v="621"/>
    <x v="2"/>
    <x v="15"/>
    <x v="3"/>
    <x v="1"/>
    <x v="6"/>
    <x v="153"/>
  </r>
  <r>
    <x v="621"/>
    <x v="2"/>
    <x v="15"/>
    <x v="3"/>
    <x v="2"/>
    <x v="11"/>
    <x v="804"/>
  </r>
  <r>
    <x v="333"/>
    <x v="1"/>
    <x v="18"/>
    <x v="0"/>
    <x v="0"/>
    <x v="1"/>
    <x v="4270"/>
  </r>
  <r>
    <x v="333"/>
    <x v="1"/>
    <x v="18"/>
    <x v="0"/>
    <x v="1"/>
    <x v="4"/>
    <x v="4271"/>
  </r>
  <r>
    <x v="877"/>
    <x v="2"/>
    <x v="9"/>
    <x v="3"/>
    <x v="1"/>
    <x v="2"/>
    <x v="1253"/>
  </r>
  <r>
    <x v="272"/>
    <x v="0"/>
    <x v="1"/>
    <x v="1"/>
    <x v="0"/>
    <x v="5"/>
    <x v="1787"/>
  </r>
  <r>
    <x v="318"/>
    <x v="2"/>
    <x v="29"/>
    <x v="3"/>
    <x v="2"/>
    <x v="11"/>
    <x v="311"/>
  </r>
  <r>
    <x v="318"/>
    <x v="2"/>
    <x v="29"/>
    <x v="3"/>
    <x v="1"/>
    <x v="4"/>
    <x v="4272"/>
  </r>
  <r>
    <x v="918"/>
    <x v="2"/>
    <x v="16"/>
    <x v="1"/>
    <x v="1"/>
    <x v="13"/>
    <x v="4273"/>
  </r>
  <r>
    <x v="892"/>
    <x v="0"/>
    <x v="24"/>
    <x v="3"/>
    <x v="0"/>
    <x v="0"/>
    <x v="4274"/>
  </r>
  <r>
    <x v="892"/>
    <x v="0"/>
    <x v="24"/>
    <x v="3"/>
    <x v="2"/>
    <x v="7"/>
    <x v="3097"/>
  </r>
  <r>
    <x v="787"/>
    <x v="0"/>
    <x v="5"/>
    <x v="2"/>
    <x v="1"/>
    <x v="8"/>
    <x v="2065"/>
  </r>
  <r>
    <x v="787"/>
    <x v="0"/>
    <x v="5"/>
    <x v="2"/>
    <x v="2"/>
    <x v="11"/>
    <x v="730"/>
  </r>
  <r>
    <x v="787"/>
    <x v="0"/>
    <x v="5"/>
    <x v="2"/>
    <x v="2"/>
    <x v="11"/>
    <x v="4275"/>
  </r>
  <r>
    <x v="787"/>
    <x v="0"/>
    <x v="5"/>
    <x v="2"/>
    <x v="1"/>
    <x v="8"/>
    <x v="4276"/>
  </r>
  <r>
    <x v="1106"/>
    <x v="0"/>
    <x v="12"/>
    <x v="2"/>
    <x v="1"/>
    <x v="10"/>
    <x v="232"/>
  </r>
  <r>
    <x v="1106"/>
    <x v="0"/>
    <x v="12"/>
    <x v="2"/>
    <x v="1"/>
    <x v="4"/>
    <x v="4277"/>
  </r>
  <r>
    <x v="1107"/>
    <x v="1"/>
    <x v="17"/>
    <x v="0"/>
    <x v="1"/>
    <x v="12"/>
    <x v="4278"/>
  </r>
  <r>
    <x v="1107"/>
    <x v="1"/>
    <x v="17"/>
    <x v="0"/>
    <x v="1"/>
    <x v="10"/>
    <x v="91"/>
  </r>
  <r>
    <x v="882"/>
    <x v="0"/>
    <x v="15"/>
    <x v="3"/>
    <x v="1"/>
    <x v="10"/>
    <x v="2"/>
  </r>
  <r>
    <x v="882"/>
    <x v="0"/>
    <x v="15"/>
    <x v="3"/>
    <x v="1"/>
    <x v="2"/>
    <x v="1755"/>
  </r>
  <r>
    <x v="882"/>
    <x v="0"/>
    <x v="15"/>
    <x v="3"/>
    <x v="1"/>
    <x v="13"/>
    <x v="1369"/>
  </r>
  <r>
    <x v="882"/>
    <x v="0"/>
    <x v="15"/>
    <x v="3"/>
    <x v="0"/>
    <x v="5"/>
    <x v="4279"/>
  </r>
  <r>
    <x v="882"/>
    <x v="0"/>
    <x v="15"/>
    <x v="3"/>
    <x v="1"/>
    <x v="4"/>
    <x v="4280"/>
  </r>
  <r>
    <x v="882"/>
    <x v="0"/>
    <x v="15"/>
    <x v="3"/>
    <x v="1"/>
    <x v="8"/>
    <x v="1062"/>
  </r>
  <r>
    <x v="1108"/>
    <x v="2"/>
    <x v="5"/>
    <x v="2"/>
    <x v="1"/>
    <x v="6"/>
    <x v="791"/>
  </r>
  <r>
    <x v="634"/>
    <x v="2"/>
    <x v="38"/>
    <x v="3"/>
    <x v="2"/>
    <x v="7"/>
    <x v="4281"/>
  </r>
  <r>
    <x v="634"/>
    <x v="2"/>
    <x v="38"/>
    <x v="3"/>
    <x v="1"/>
    <x v="2"/>
    <x v="4282"/>
  </r>
  <r>
    <x v="634"/>
    <x v="2"/>
    <x v="38"/>
    <x v="3"/>
    <x v="1"/>
    <x v="6"/>
    <x v="4283"/>
  </r>
  <r>
    <x v="1109"/>
    <x v="0"/>
    <x v="28"/>
    <x v="0"/>
    <x v="0"/>
    <x v="0"/>
    <x v="1776"/>
  </r>
  <r>
    <x v="1109"/>
    <x v="0"/>
    <x v="28"/>
    <x v="0"/>
    <x v="1"/>
    <x v="8"/>
    <x v="3731"/>
  </r>
  <r>
    <x v="1109"/>
    <x v="0"/>
    <x v="28"/>
    <x v="0"/>
    <x v="0"/>
    <x v="5"/>
    <x v="4284"/>
  </r>
  <r>
    <x v="672"/>
    <x v="0"/>
    <x v="3"/>
    <x v="0"/>
    <x v="2"/>
    <x v="7"/>
    <x v="1637"/>
  </r>
  <r>
    <x v="515"/>
    <x v="1"/>
    <x v="4"/>
    <x v="1"/>
    <x v="0"/>
    <x v="1"/>
    <x v="4285"/>
  </r>
  <r>
    <x v="515"/>
    <x v="1"/>
    <x v="4"/>
    <x v="1"/>
    <x v="1"/>
    <x v="4"/>
    <x v="4286"/>
  </r>
  <r>
    <x v="304"/>
    <x v="0"/>
    <x v="5"/>
    <x v="2"/>
    <x v="0"/>
    <x v="1"/>
    <x v="4287"/>
  </r>
  <r>
    <x v="304"/>
    <x v="0"/>
    <x v="5"/>
    <x v="2"/>
    <x v="1"/>
    <x v="6"/>
    <x v="843"/>
  </r>
  <r>
    <x v="304"/>
    <x v="0"/>
    <x v="5"/>
    <x v="2"/>
    <x v="1"/>
    <x v="10"/>
    <x v="1097"/>
  </r>
  <r>
    <x v="304"/>
    <x v="0"/>
    <x v="5"/>
    <x v="2"/>
    <x v="2"/>
    <x v="7"/>
    <x v="462"/>
  </r>
  <r>
    <x v="304"/>
    <x v="0"/>
    <x v="5"/>
    <x v="2"/>
    <x v="1"/>
    <x v="10"/>
    <x v="4288"/>
  </r>
  <r>
    <x v="629"/>
    <x v="2"/>
    <x v="0"/>
    <x v="0"/>
    <x v="1"/>
    <x v="8"/>
    <x v="4289"/>
  </r>
  <r>
    <x v="629"/>
    <x v="2"/>
    <x v="0"/>
    <x v="0"/>
    <x v="2"/>
    <x v="11"/>
    <x v="1524"/>
  </r>
  <r>
    <x v="468"/>
    <x v="2"/>
    <x v="2"/>
    <x v="0"/>
    <x v="1"/>
    <x v="8"/>
    <x v="132"/>
  </r>
  <r>
    <x v="170"/>
    <x v="1"/>
    <x v="16"/>
    <x v="1"/>
    <x v="1"/>
    <x v="10"/>
    <x v="1136"/>
  </r>
  <r>
    <x v="387"/>
    <x v="0"/>
    <x v="9"/>
    <x v="3"/>
    <x v="2"/>
    <x v="7"/>
    <x v="2197"/>
  </r>
  <r>
    <x v="387"/>
    <x v="0"/>
    <x v="9"/>
    <x v="3"/>
    <x v="1"/>
    <x v="13"/>
    <x v="4290"/>
  </r>
  <r>
    <x v="731"/>
    <x v="1"/>
    <x v="26"/>
    <x v="2"/>
    <x v="1"/>
    <x v="14"/>
    <x v="2099"/>
  </r>
  <r>
    <x v="731"/>
    <x v="1"/>
    <x v="26"/>
    <x v="2"/>
    <x v="0"/>
    <x v="1"/>
    <x v="2363"/>
  </r>
  <r>
    <x v="731"/>
    <x v="1"/>
    <x v="26"/>
    <x v="2"/>
    <x v="1"/>
    <x v="6"/>
    <x v="708"/>
  </r>
  <r>
    <x v="731"/>
    <x v="1"/>
    <x v="26"/>
    <x v="2"/>
    <x v="1"/>
    <x v="4"/>
    <x v="737"/>
  </r>
  <r>
    <x v="711"/>
    <x v="1"/>
    <x v="7"/>
    <x v="1"/>
    <x v="2"/>
    <x v="11"/>
    <x v="4291"/>
  </r>
  <r>
    <x v="1040"/>
    <x v="2"/>
    <x v="1"/>
    <x v="1"/>
    <x v="0"/>
    <x v="1"/>
    <x v="4292"/>
  </r>
  <r>
    <x v="971"/>
    <x v="0"/>
    <x v="31"/>
    <x v="3"/>
    <x v="1"/>
    <x v="10"/>
    <x v="537"/>
  </r>
  <r>
    <x v="454"/>
    <x v="0"/>
    <x v="9"/>
    <x v="3"/>
    <x v="2"/>
    <x v="16"/>
    <x v="4293"/>
  </r>
  <r>
    <x v="454"/>
    <x v="0"/>
    <x v="9"/>
    <x v="3"/>
    <x v="1"/>
    <x v="8"/>
    <x v="4294"/>
  </r>
  <r>
    <x v="454"/>
    <x v="0"/>
    <x v="9"/>
    <x v="3"/>
    <x v="1"/>
    <x v="10"/>
    <x v="559"/>
  </r>
  <r>
    <x v="454"/>
    <x v="0"/>
    <x v="9"/>
    <x v="3"/>
    <x v="2"/>
    <x v="7"/>
    <x v="4295"/>
  </r>
  <r>
    <x v="935"/>
    <x v="0"/>
    <x v="3"/>
    <x v="0"/>
    <x v="1"/>
    <x v="4"/>
    <x v="3250"/>
  </r>
  <r>
    <x v="935"/>
    <x v="0"/>
    <x v="3"/>
    <x v="0"/>
    <x v="0"/>
    <x v="3"/>
    <x v="4296"/>
  </r>
  <r>
    <x v="935"/>
    <x v="0"/>
    <x v="3"/>
    <x v="0"/>
    <x v="1"/>
    <x v="8"/>
    <x v="4297"/>
  </r>
  <r>
    <x v="935"/>
    <x v="0"/>
    <x v="3"/>
    <x v="0"/>
    <x v="0"/>
    <x v="5"/>
    <x v="4298"/>
  </r>
  <r>
    <x v="1110"/>
    <x v="1"/>
    <x v="10"/>
    <x v="2"/>
    <x v="1"/>
    <x v="10"/>
    <x v="4299"/>
  </r>
  <r>
    <x v="1110"/>
    <x v="1"/>
    <x v="10"/>
    <x v="2"/>
    <x v="2"/>
    <x v="7"/>
    <x v="2131"/>
  </r>
  <r>
    <x v="837"/>
    <x v="0"/>
    <x v="45"/>
    <x v="1"/>
    <x v="0"/>
    <x v="5"/>
    <x v="762"/>
  </r>
  <r>
    <x v="837"/>
    <x v="0"/>
    <x v="45"/>
    <x v="1"/>
    <x v="1"/>
    <x v="4"/>
    <x v="4300"/>
  </r>
  <r>
    <x v="837"/>
    <x v="0"/>
    <x v="45"/>
    <x v="1"/>
    <x v="2"/>
    <x v="7"/>
    <x v="214"/>
  </r>
  <r>
    <x v="817"/>
    <x v="0"/>
    <x v="5"/>
    <x v="2"/>
    <x v="0"/>
    <x v="3"/>
    <x v="4301"/>
  </r>
  <r>
    <x v="777"/>
    <x v="0"/>
    <x v="15"/>
    <x v="3"/>
    <x v="0"/>
    <x v="1"/>
    <x v="4302"/>
  </r>
  <r>
    <x v="63"/>
    <x v="1"/>
    <x v="15"/>
    <x v="3"/>
    <x v="1"/>
    <x v="6"/>
    <x v="2817"/>
  </r>
  <r>
    <x v="63"/>
    <x v="1"/>
    <x v="15"/>
    <x v="3"/>
    <x v="1"/>
    <x v="4"/>
    <x v="4041"/>
  </r>
  <r>
    <x v="63"/>
    <x v="1"/>
    <x v="15"/>
    <x v="3"/>
    <x v="1"/>
    <x v="10"/>
    <x v="2428"/>
  </r>
  <r>
    <x v="63"/>
    <x v="1"/>
    <x v="15"/>
    <x v="3"/>
    <x v="1"/>
    <x v="2"/>
    <x v="1663"/>
  </r>
  <r>
    <x v="63"/>
    <x v="1"/>
    <x v="15"/>
    <x v="3"/>
    <x v="0"/>
    <x v="5"/>
    <x v="4303"/>
  </r>
  <r>
    <x v="616"/>
    <x v="0"/>
    <x v="10"/>
    <x v="2"/>
    <x v="1"/>
    <x v="13"/>
    <x v="1604"/>
  </r>
  <r>
    <x v="168"/>
    <x v="2"/>
    <x v="5"/>
    <x v="2"/>
    <x v="0"/>
    <x v="5"/>
    <x v="4304"/>
  </r>
  <r>
    <x v="168"/>
    <x v="2"/>
    <x v="5"/>
    <x v="2"/>
    <x v="1"/>
    <x v="2"/>
    <x v="4305"/>
  </r>
  <r>
    <x v="168"/>
    <x v="2"/>
    <x v="5"/>
    <x v="2"/>
    <x v="1"/>
    <x v="4"/>
    <x v="521"/>
  </r>
  <r>
    <x v="12"/>
    <x v="0"/>
    <x v="29"/>
    <x v="3"/>
    <x v="1"/>
    <x v="8"/>
    <x v="4306"/>
  </r>
  <r>
    <x v="12"/>
    <x v="0"/>
    <x v="29"/>
    <x v="3"/>
    <x v="1"/>
    <x v="10"/>
    <x v="1816"/>
  </r>
  <r>
    <x v="12"/>
    <x v="0"/>
    <x v="29"/>
    <x v="3"/>
    <x v="1"/>
    <x v="6"/>
    <x v="4307"/>
  </r>
  <r>
    <x v="546"/>
    <x v="0"/>
    <x v="10"/>
    <x v="2"/>
    <x v="2"/>
    <x v="7"/>
    <x v="3097"/>
  </r>
  <r>
    <x v="1049"/>
    <x v="0"/>
    <x v="5"/>
    <x v="2"/>
    <x v="1"/>
    <x v="6"/>
    <x v="4308"/>
  </r>
  <r>
    <x v="689"/>
    <x v="0"/>
    <x v="1"/>
    <x v="1"/>
    <x v="1"/>
    <x v="4"/>
    <x v="400"/>
  </r>
  <r>
    <x v="689"/>
    <x v="0"/>
    <x v="1"/>
    <x v="1"/>
    <x v="0"/>
    <x v="5"/>
    <x v="3228"/>
  </r>
  <r>
    <x v="79"/>
    <x v="1"/>
    <x v="15"/>
    <x v="3"/>
    <x v="2"/>
    <x v="7"/>
    <x v="4309"/>
  </r>
  <r>
    <x v="79"/>
    <x v="1"/>
    <x v="15"/>
    <x v="3"/>
    <x v="1"/>
    <x v="6"/>
    <x v="3761"/>
  </r>
  <r>
    <x v="304"/>
    <x v="1"/>
    <x v="39"/>
    <x v="3"/>
    <x v="1"/>
    <x v="6"/>
    <x v="1053"/>
  </r>
  <r>
    <x v="304"/>
    <x v="1"/>
    <x v="39"/>
    <x v="3"/>
    <x v="1"/>
    <x v="6"/>
    <x v="453"/>
  </r>
  <r>
    <x v="304"/>
    <x v="1"/>
    <x v="39"/>
    <x v="3"/>
    <x v="1"/>
    <x v="6"/>
    <x v="4310"/>
  </r>
  <r>
    <x v="304"/>
    <x v="1"/>
    <x v="39"/>
    <x v="3"/>
    <x v="2"/>
    <x v="11"/>
    <x v="1309"/>
  </r>
  <r>
    <x v="304"/>
    <x v="1"/>
    <x v="39"/>
    <x v="3"/>
    <x v="0"/>
    <x v="1"/>
    <x v="0"/>
  </r>
  <r>
    <x v="304"/>
    <x v="1"/>
    <x v="39"/>
    <x v="3"/>
    <x v="1"/>
    <x v="2"/>
    <x v="2986"/>
  </r>
  <r>
    <x v="897"/>
    <x v="2"/>
    <x v="0"/>
    <x v="0"/>
    <x v="0"/>
    <x v="5"/>
    <x v="2484"/>
  </r>
  <r>
    <x v="50"/>
    <x v="0"/>
    <x v="18"/>
    <x v="0"/>
    <x v="1"/>
    <x v="4"/>
    <x v="4311"/>
  </r>
  <r>
    <x v="1053"/>
    <x v="0"/>
    <x v="1"/>
    <x v="1"/>
    <x v="2"/>
    <x v="11"/>
    <x v="3658"/>
  </r>
  <r>
    <x v="499"/>
    <x v="2"/>
    <x v="34"/>
    <x v="3"/>
    <x v="1"/>
    <x v="4"/>
    <x v="4312"/>
  </r>
  <r>
    <x v="499"/>
    <x v="2"/>
    <x v="34"/>
    <x v="3"/>
    <x v="2"/>
    <x v="7"/>
    <x v="3125"/>
  </r>
  <r>
    <x v="499"/>
    <x v="2"/>
    <x v="34"/>
    <x v="3"/>
    <x v="0"/>
    <x v="5"/>
    <x v="4313"/>
  </r>
  <r>
    <x v="1111"/>
    <x v="2"/>
    <x v="12"/>
    <x v="2"/>
    <x v="2"/>
    <x v="7"/>
    <x v="203"/>
  </r>
  <r>
    <x v="1111"/>
    <x v="2"/>
    <x v="12"/>
    <x v="2"/>
    <x v="2"/>
    <x v="11"/>
    <x v="4314"/>
  </r>
  <r>
    <x v="571"/>
    <x v="2"/>
    <x v="5"/>
    <x v="2"/>
    <x v="1"/>
    <x v="2"/>
    <x v="316"/>
  </r>
  <r>
    <x v="196"/>
    <x v="0"/>
    <x v="18"/>
    <x v="0"/>
    <x v="1"/>
    <x v="9"/>
    <x v="4315"/>
  </r>
  <r>
    <x v="1112"/>
    <x v="1"/>
    <x v="9"/>
    <x v="3"/>
    <x v="0"/>
    <x v="0"/>
    <x v="1156"/>
  </r>
  <r>
    <x v="95"/>
    <x v="0"/>
    <x v="2"/>
    <x v="0"/>
    <x v="1"/>
    <x v="8"/>
    <x v="4316"/>
  </r>
  <r>
    <x v="95"/>
    <x v="0"/>
    <x v="2"/>
    <x v="0"/>
    <x v="1"/>
    <x v="9"/>
    <x v="4317"/>
  </r>
  <r>
    <x v="95"/>
    <x v="0"/>
    <x v="2"/>
    <x v="0"/>
    <x v="2"/>
    <x v="11"/>
    <x v="4318"/>
  </r>
  <r>
    <x v="95"/>
    <x v="0"/>
    <x v="2"/>
    <x v="0"/>
    <x v="1"/>
    <x v="10"/>
    <x v="12"/>
  </r>
  <r>
    <x v="95"/>
    <x v="0"/>
    <x v="2"/>
    <x v="0"/>
    <x v="2"/>
    <x v="7"/>
    <x v="178"/>
  </r>
  <r>
    <x v="95"/>
    <x v="0"/>
    <x v="2"/>
    <x v="0"/>
    <x v="1"/>
    <x v="9"/>
    <x v="4319"/>
  </r>
  <r>
    <x v="95"/>
    <x v="0"/>
    <x v="2"/>
    <x v="0"/>
    <x v="0"/>
    <x v="0"/>
    <x v="472"/>
  </r>
  <r>
    <x v="95"/>
    <x v="0"/>
    <x v="2"/>
    <x v="0"/>
    <x v="2"/>
    <x v="11"/>
    <x v="4320"/>
  </r>
  <r>
    <x v="95"/>
    <x v="1"/>
    <x v="15"/>
    <x v="3"/>
    <x v="0"/>
    <x v="3"/>
    <x v="4321"/>
  </r>
  <r>
    <x v="95"/>
    <x v="1"/>
    <x v="15"/>
    <x v="3"/>
    <x v="2"/>
    <x v="15"/>
    <x v="4322"/>
  </r>
  <r>
    <x v="95"/>
    <x v="1"/>
    <x v="15"/>
    <x v="3"/>
    <x v="1"/>
    <x v="10"/>
    <x v="1544"/>
  </r>
  <r>
    <x v="1113"/>
    <x v="0"/>
    <x v="3"/>
    <x v="0"/>
    <x v="1"/>
    <x v="9"/>
    <x v="4323"/>
  </r>
  <r>
    <x v="1113"/>
    <x v="0"/>
    <x v="3"/>
    <x v="0"/>
    <x v="1"/>
    <x v="8"/>
    <x v="4324"/>
  </r>
  <r>
    <x v="1113"/>
    <x v="0"/>
    <x v="3"/>
    <x v="0"/>
    <x v="1"/>
    <x v="10"/>
    <x v="4325"/>
  </r>
  <r>
    <x v="20"/>
    <x v="0"/>
    <x v="15"/>
    <x v="3"/>
    <x v="1"/>
    <x v="10"/>
    <x v="56"/>
  </r>
  <r>
    <x v="1114"/>
    <x v="1"/>
    <x v="9"/>
    <x v="3"/>
    <x v="0"/>
    <x v="5"/>
    <x v="4326"/>
  </r>
  <r>
    <x v="73"/>
    <x v="1"/>
    <x v="2"/>
    <x v="0"/>
    <x v="0"/>
    <x v="0"/>
    <x v="4327"/>
  </r>
  <r>
    <x v="73"/>
    <x v="1"/>
    <x v="2"/>
    <x v="0"/>
    <x v="1"/>
    <x v="4"/>
    <x v="4328"/>
  </r>
  <r>
    <x v="73"/>
    <x v="1"/>
    <x v="2"/>
    <x v="0"/>
    <x v="2"/>
    <x v="7"/>
    <x v="4329"/>
  </r>
  <r>
    <x v="960"/>
    <x v="0"/>
    <x v="5"/>
    <x v="2"/>
    <x v="2"/>
    <x v="11"/>
    <x v="728"/>
  </r>
  <r>
    <x v="960"/>
    <x v="0"/>
    <x v="5"/>
    <x v="2"/>
    <x v="1"/>
    <x v="10"/>
    <x v="12"/>
  </r>
  <r>
    <x v="960"/>
    <x v="0"/>
    <x v="5"/>
    <x v="2"/>
    <x v="2"/>
    <x v="11"/>
    <x v="2627"/>
  </r>
  <r>
    <x v="1115"/>
    <x v="2"/>
    <x v="0"/>
    <x v="0"/>
    <x v="0"/>
    <x v="5"/>
    <x v="167"/>
  </r>
  <r>
    <x v="1115"/>
    <x v="2"/>
    <x v="0"/>
    <x v="0"/>
    <x v="1"/>
    <x v="8"/>
    <x v="4330"/>
  </r>
  <r>
    <x v="1115"/>
    <x v="2"/>
    <x v="0"/>
    <x v="0"/>
    <x v="2"/>
    <x v="11"/>
    <x v="4331"/>
  </r>
  <r>
    <x v="1115"/>
    <x v="2"/>
    <x v="0"/>
    <x v="0"/>
    <x v="1"/>
    <x v="8"/>
    <x v="4332"/>
  </r>
  <r>
    <x v="981"/>
    <x v="0"/>
    <x v="24"/>
    <x v="3"/>
    <x v="2"/>
    <x v="7"/>
    <x v="2590"/>
  </r>
  <r>
    <x v="981"/>
    <x v="0"/>
    <x v="24"/>
    <x v="3"/>
    <x v="2"/>
    <x v="7"/>
    <x v="4333"/>
  </r>
  <r>
    <x v="981"/>
    <x v="0"/>
    <x v="24"/>
    <x v="3"/>
    <x v="1"/>
    <x v="8"/>
    <x v="4334"/>
  </r>
  <r>
    <x v="701"/>
    <x v="1"/>
    <x v="15"/>
    <x v="3"/>
    <x v="1"/>
    <x v="4"/>
    <x v="1421"/>
  </r>
  <r>
    <x v="190"/>
    <x v="1"/>
    <x v="10"/>
    <x v="2"/>
    <x v="1"/>
    <x v="6"/>
    <x v="4335"/>
  </r>
  <r>
    <x v="790"/>
    <x v="1"/>
    <x v="9"/>
    <x v="3"/>
    <x v="1"/>
    <x v="10"/>
    <x v="4336"/>
  </r>
  <r>
    <x v="790"/>
    <x v="1"/>
    <x v="9"/>
    <x v="3"/>
    <x v="0"/>
    <x v="5"/>
    <x v="4337"/>
  </r>
  <r>
    <x v="698"/>
    <x v="1"/>
    <x v="15"/>
    <x v="3"/>
    <x v="1"/>
    <x v="10"/>
    <x v="999"/>
  </r>
  <r>
    <x v="698"/>
    <x v="1"/>
    <x v="15"/>
    <x v="3"/>
    <x v="1"/>
    <x v="8"/>
    <x v="4338"/>
  </r>
  <r>
    <x v="698"/>
    <x v="1"/>
    <x v="15"/>
    <x v="3"/>
    <x v="1"/>
    <x v="10"/>
    <x v="880"/>
  </r>
  <r>
    <x v="904"/>
    <x v="2"/>
    <x v="1"/>
    <x v="1"/>
    <x v="1"/>
    <x v="6"/>
    <x v="1680"/>
  </r>
  <r>
    <x v="904"/>
    <x v="2"/>
    <x v="1"/>
    <x v="1"/>
    <x v="1"/>
    <x v="2"/>
    <x v="132"/>
  </r>
  <r>
    <x v="904"/>
    <x v="2"/>
    <x v="1"/>
    <x v="1"/>
    <x v="1"/>
    <x v="10"/>
    <x v="2313"/>
  </r>
  <r>
    <x v="904"/>
    <x v="2"/>
    <x v="1"/>
    <x v="1"/>
    <x v="2"/>
    <x v="7"/>
    <x v="4339"/>
  </r>
  <r>
    <x v="175"/>
    <x v="0"/>
    <x v="1"/>
    <x v="1"/>
    <x v="0"/>
    <x v="1"/>
    <x v="286"/>
  </r>
  <r>
    <x v="175"/>
    <x v="0"/>
    <x v="1"/>
    <x v="1"/>
    <x v="0"/>
    <x v="5"/>
    <x v="4340"/>
  </r>
  <r>
    <x v="175"/>
    <x v="0"/>
    <x v="1"/>
    <x v="1"/>
    <x v="1"/>
    <x v="6"/>
    <x v="4341"/>
  </r>
  <r>
    <x v="175"/>
    <x v="0"/>
    <x v="1"/>
    <x v="1"/>
    <x v="1"/>
    <x v="9"/>
    <x v="4342"/>
  </r>
  <r>
    <x v="175"/>
    <x v="0"/>
    <x v="1"/>
    <x v="1"/>
    <x v="1"/>
    <x v="8"/>
    <x v="638"/>
  </r>
  <r>
    <x v="1034"/>
    <x v="0"/>
    <x v="12"/>
    <x v="2"/>
    <x v="1"/>
    <x v="8"/>
    <x v="4343"/>
  </r>
  <r>
    <x v="1034"/>
    <x v="0"/>
    <x v="12"/>
    <x v="2"/>
    <x v="0"/>
    <x v="1"/>
    <x v="3607"/>
  </r>
  <r>
    <x v="1034"/>
    <x v="0"/>
    <x v="12"/>
    <x v="2"/>
    <x v="1"/>
    <x v="10"/>
    <x v="4344"/>
  </r>
  <r>
    <x v="274"/>
    <x v="2"/>
    <x v="9"/>
    <x v="3"/>
    <x v="1"/>
    <x v="2"/>
    <x v="1942"/>
  </r>
  <r>
    <x v="274"/>
    <x v="2"/>
    <x v="9"/>
    <x v="3"/>
    <x v="2"/>
    <x v="7"/>
    <x v="2837"/>
  </r>
  <r>
    <x v="274"/>
    <x v="2"/>
    <x v="9"/>
    <x v="3"/>
    <x v="1"/>
    <x v="8"/>
    <x v="3416"/>
  </r>
  <r>
    <x v="274"/>
    <x v="2"/>
    <x v="9"/>
    <x v="3"/>
    <x v="1"/>
    <x v="8"/>
    <x v="2276"/>
  </r>
  <r>
    <x v="443"/>
    <x v="1"/>
    <x v="34"/>
    <x v="3"/>
    <x v="2"/>
    <x v="16"/>
    <x v="3969"/>
  </r>
  <r>
    <x v="1091"/>
    <x v="2"/>
    <x v="15"/>
    <x v="3"/>
    <x v="1"/>
    <x v="4"/>
    <x v="4345"/>
  </r>
  <r>
    <x v="1116"/>
    <x v="2"/>
    <x v="5"/>
    <x v="2"/>
    <x v="1"/>
    <x v="2"/>
    <x v="4346"/>
  </r>
  <r>
    <x v="1116"/>
    <x v="2"/>
    <x v="5"/>
    <x v="2"/>
    <x v="1"/>
    <x v="8"/>
    <x v="4347"/>
  </r>
  <r>
    <x v="769"/>
    <x v="0"/>
    <x v="11"/>
    <x v="2"/>
    <x v="1"/>
    <x v="6"/>
    <x v="3355"/>
  </r>
  <r>
    <x v="769"/>
    <x v="0"/>
    <x v="11"/>
    <x v="2"/>
    <x v="2"/>
    <x v="11"/>
    <x v="4348"/>
  </r>
  <r>
    <x v="769"/>
    <x v="0"/>
    <x v="11"/>
    <x v="2"/>
    <x v="2"/>
    <x v="11"/>
    <x v="4349"/>
  </r>
  <r>
    <x v="664"/>
    <x v="0"/>
    <x v="15"/>
    <x v="3"/>
    <x v="1"/>
    <x v="8"/>
    <x v="4350"/>
  </r>
  <r>
    <x v="664"/>
    <x v="0"/>
    <x v="15"/>
    <x v="3"/>
    <x v="0"/>
    <x v="0"/>
    <x v="4351"/>
  </r>
  <r>
    <x v="22"/>
    <x v="1"/>
    <x v="18"/>
    <x v="0"/>
    <x v="0"/>
    <x v="3"/>
    <x v="4088"/>
  </r>
  <r>
    <x v="22"/>
    <x v="1"/>
    <x v="18"/>
    <x v="0"/>
    <x v="1"/>
    <x v="4"/>
    <x v="2031"/>
  </r>
  <r>
    <x v="969"/>
    <x v="1"/>
    <x v="13"/>
    <x v="3"/>
    <x v="2"/>
    <x v="7"/>
    <x v="4352"/>
  </r>
  <r>
    <x v="969"/>
    <x v="1"/>
    <x v="13"/>
    <x v="3"/>
    <x v="0"/>
    <x v="1"/>
    <x v="4353"/>
  </r>
  <r>
    <x v="673"/>
    <x v="0"/>
    <x v="4"/>
    <x v="1"/>
    <x v="1"/>
    <x v="10"/>
    <x v="4354"/>
  </r>
  <r>
    <x v="673"/>
    <x v="0"/>
    <x v="4"/>
    <x v="1"/>
    <x v="0"/>
    <x v="5"/>
    <x v="1809"/>
  </r>
  <r>
    <x v="673"/>
    <x v="0"/>
    <x v="4"/>
    <x v="1"/>
    <x v="2"/>
    <x v="7"/>
    <x v="4070"/>
  </r>
  <r>
    <x v="673"/>
    <x v="0"/>
    <x v="4"/>
    <x v="1"/>
    <x v="1"/>
    <x v="4"/>
    <x v="3212"/>
  </r>
  <r>
    <x v="304"/>
    <x v="0"/>
    <x v="24"/>
    <x v="3"/>
    <x v="1"/>
    <x v="8"/>
    <x v="4355"/>
  </r>
  <r>
    <x v="304"/>
    <x v="0"/>
    <x v="24"/>
    <x v="3"/>
    <x v="1"/>
    <x v="2"/>
    <x v="1310"/>
  </r>
  <r>
    <x v="304"/>
    <x v="0"/>
    <x v="24"/>
    <x v="3"/>
    <x v="1"/>
    <x v="10"/>
    <x v="1609"/>
  </r>
  <r>
    <x v="72"/>
    <x v="2"/>
    <x v="10"/>
    <x v="2"/>
    <x v="0"/>
    <x v="1"/>
    <x v="4356"/>
  </r>
  <r>
    <x v="72"/>
    <x v="2"/>
    <x v="10"/>
    <x v="2"/>
    <x v="1"/>
    <x v="10"/>
    <x v="1121"/>
  </r>
  <r>
    <x v="117"/>
    <x v="2"/>
    <x v="11"/>
    <x v="2"/>
    <x v="0"/>
    <x v="1"/>
    <x v="4357"/>
  </r>
  <r>
    <x v="549"/>
    <x v="0"/>
    <x v="15"/>
    <x v="3"/>
    <x v="0"/>
    <x v="1"/>
    <x v="4358"/>
  </r>
  <r>
    <x v="819"/>
    <x v="2"/>
    <x v="1"/>
    <x v="1"/>
    <x v="1"/>
    <x v="10"/>
    <x v="518"/>
  </r>
  <r>
    <x v="819"/>
    <x v="2"/>
    <x v="1"/>
    <x v="1"/>
    <x v="1"/>
    <x v="4"/>
    <x v="1222"/>
  </r>
  <r>
    <x v="22"/>
    <x v="2"/>
    <x v="10"/>
    <x v="2"/>
    <x v="2"/>
    <x v="11"/>
    <x v="1864"/>
  </r>
  <r>
    <x v="22"/>
    <x v="2"/>
    <x v="10"/>
    <x v="2"/>
    <x v="1"/>
    <x v="4"/>
    <x v="4359"/>
  </r>
  <r>
    <x v="22"/>
    <x v="2"/>
    <x v="10"/>
    <x v="2"/>
    <x v="1"/>
    <x v="10"/>
    <x v="4360"/>
  </r>
  <r>
    <x v="22"/>
    <x v="2"/>
    <x v="10"/>
    <x v="2"/>
    <x v="1"/>
    <x v="8"/>
    <x v="4361"/>
  </r>
  <r>
    <x v="22"/>
    <x v="2"/>
    <x v="10"/>
    <x v="2"/>
    <x v="1"/>
    <x v="2"/>
    <x v="4362"/>
  </r>
  <r>
    <x v="1117"/>
    <x v="1"/>
    <x v="15"/>
    <x v="3"/>
    <x v="0"/>
    <x v="1"/>
    <x v="4363"/>
  </r>
  <r>
    <x v="658"/>
    <x v="1"/>
    <x v="1"/>
    <x v="1"/>
    <x v="1"/>
    <x v="12"/>
    <x v="4364"/>
  </r>
  <r>
    <x v="658"/>
    <x v="1"/>
    <x v="1"/>
    <x v="1"/>
    <x v="1"/>
    <x v="2"/>
    <x v="974"/>
  </r>
  <r>
    <x v="185"/>
    <x v="1"/>
    <x v="5"/>
    <x v="2"/>
    <x v="1"/>
    <x v="9"/>
    <x v="4365"/>
  </r>
  <r>
    <x v="1118"/>
    <x v="0"/>
    <x v="31"/>
    <x v="3"/>
    <x v="1"/>
    <x v="8"/>
    <x v="4366"/>
  </r>
  <r>
    <x v="1118"/>
    <x v="0"/>
    <x v="31"/>
    <x v="3"/>
    <x v="0"/>
    <x v="3"/>
    <x v="4367"/>
  </r>
  <r>
    <x v="1118"/>
    <x v="0"/>
    <x v="31"/>
    <x v="3"/>
    <x v="1"/>
    <x v="6"/>
    <x v="874"/>
  </r>
  <r>
    <x v="1118"/>
    <x v="0"/>
    <x v="31"/>
    <x v="3"/>
    <x v="0"/>
    <x v="1"/>
    <x v="1711"/>
  </r>
  <r>
    <x v="1119"/>
    <x v="0"/>
    <x v="5"/>
    <x v="2"/>
    <x v="1"/>
    <x v="8"/>
    <x v="124"/>
  </r>
  <r>
    <x v="1119"/>
    <x v="0"/>
    <x v="5"/>
    <x v="2"/>
    <x v="1"/>
    <x v="6"/>
    <x v="4368"/>
  </r>
  <r>
    <x v="891"/>
    <x v="0"/>
    <x v="5"/>
    <x v="2"/>
    <x v="1"/>
    <x v="6"/>
    <x v="638"/>
  </r>
  <r>
    <x v="891"/>
    <x v="0"/>
    <x v="5"/>
    <x v="2"/>
    <x v="0"/>
    <x v="1"/>
    <x v="2555"/>
  </r>
  <r>
    <x v="891"/>
    <x v="0"/>
    <x v="5"/>
    <x v="2"/>
    <x v="1"/>
    <x v="12"/>
    <x v="836"/>
  </r>
  <r>
    <x v="891"/>
    <x v="0"/>
    <x v="5"/>
    <x v="2"/>
    <x v="2"/>
    <x v="11"/>
    <x v="2609"/>
  </r>
  <r>
    <x v="1120"/>
    <x v="0"/>
    <x v="4"/>
    <x v="1"/>
    <x v="1"/>
    <x v="10"/>
    <x v="489"/>
  </r>
  <r>
    <x v="881"/>
    <x v="1"/>
    <x v="30"/>
    <x v="3"/>
    <x v="1"/>
    <x v="4"/>
    <x v="1601"/>
  </r>
  <r>
    <x v="881"/>
    <x v="1"/>
    <x v="30"/>
    <x v="3"/>
    <x v="2"/>
    <x v="15"/>
    <x v="4369"/>
  </r>
  <r>
    <x v="448"/>
    <x v="0"/>
    <x v="1"/>
    <x v="1"/>
    <x v="2"/>
    <x v="11"/>
    <x v="4370"/>
  </r>
  <r>
    <x v="448"/>
    <x v="0"/>
    <x v="1"/>
    <x v="1"/>
    <x v="0"/>
    <x v="1"/>
    <x v="2932"/>
  </r>
  <r>
    <x v="401"/>
    <x v="0"/>
    <x v="17"/>
    <x v="0"/>
    <x v="2"/>
    <x v="7"/>
    <x v="2093"/>
  </r>
  <r>
    <x v="55"/>
    <x v="0"/>
    <x v="4"/>
    <x v="1"/>
    <x v="2"/>
    <x v="7"/>
    <x v="4371"/>
  </r>
  <r>
    <x v="332"/>
    <x v="0"/>
    <x v="4"/>
    <x v="1"/>
    <x v="1"/>
    <x v="10"/>
    <x v="3763"/>
  </r>
  <r>
    <x v="332"/>
    <x v="0"/>
    <x v="4"/>
    <x v="1"/>
    <x v="1"/>
    <x v="6"/>
    <x v="480"/>
  </r>
  <r>
    <x v="332"/>
    <x v="0"/>
    <x v="4"/>
    <x v="1"/>
    <x v="0"/>
    <x v="5"/>
    <x v="3033"/>
  </r>
  <r>
    <x v="1121"/>
    <x v="1"/>
    <x v="4"/>
    <x v="1"/>
    <x v="2"/>
    <x v="11"/>
    <x v="686"/>
  </r>
  <r>
    <x v="246"/>
    <x v="0"/>
    <x v="17"/>
    <x v="0"/>
    <x v="1"/>
    <x v="6"/>
    <x v="3033"/>
  </r>
  <r>
    <x v="246"/>
    <x v="0"/>
    <x v="17"/>
    <x v="0"/>
    <x v="2"/>
    <x v="7"/>
    <x v="1071"/>
  </r>
  <r>
    <x v="246"/>
    <x v="0"/>
    <x v="17"/>
    <x v="0"/>
    <x v="0"/>
    <x v="5"/>
    <x v="3355"/>
  </r>
  <r>
    <x v="246"/>
    <x v="0"/>
    <x v="17"/>
    <x v="0"/>
    <x v="1"/>
    <x v="6"/>
    <x v="1195"/>
  </r>
  <r>
    <x v="246"/>
    <x v="0"/>
    <x v="17"/>
    <x v="0"/>
    <x v="0"/>
    <x v="0"/>
    <x v="3271"/>
  </r>
  <r>
    <x v="246"/>
    <x v="0"/>
    <x v="17"/>
    <x v="0"/>
    <x v="1"/>
    <x v="8"/>
    <x v="1801"/>
  </r>
  <r>
    <x v="246"/>
    <x v="0"/>
    <x v="17"/>
    <x v="0"/>
    <x v="1"/>
    <x v="14"/>
    <x v="4372"/>
  </r>
  <r>
    <x v="893"/>
    <x v="0"/>
    <x v="2"/>
    <x v="0"/>
    <x v="1"/>
    <x v="2"/>
    <x v="4373"/>
  </r>
  <r>
    <x v="28"/>
    <x v="1"/>
    <x v="1"/>
    <x v="1"/>
    <x v="1"/>
    <x v="6"/>
    <x v="1610"/>
  </r>
  <r>
    <x v="28"/>
    <x v="1"/>
    <x v="1"/>
    <x v="1"/>
    <x v="2"/>
    <x v="7"/>
    <x v="4374"/>
  </r>
  <r>
    <x v="900"/>
    <x v="0"/>
    <x v="15"/>
    <x v="3"/>
    <x v="1"/>
    <x v="8"/>
    <x v="2939"/>
  </r>
  <r>
    <x v="124"/>
    <x v="1"/>
    <x v="14"/>
    <x v="2"/>
    <x v="1"/>
    <x v="6"/>
    <x v="4375"/>
  </r>
  <r>
    <x v="756"/>
    <x v="1"/>
    <x v="24"/>
    <x v="3"/>
    <x v="1"/>
    <x v="8"/>
    <x v="2660"/>
  </r>
  <r>
    <x v="756"/>
    <x v="1"/>
    <x v="24"/>
    <x v="3"/>
    <x v="1"/>
    <x v="10"/>
    <x v="752"/>
  </r>
  <r>
    <x v="571"/>
    <x v="0"/>
    <x v="2"/>
    <x v="0"/>
    <x v="1"/>
    <x v="8"/>
    <x v="4376"/>
  </r>
  <r>
    <x v="571"/>
    <x v="0"/>
    <x v="2"/>
    <x v="0"/>
    <x v="1"/>
    <x v="10"/>
    <x v="4377"/>
  </r>
  <r>
    <x v="266"/>
    <x v="1"/>
    <x v="39"/>
    <x v="3"/>
    <x v="0"/>
    <x v="5"/>
    <x v="3224"/>
  </r>
  <r>
    <x v="266"/>
    <x v="1"/>
    <x v="39"/>
    <x v="3"/>
    <x v="1"/>
    <x v="10"/>
    <x v="674"/>
  </r>
  <r>
    <x v="266"/>
    <x v="1"/>
    <x v="39"/>
    <x v="3"/>
    <x v="0"/>
    <x v="1"/>
    <x v="4378"/>
  </r>
  <r>
    <x v="266"/>
    <x v="1"/>
    <x v="39"/>
    <x v="3"/>
    <x v="1"/>
    <x v="2"/>
    <x v="1189"/>
  </r>
  <r>
    <x v="46"/>
    <x v="0"/>
    <x v="22"/>
    <x v="1"/>
    <x v="1"/>
    <x v="4"/>
    <x v="1741"/>
  </r>
  <r>
    <x v="439"/>
    <x v="0"/>
    <x v="1"/>
    <x v="1"/>
    <x v="1"/>
    <x v="13"/>
    <x v="3949"/>
  </r>
  <r>
    <x v="439"/>
    <x v="0"/>
    <x v="1"/>
    <x v="1"/>
    <x v="1"/>
    <x v="10"/>
    <x v="1544"/>
  </r>
  <r>
    <x v="439"/>
    <x v="0"/>
    <x v="1"/>
    <x v="1"/>
    <x v="2"/>
    <x v="7"/>
    <x v="1972"/>
  </r>
  <r>
    <x v="439"/>
    <x v="0"/>
    <x v="1"/>
    <x v="1"/>
    <x v="0"/>
    <x v="1"/>
    <x v="4379"/>
  </r>
  <r>
    <x v="439"/>
    <x v="0"/>
    <x v="1"/>
    <x v="1"/>
    <x v="2"/>
    <x v="15"/>
    <x v="4380"/>
  </r>
  <r>
    <x v="366"/>
    <x v="1"/>
    <x v="39"/>
    <x v="3"/>
    <x v="1"/>
    <x v="4"/>
    <x v="4381"/>
  </r>
  <r>
    <x v="201"/>
    <x v="1"/>
    <x v="1"/>
    <x v="1"/>
    <x v="1"/>
    <x v="8"/>
    <x v="1739"/>
  </r>
  <r>
    <x v="1122"/>
    <x v="0"/>
    <x v="0"/>
    <x v="0"/>
    <x v="0"/>
    <x v="1"/>
    <x v="2771"/>
  </r>
  <r>
    <x v="1122"/>
    <x v="0"/>
    <x v="0"/>
    <x v="0"/>
    <x v="1"/>
    <x v="8"/>
    <x v="3895"/>
  </r>
  <r>
    <x v="1122"/>
    <x v="0"/>
    <x v="0"/>
    <x v="0"/>
    <x v="2"/>
    <x v="7"/>
    <x v="4382"/>
  </r>
  <r>
    <x v="1122"/>
    <x v="0"/>
    <x v="0"/>
    <x v="0"/>
    <x v="0"/>
    <x v="5"/>
    <x v="660"/>
  </r>
  <r>
    <x v="26"/>
    <x v="0"/>
    <x v="1"/>
    <x v="1"/>
    <x v="0"/>
    <x v="0"/>
    <x v="4025"/>
  </r>
  <r>
    <x v="26"/>
    <x v="0"/>
    <x v="1"/>
    <x v="1"/>
    <x v="1"/>
    <x v="2"/>
    <x v="3795"/>
  </r>
  <r>
    <x v="26"/>
    <x v="0"/>
    <x v="1"/>
    <x v="1"/>
    <x v="1"/>
    <x v="10"/>
    <x v="1523"/>
  </r>
  <r>
    <x v="1123"/>
    <x v="1"/>
    <x v="25"/>
    <x v="2"/>
    <x v="1"/>
    <x v="10"/>
    <x v="56"/>
  </r>
  <r>
    <x v="1123"/>
    <x v="1"/>
    <x v="25"/>
    <x v="2"/>
    <x v="1"/>
    <x v="6"/>
    <x v="4383"/>
  </r>
  <r>
    <x v="1123"/>
    <x v="1"/>
    <x v="25"/>
    <x v="2"/>
    <x v="1"/>
    <x v="14"/>
    <x v="2576"/>
  </r>
  <r>
    <x v="1123"/>
    <x v="1"/>
    <x v="25"/>
    <x v="2"/>
    <x v="0"/>
    <x v="0"/>
    <x v="3609"/>
  </r>
  <r>
    <x v="1124"/>
    <x v="1"/>
    <x v="1"/>
    <x v="1"/>
    <x v="0"/>
    <x v="5"/>
    <x v="3623"/>
  </r>
  <r>
    <x v="1124"/>
    <x v="1"/>
    <x v="1"/>
    <x v="1"/>
    <x v="1"/>
    <x v="2"/>
    <x v="2003"/>
  </r>
  <r>
    <x v="1125"/>
    <x v="0"/>
    <x v="5"/>
    <x v="2"/>
    <x v="0"/>
    <x v="3"/>
    <x v="4384"/>
  </r>
  <r>
    <x v="1125"/>
    <x v="0"/>
    <x v="5"/>
    <x v="2"/>
    <x v="0"/>
    <x v="1"/>
    <x v="4385"/>
  </r>
  <r>
    <x v="637"/>
    <x v="0"/>
    <x v="15"/>
    <x v="3"/>
    <x v="2"/>
    <x v="15"/>
    <x v="4386"/>
  </r>
  <r>
    <x v="235"/>
    <x v="0"/>
    <x v="4"/>
    <x v="1"/>
    <x v="1"/>
    <x v="10"/>
    <x v="91"/>
  </r>
  <r>
    <x v="444"/>
    <x v="0"/>
    <x v="15"/>
    <x v="3"/>
    <x v="2"/>
    <x v="7"/>
    <x v="4331"/>
  </r>
  <r>
    <x v="653"/>
    <x v="2"/>
    <x v="3"/>
    <x v="0"/>
    <x v="1"/>
    <x v="8"/>
    <x v="1552"/>
  </r>
  <r>
    <x v="591"/>
    <x v="0"/>
    <x v="4"/>
    <x v="1"/>
    <x v="0"/>
    <x v="1"/>
    <x v="324"/>
  </r>
  <r>
    <x v="591"/>
    <x v="0"/>
    <x v="4"/>
    <x v="1"/>
    <x v="0"/>
    <x v="3"/>
    <x v="4387"/>
  </r>
  <r>
    <x v="715"/>
    <x v="2"/>
    <x v="25"/>
    <x v="2"/>
    <x v="1"/>
    <x v="9"/>
    <x v="4388"/>
  </r>
  <r>
    <x v="1057"/>
    <x v="0"/>
    <x v="1"/>
    <x v="1"/>
    <x v="2"/>
    <x v="11"/>
    <x v="4389"/>
  </r>
  <r>
    <x v="636"/>
    <x v="0"/>
    <x v="3"/>
    <x v="0"/>
    <x v="1"/>
    <x v="8"/>
    <x v="4390"/>
  </r>
  <r>
    <x v="636"/>
    <x v="0"/>
    <x v="3"/>
    <x v="0"/>
    <x v="2"/>
    <x v="7"/>
    <x v="2483"/>
  </r>
  <r>
    <x v="636"/>
    <x v="0"/>
    <x v="3"/>
    <x v="0"/>
    <x v="1"/>
    <x v="2"/>
    <x v="1164"/>
  </r>
  <r>
    <x v="344"/>
    <x v="0"/>
    <x v="15"/>
    <x v="3"/>
    <x v="1"/>
    <x v="6"/>
    <x v="4391"/>
  </r>
  <r>
    <x v="344"/>
    <x v="0"/>
    <x v="15"/>
    <x v="3"/>
    <x v="1"/>
    <x v="8"/>
    <x v="584"/>
  </r>
  <r>
    <x v="656"/>
    <x v="1"/>
    <x v="24"/>
    <x v="3"/>
    <x v="0"/>
    <x v="3"/>
    <x v="2702"/>
  </r>
  <r>
    <x v="485"/>
    <x v="0"/>
    <x v="14"/>
    <x v="2"/>
    <x v="1"/>
    <x v="8"/>
    <x v="4392"/>
  </r>
  <r>
    <x v="485"/>
    <x v="0"/>
    <x v="14"/>
    <x v="2"/>
    <x v="2"/>
    <x v="11"/>
    <x v="4393"/>
  </r>
  <r>
    <x v="485"/>
    <x v="0"/>
    <x v="14"/>
    <x v="2"/>
    <x v="1"/>
    <x v="2"/>
    <x v="4394"/>
  </r>
  <r>
    <x v="544"/>
    <x v="0"/>
    <x v="21"/>
    <x v="1"/>
    <x v="2"/>
    <x v="7"/>
    <x v="2269"/>
  </r>
  <r>
    <x v="544"/>
    <x v="0"/>
    <x v="21"/>
    <x v="1"/>
    <x v="2"/>
    <x v="7"/>
    <x v="4395"/>
  </r>
  <r>
    <x v="544"/>
    <x v="0"/>
    <x v="21"/>
    <x v="1"/>
    <x v="1"/>
    <x v="9"/>
    <x v="4396"/>
  </r>
  <r>
    <x v="272"/>
    <x v="2"/>
    <x v="21"/>
    <x v="1"/>
    <x v="0"/>
    <x v="3"/>
    <x v="4397"/>
  </r>
  <r>
    <x v="272"/>
    <x v="2"/>
    <x v="21"/>
    <x v="1"/>
    <x v="1"/>
    <x v="9"/>
    <x v="2734"/>
  </r>
  <r>
    <x v="565"/>
    <x v="1"/>
    <x v="5"/>
    <x v="2"/>
    <x v="1"/>
    <x v="8"/>
    <x v="507"/>
  </r>
  <r>
    <x v="565"/>
    <x v="1"/>
    <x v="5"/>
    <x v="2"/>
    <x v="2"/>
    <x v="16"/>
    <x v="4398"/>
  </r>
  <r>
    <x v="565"/>
    <x v="1"/>
    <x v="5"/>
    <x v="2"/>
    <x v="1"/>
    <x v="13"/>
    <x v="1931"/>
  </r>
  <r>
    <x v="565"/>
    <x v="1"/>
    <x v="5"/>
    <x v="2"/>
    <x v="0"/>
    <x v="5"/>
    <x v="4399"/>
  </r>
  <r>
    <x v="565"/>
    <x v="1"/>
    <x v="5"/>
    <x v="2"/>
    <x v="1"/>
    <x v="10"/>
    <x v="557"/>
  </r>
  <r>
    <x v="565"/>
    <x v="1"/>
    <x v="5"/>
    <x v="2"/>
    <x v="0"/>
    <x v="1"/>
    <x v="4400"/>
  </r>
  <r>
    <x v="297"/>
    <x v="2"/>
    <x v="16"/>
    <x v="1"/>
    <x v="2"/>
    <x v="7"/>
    <x v="3720"/>
  </r>
  <r>
    <x v="297"/>
    <x v="2"/>
    <x v="16"/>
    <x v="1"/>
    <x v="2"/>
    <x v="11"/>
    <x v="4401"/>
  </r>
  <r>
    <x v="297"/>
    <x v="2"/>
    <x v="16"/>
    <x v="1"/>
    <x v="1"/>
    <x v="4"/>
    <x v="4194"/>
  </r>
  <r>
    <x v="297"/>
    <x v="2"/>
    <x v="16"/>
    <x v="1"/>
    <x v="1"/>
    <x v="12"/>
    <x v="2945"/>
  </r>
  <r>
    <x v="297"/>
    <x v="2"/>
    <x v="16"/>
    <x v="1"/>
    <x v="0"/>
    <x v="5"/>
    <x v="4402"/>
  </r>
  <r>
    <x v="297"/>
    <x v="2"/>
    <x v="16"/>
    <x v="1"/>
    <x v="0"/>
    <x v="3"/>
    <x v="4403"/>
  </r>
  <r>
    <x v="816"/>
    <x v="0"/>
    <x v="31"/>
    <x v="3"/>
    <x v="1"/>
    <x v="6"/>
    <x v="4404"/>
  </r>
  <r>
    <x v="816"/>
    <x v="0"/>
    <x v="31"/>
    <x v="3"/>
    <x v="1"/>
    <x v="9"/>
    <x v="1976"/>
  </r>
  <r>
    <x v="816"/>
    <x v="0"/>
    <x v="31"/>
    <x v="3"/>
    <x v="1"/>
    <x v="8"/>
    <x v="2456"/>
  </r>
  <r>
    <x v="40"/>
    <x v="0"/>
    <x v="17"/>
    <x v="0"/>
    <x v="0"/>
    <x v="3"/>
    <x v="4405"/>
  </r>
  <r>
    <x v="40"/>
    <x v="0"/>
    <x v="17"/>
    <x v="0"/>
    <x v="1"/>
    <x v="12"/>
    <x v="4406"/>
  </r>
  <r>
    <x v="216"/>
    <x v="0"/>
    <x v="5"/>
    <x v="2"/>
    <x v="1"/>
    <x v="10"/>
    <x v="1523"/>
  </r>
  <r>
    <x v="605"/>
    <x v="0"/>
    <x v="30"/>
    <x v="3"/>
    <x v="0"/>
    <x v="5"/>
    <x v="4407"/>
  </r>
  <r>
    <x v="605"/>
    <x v="0"/>
    <x v="30"/>
    <x v="3"/>
    <x v="1"/>
    <x v="2"/>
    <x v="51"/>
  </r>
  <r>
    <x v="605"/>
    <x v="0"/>
    <x v="30"/>
    <x v="3"/>
    <x v="1"/>
    <x v="14"/>
    <x v="4408"/>
  </r>
  <r>
    <x v="605"/>
    <x v="0"/>
    <x v="30"/>
    <x v="3"/>
    <x v="2"/>
    <x v="11"/>
    <x v="4409"/>
  </r>
  <r>
    <x v="1126"/>
    <x v="2"/>
    <x v="32"/>
    <x v="0"/>
    <x v="1"/>
    <x v="8"/>
    <x v="3445"/>
  </r>
  <r>
    <x v="709"/>
    <x v="1"/>
    <x v="1"/>
    <x v="1"/>
    <x v="1"/>
    <x v="8"/>
    <x v="1967"/>
  </r>
  <r>
    <x v="861"/>
    <x v="1"/>
    <x v="1"/>
    <x v="1"/>
    <x v="1"/>
    <x v="6"/>
    <x v="4410"/>
  </r>
  <r>
    <x v="577"/>
    <x v="2"/>
    <x v="17"/>
    <x v="0"/>
    <x v="0"/>
    <x v="5"/>
    <x v="4411"/>
  </r>
  <r>
    <x v="82"/>
    <x v="0"/>
    <x v="14"/>
    <x v="2"/>
    <x v="1"/>
    <x v="6"/>
    <x v="267"/>
  </r>
  <r>
    <x v="82"/>
    <x v="0"/>
    <x v="14"/>
    <x v="2"/>
    <x v="2"/>
    <x v="15"/>
    <x v="4412"/>
  </r>
  <r>
    <x v="82"/>
    <x v="0"/>
    <x v="14"/>
    <x v="2"/>
    <x v="1"/>
    <x v="9"/>
    <x v="4413"/>
  </r>
  <r>
    <x v="82"/>
    <x v="0"/>
    <x v="14"/>
    <x v="2"/>
    <x v="2"/>
    <x v="11"/>
    <x v="4414"/>
  </r>
  <r>
    <x v="982"/>
    <x v="2"/>
    <x v="16"/>
    <x v="1"/>
    <x v="0"/>
    <x v="5"/>
    <x v="4415"/>
  </r>
  <r>
    <x v="264"/>
    <x v="0"/>
    <x v="29"/>
    <x v="3"/>
    <x v="1"/>
    <x v="4"/>
    <x v="2868"/>
  </r>
  <r>
    <x v="264"/>
    <x v="0"/>
    <x v="29"/>
    <x v="3"/>
    <x v="1"/>
    <x v="10"/>
    <x v="705"/>
  </r>
  <r>
    <x v="264"/>
    <x v="0"/>
    <x v="29"/>
    <x v="3"/>
    <x v="1"/>
    <x v="10"/>
    <x v="674"/>
  </r>
  <r>
    <x v="314"/>
    <x v="2"/>
    <x v="6"/>
    <x v="2"/>
    <x v="1"/>
    <x v="8"/>
    <x v="4416"/>
  </r>
  <r>
    <x v="1127"/>
    <x v="2"/>
    <x v="1"/>
    <x v="1"/>
    <x v="0"/>
    <x v="5"/>
    <x v="130"/>
  </r>
  <r>
    <x v="997"/>
    <x v="0"/>
    <x v="10"/>
    <x v="2"/>
    <x v="1"/>
    <x v="4"/>
    <x v="4417"/>
  </r>
  <r>
    <x v="997"/>
    <x v="0"/>
    <x v="10"/>
    <x v="2"/>
    <x v="0"/>
    <x v="5"/>
    <x v="4418"/>
  </r>
  <r>
    <x v="997"/>
    <x v="0"/>
    <x v="10"/>
    <x v="2"/>
    <x v="1"/>
    <x v="6"/>
    <x v="1317"/>
  </r>
  <r>
    <x v="263"/>
    <x v="0"/>
    <x v="1"/>
    <x v="1"/>
    <x v="1"/>
    <x v="4"/>
    <x v="2068"/>
  </r>
  <r>
    <x v="434"/>
    <x v="1"/>
    <x v="1"/>
    <x v="1"/>
    <x v="2"/>
    <x v="11"/>
    <x v="1359"/>
  </r>
  <r>
    <x v="574"/>
    <x v="1"/>
    <x v="5"/>
    <x v="2"/>
    <x v="1"/>
    <x v="6"/>
    <x v="4419"/>
  </r>
  <r>
    <x v="689"/>
    <x v="1"/>
    <x v="6"/>
    <x v="2"/>
    <x v="1"/>
    <x v="8"/>
    <x v="254"/>
  </r>
  <r>
    <x v="689"/>
    <x v="1"/>
    <x v="6"/>
    <x v="2"/>
    <x v="1"/>
    <x v="9"/>
    <x v="4357"/>
  </r>
  <r>
    <x v="938"/>
    <x v="2"/>
    <x v="28"/>
    <x v="0"/>
    <x v="1"/>
    <x v="8"/>
    <x v="4420"/>
  </r>
  <r>
    <x v="1033"/>
    <x v="0"/>
    <x v="39"/>
    <x v="3"/>
    <x v="1"/>
    <x v="10"/>
    <x v="2169"/>
  </r>
  <r>
    <x v="370"/>
    <x v="2"/>
    <x v="6"/>
    <x v="2"/>
    <x v="2"/>
    <x v="11"/>
    <x v="4421"/>
  </r>
  <r>
    <x v="499"/>
    <x v="0"/>
    <x v="15"/>
    <x v="3"/>
    <x v="1"/>
    <x v="8"/>
    <x v="4422"/>
  </r>
  <r>
    <x v="499"/>
    <x v="0"/>
    <x v="15"/>
    <x v="3"/>
    <x v="1"/>
    <x v="8"/>
    <x v="4423"/>
  </r>
  <r>
    <x v="499"/>
    <x v="0"/>
    <x v="15"/>
    <x v="3"/>
    <x v="1"/>
    <x v="10"/>
    <x v="3715"/>
  </r>
  <r>
    <x v="246"/>
    <x v="0"/>
    <x v="1"/>
    <x v="1"/>
    <x v="1"/>
    <x v="10"/>
    <x v="4424"/>
  </r>
  <r>
    <x v="246"/>
    <x v="0"/>
    <x v="1"/>
    <x v="1"/>
    <x v="0"/>
    <x v="1"/>
    <x v="2241"/>
  </r>
  <r>
    <x v="246"/>
    <x v="0"/>
    <x v="1"/>
    <x v="1"/>
    <x v="1"/>
    <x v="8"/>
    <x v="4338"/>
  </r>
  <r>
    <x v="1128"/>
    <x v="0"/>
    <x v="3"/>
    <x v="0"/>
    <x v="0"/>
    <x v="5"/>
    <x v="4425"/>
  </r>
  <r>
    <x v="1128"/>
    <x v="0"/>
    <x v="3"/>
    <x v="0"/>
    <x v="1"/>
    <x v="8"/>
    <x v="1669"/>
  </r>
  <r>
    <x v="537"/>
    <x v="0"/>
    <x v="1"/>
    <x v="1"/>
    <x v="2"/>
    <x v="7"/>
    <x v="2039"/>
  </r>
  <r>
    <x v="537"/>
    <x v="0"/>
    <x v="1"/>
    <x v="1"/>
    <x v="1"/>
    <x v="13"/>
    <x v="4426"/>
  </r>
  <r>
    <x v="537"/>
    <x v="0"/>
    <x v="1"/>
    <x v="1"/>
    <x v="2"/>
    <x v="7"/>
    <x v="166"/>
  </r>
  <r>
    <x v="545"/>
    <x v="1"/>
    <x v="2"/>
    <x v="0"/>
    <x v="2"/>
    <x v="7"/>
    <x v="4427"/>
  </r>
  <r>
    <x v="138"/>
    <x v="2"/>
    <x v="39"/>
    <x v="3"/>
    <x v="1"/>
    <x v="2"/>
    <x v="1484"/>
  </r>
  <r>
    <x v="717"/>
    <x v="0"/>
    <x v="27"/>
    <x v="1"/>
    <x v="0"/>
    <x v="1"/>
    <x v="2173"/>
  </r>
  <r>
    <x v="717"/>
    <x v="0"/>
    <x v="27"/>
    <x v="1"/>
    <x v="0"/>
    <x v="1"/>
    <x v="285"/>
  </r>
  <r>
    <x v="10"/>
    <x v="1"/>
    <x v="1"/>
    <x v="1"/>
    <x v="1"/>
    <x v="8"/>
    <x v="4428"/>
  </r>
  <r>
    <x v="238"/>
    <x v="0"/>
    <x v="24"/>
    <x v="3"/>
    <x v="1"/>
    <x v="6"/>
    <x v="4373"/>
  </r>
  <r>
    <x v="817"/>
    <x v="0"/>
    <x v="10"/>
    <x v="2"/>
    <x v="0"/>
    <x v="5"/>
    <x v="4429"/>
  </r>
  <r>
    <x v="817"/>
    <x v="0"/>
    <x v="10"/>
    <x v="2"/>
    <x v="0"/>
    <x v="5"/>
    <x v="4430"/>
  </r>
  <r>
    <x v="817"/>
    <x v="0"/>
    <x v="10"/>
    <x v="2"/>
    <x v="2"/>
    <x v="11"/>
    <x v="4431"/>
  </r>
  <r>
    <x v="817"/>
    <x v="0"/>
    <x v="10"/>
    <x v="2"/>
    <x v="1"/>
    <x v="6"/>
    <x v="4432"/>
  </r>
  <r>
    <x v="143"/>
    <x v="2"/>
    <x v="36"/>
    <x v="0"/>
    <x v="1"/>
    <x v="13"/>
    <x v="59"/>
  </r>
  <r>
    <x v="143"/>
    <x v="2"/>
    <x v="36"/>
    <x v="0"/>
    <x v="1"/>
    <x v="10"/>
    <x v="233"/>
  </r>
  <r>
    <x v="143"/>
    <x v="2"/>
    <x v="36"/>
    <x v="0"/>
    <x v="0"/>
    <x v="5"/>
    <x v="4433"/>
  </r>
  <r>
    <x v="186"/>
    <x v="0"/>
    <x v="3"/>
    <x v="0"/>
    <x v="1"/>
    <x v="9"/>
    <x v="4180"/>
  </r>
  <r>
    <x v="20"/>
    <x v="1"/>
    <x v="1"/>
    <x v="1"/>
    <x v="2"/>
    <x v="11"/>
    <x v="179"/>
  </r>
  <r>
    <x v="20"/>
    <x v="1"/>
    <x v="1"/>
    <x v="1"/>
    <x v="1"/>
    <x v="6"/>
    <x v="4434"/>
  </r>
  <r>
    <x v="20"/>
    <x v="1"/>
    <x v="1"/>
    <x v="1"/>
    <x v="1"/>
    <x v="6"/>
    <x v="80"/>
  </r>
  <r>
    <x v="507"/>
    <x v="0"/>
    <x v="38"/>
    <x v="3"/>
    <x v="1"/>
    <x v="13"/>
    <x v="1450"/>
  </r>
  <r>
    <x v="126"/>
    <x v="0"/>
    <x v="4"/>
    <x v="1"/>
    <x v="1"/>
    <x v="13"/>
    <x v="4435"/>
  </r>
  <r>
    <x v="126"/>
    <x v="0"/>
    <x v="4"/>
    <x v="1"/>
    <x v="1"/>
    <x v="2"/>
    <x v="466"/>
  </r>
  <r>
    <x v="126"/>
    <x v="0"/>
    <x v="4"/>
    <x v="1"/>
    <x v="1"/>
    <x v="8"/>
    <x v="4436"/>
  </r>
  <r>
    <x v="682"/>
    <x v="1"/>
    <x v="14"/>
    <x v="2"/>
    <x v="1"/>
    <x v="10"/>
    <x v="924"/>
  </r>
  <r>
    <x v="254"/>
    <x v="1"/>
    <x v="2"/>
    <x v="0"/>
    <x v="0"/>
    <x v="5"/>
    <x v="4437"/>
  </r>
  <r>
    <x v="652"/>
    <x v="1"/>
    <x v="18"/>
    <x v="0"/>
    <x v="1"/>
    <x v="8"/>
    <x v="4438"/>
  </r>
  <r>
    <x v="652"/>
    <x v="1"/>
    <x v="18"/>
    <x v="0"/>
    <x v="0"/>
    <x v="1"/>
    <x v="4439"/>
  </r>
  <r>
    <x v="652"/>
    <x v="1"/>
    <x v="18"/>
    <x v="0"/>
    <x v="1"/>
    <x v="10"/>
    <x v="557"/>
  </r>
  <r>
    <x v="1129"/>
    <x v="1"/>
    <x v="22"/>
    <x v="1"/>
    <x v="1"/>
    <x v="10"/>
    <x v="3380"/>
  </r>
  <r>
    <x v="1129"/>
    <x v="1"/>
    <x v="22"/>
    <x v="1"/>
    <x v="1"/>
    <x v="9"/>
    <x v="4440"/>
  </r>
  <r>
    <x v="139"/>
    <x v="2"/>
    <x v="2"/>
    <x v="0"/>
    <x v="1"/>
    <x v="2"/>
    <x v="3190"/>
  </r>
  <r>
    <x v="342"/>
    <x v="0"/>
    <x v="1"/>
    <x v="1"/>
    <x v="1"/>
    <x v="9"/>
    <x v="4441"/>
  </r>
  <r>
    <x v="342"/>
    <x v="0"/>
    <x v="1"/>
    <x v="1"/>
    <x v="1"/>
    <x v="4"/>
    <x v="4246"/>
  </r>
  <r>
    <x v="342"/>
    <x v="0"/>
    <x v="1"/>
    <x v="1"/>
    <x v="1"/>
    <x v="4"/>
    <x v="4442"/>
  </r>
  <r>
    <x v="342"/>
    <x v="0"/>
    <x v="1"/>
    <x v="1"/>
    <x v="1"/>
    <x v="8"/>
    <x v="4443"/>
  </r>
  <r>
    <x v="542"/>
    <x v="0"/>
    <x v="10"/>
    <x v="2"/>
    <x v="1"/>
    <x v="4"/>
    <x v="4444"/>
  </r>
  <r>
    <x v="542"/>
    <x v="0"/>
    <x v="10"/>
    <x v="2"/>
    <x v="0"/>
    <x v="1"/>
    <x v="4445"/>
  </r>
  <r>
    <x v="542"/>
    <x v="0"/>
    <x v="10"/>
    <x v="2"/>
    <x v="1"/>
    <x v="6"/>
    <x v="2513"/>
  </r>
  <r>
    <x v="91"/>
    <x v="0"/>
    <x v="1"/>
    <x v="1"/>
    <x v="0"/>
    <x v="1"/>
    <x v="4446"/>
  </r>
  <r>
    <x v="1130"/>
    <x v="1"/>
    <x v="38"/>
    <x v="3"/>
    <x v="1"/>
    <x v="10"/>
    <x v="1197"/>
  </r>
  <r>
    <x v="114"/>
    <x v="0"/>
    <x v="24"/>
    <x v="3"/>
    <x v="2"/>
    <x v="11"/>
    <x v="4447"/>
  </r>
  <r>
    <x v="114"/>
    <x v="0"/>
    <x v="24"/>
    <x v="3"/>
    <x v="1"/>
    <x v="6"/>
    <x v="100"/>
  </r>
  <r>
    <x v="38"/>
    <x v="1"/>
    <x v="15"/>
    <x v="3"/>
    <x v="2"/>
    <x v="7"/>
    <x v="3125"/>
  </r>
  <r>
    <x v="157"/>
    <x v="0"/>
    <x v="15"/>
    <x v="3"/>
    <x v="1"/>
    <x v="8"/>
    <x v="475"/>
  </r>
  <r>
    <x v="157"/>
    <x v="0"/>
    <x v="15"/>
    <x v="3"/>
    <x v="1"/>
    <x v="10"/>
    <x v="1444"/>
  </r>
  <r>
    <x v="157"/>
    <x v="0"/>
    <x v="15"/>
    <x v="3"/>
    <x v="2"/>
    <x v="7"/>
    <x v="4448"/>
  </r>
  <r>
    <x v="931"/>
    <x v="0"/>
    <x v="30"/>
    <x v="3"/>
    <x v="0"/>
    <x v="1"/>
    <x v="4174"/>
  </r>
  <r>
    <x v="931"/>
    <x v="0"/>
    <x v="30"/>
    <x v="3"/>
    <x v="1"/>
    <x v="9"/>
    <x v="4449"/>
  </r>
  <r>
    <x v="931"/>
    <x v="0"/>
    <x v="30"/>
    <x v="3"/>
    <x v="1"/>
    <x v="10"/>
    <x v="1156"/>
  </r>
  <r>
    <x v="931"/>
    <x v="0"/>
    <x v="30"/>
    <x v="3"/>
    <x v="1"/>
    <x v="8"/>
    <x v="1181"/>
  </r>
  <r>
    <x v="931"/>
    <x v="0"/>
    <x v="30"/>
    <x v="3"/>
    <x v="1"/>
    <x v="9"/>
    <x v="4450"/>
  </r>
  <r>
    <x v="175"/>
    <x v="1"/>
    <x v="30"/>
    <x v="3"/>
    <x v="0"/>
    <x v="5"/>
    <x v="4451"/>
  </r>
  <r>
    <x v="175"/>
    <x v="1"/>
    <x v="30"/>
    <x v="3"/>
    <x v="0"/>
    <x v="1"/>
    <x v="4452"/>
  </r>
  <r>
    <x v="175"/>
    <x v="1"/>
    <x v="30"/>
    <x v="3"/>
    <x v="2"/>
    <x v="7"/>
    <x v="4453"/>
  </r>
  <r>
    <x v="175"/>
    <x v="1"/>
    <x v="30"/>
    <x v="3"/>
    <x v="1"/>
    <x v="4"/>
    <x v="3314"/>
  </r>
  <r>
    <x v="574"/>
    <x v="0"/>
    <x v="3"/>
    <x v="0"/>
    <x v="1"/>
    <x v="6"/>
    <x v="3291"/>
  </r>
  <r>
    <x v="335"/>
    <x v="0"/>
    <x v="15"/>
    <x v="3"/>
    <x v="1"/>
    <x v="4"/>
    <x v="1042"/>
  </r>
  <r>
    <x v="1131"/>
    <x v="1"/>
    <x v="15"/>
    <x v="3"/>
    <x v="0"/>
    <x v="1"/>
    <x v="4454"/>
  </r>
  <r>
    <x v="476"/>
    <x v="0"/>
    <x v="10"/>
    <x v="2"/>
    <x v="1"/>
    <x v="2"/>
    <x v="3119"/>
  </r>
  <r>
    <x v="476"/>
    <x v="0"/>
    <x v="10"/>
    <x v="2"/>
    <x v="1"/>
    <x v="4"/>
    <x v="200"/>
  </r>
  <r>
    <x v="476"/>
    <x v="0"/>
    <x v="10"/>
    <x v="2"/>
    <x v="2"/>
    <x v="15"/>
    <x v="4455"/>
  </r>
  <r>
    <x v="693"/>
    <x v="0"/>
    <x v="10"/>
    <x v="2"/>
    <x v="0"/>
    <x v="1"/>
    <x v="2555"/>
  </r>
  <r>
    <x v="693"/>
    <x v="0"/>
    <x v="10"/>
    <x v="2"/>
    <x v="1"/>
    <x v="6"/>
    <x v="33"/>
  </r>
  <r>
    <x v="693"/>
    <x v="0"/>
    <x v="10"/>
    <x v="2"/>
    <x v="0"/>
    <x v="5"/>
    <x v="58"/>
  </r>
  <r>
    <x v="1132"/>
    <x v="1"/>
    <x v="30"/>
    <x v="3"/>
    <x v="1"/>
    <x v="8"/>
    <x v="4456"/>
  </r>
  <r>
    <x v="20"/>
    <x v="2"/>
    <x v="32"/>
    <x v="0"/>
    <x v="1"/>
    <x v="6"/>
    <x v="3704"/>
  </r>
  <r>
    <x v="34"/>
    <x v="1"/>
    <x v="16"/>
    <x v="1"/>
    <x v="1"/>
    <x v="10"/>
    <x v="1242"/>
  </r>
  <r>
    <x v="34"/>
    <x v="1"/>
    <x v="16"/>
    <x v="1"/>
    <x v="1"/>
    <x v="8"/>
    <x v="4457"/>
  </r>
  <r>
    <x v="254"/>
    <x v="2"/>
    <x v="1"/>
    <x v="1"/>
    <x v="1"/>
    <x v="8"/>
    <x v="323"/>
  </r>
  <r>
    <x v="254"/>
    <x v="2"/>
    <x v="1"/>
    <x v="1"/>
    <x v="1"/>
    <x v="8"/>
    <x v="4458"/>
  </r>
  <r>
    <x v="254"/>
    <x v="2"/>
    <x v="1"/>
    <x v="1"/>
    <x v="1"/>
    <x v="10"/>
    <x v="783"/>
  </r>
  <r>
    <x v="368"/>
    <x v="0"/>
    <x v="15"/>
    <x v="3"/>
    <x v="1"/>
    <x v="10"/>
    <x v="4459"/>
  </r>
  <r>
    <x v="64"/>
    <x v="0"/>
    <x v="5"/>
    <x v="2"/>
    <x v="1"/>
    <x v="4"/>
    <x v="4460"/>
  </r>
  <r>
    <x v="480"/>
    <x v="2"/>
    <x v="15"/>
    <x v="3"/>
    <x v="2"/>
    <x v="11"/>
    <x v="4461"/>
  </r>
  <r>
    <x v="323"/>
    <x v="0"/>
    <x v="39"/>
    <x v="3"/>
    <x v="0"/>
    <x v="0"/>
    <x v="4462"/>
  </r>
  <r>
    <x v="323"/>
    <x v="0"/>
    <x v="39"/>
    <x v="3"/>
    <x v="0"/>
    <x v="5"/>
    <x v="1787"/>
  </r>
  <r>
    <x v="323"/>
    <x v="0"/>
    <x v="39"/>
    <x v="3"/>
    <x v="1"/>
    <x v="8"/>
    <x v="1022"/>
  </r>
  <r>
    <x v="323"/>
    <x v="0"/>
    <x v="39"/>
    <x v="3"/>
    <x v="1"/>
    <x v="2"/>
    <x v="2003"/>
  </r>
  <r>
    <x v="800"/>
    <x v="0"/>
    <x v="9"/>
    <x v="3"/>
    <x v="0"/>
    <x v="5"/>
    <x v="4463"/>
  </r>
  <r>
    <x v="800"/>
    <x v="0"/>
    <x v="9"/>
    <x v="3"/>
    <x v="1"/>
    <x v="14"/>
    <x v="4464"/>
  </r>
  <r>
    <x v="800"/>
    <x v="0"/>
    <x v="9"/>
    <x v="3"/>
    <x v="0"/>
    <x v="3"/>
    <x v="4465"/>
  </r>
  <r>
    <x v="800"/>
    <x v="0"/>
    <x v="9"/>
    <x v="3"/>
    <x v="1"/>
    <x v="4"/>
    <x v="4466"/>
  </r>
  <r>
    <x v="800"/>
    <x v="0"/>
    <x v="9"/>
    <x v="3"/>
    <x v="1"/>
    <x v="10"/>
    <x v="557"/>
  </r>
  <r>
    <x v="1023"/>
    <x v="0"/>
    <x v="32"/>
    <x v="0"/>
    <x v="0"/>
    <x v="5"/>
    <x v="2073"/>
  </r>
  <r>
    <x v="1023"/>
    <x v="0"/>
    <x v="32"/>
    <x v="0"/>
    <x v="1"/>
    <x v="10"/>
    <x v="1546"/>
  </r>
  <r>
    <x v="67"/>
    <x v="1"/>
    <x v="3"/>
    <x v="0"/>
    <x v="1"/>
    <x v="6"/>
    <x v="1182"/>
  </r>
  <r>
    <x v="76"/>
    <x v="0"/>
    <x v="1"/>
    <x v="1"/>
    <x v="1"/>
    <x v="8"/>
    <x v="1350"/>
  </r>
  <r>
    <x v="338"/>
    <x v="2"/>
    <x v="1"/>
    <x v="1"/>
    <x v="0"/>
    <x v="5"/>
    <x v="2966"/>
  </r>
  <r>
    <x v="860"/>
    <x v="0"/>
    <x v="29"/>
    <x v="3"/>
    <x v="1"/>
    <x v="8"/>
    <x v="2714"/>
  </r>
  <r>
    <x v="547"/>
    <x v="1"/>
    <x v="10"/>
    <x v="2"/>
    <x v="1"/>
    <x v="4"/>
    <x v="4467"/>
  </r>
  <r>
    <x v="547"/>
    <x v="1"/>
    <x v="10"/>
    <x v="2"/>
    <x v="2"/>
    <x v="7"/>
    <x v="1946"/>
  </r>
  <r>
    <x v="547"/>
    <x v="1"/>
    <x v="10"/>
    <x v="2"/>
    <x v="0"/>
    <x v="5"/>
    <x v="523"/>
  </r>
  <r>
    <x v="767"/>
    <x v="0"/>
    <x v="5"/>
    <x v="2"/>
    <x v="0"/>
    <x v="5"/>
    <x v="1839"/>
  </r>
  <r>
    <x v="767"/>
    <x v="0"/>
    <x v="5"/>
    <x v="2"/>
    <x v="1"/>
    <x v="8"/>
    <x v="3497"/>
  </r>
  <r>
    <x v="767"/>
    <x v="0"/>
    <x v="5"/>
    <x v="2"/>
    <x v="0"/>
    <x v="5"/>
    <x v="2273"/>
  </r>
  <r>
    <x v="591"/>
    <x v="1"/>
    <x v="16"/>
    <x v="1"/>
    <x v="0"/>
    <x v="3"/>
    <x v="4468"/>
  </r>
  <r>
    <x v="591"/>
    <x v="1"/>
    <x v="16"/>
    <x v="1"/>
    <x v="2"/>
    <x v="15"/>
    <x v="1720"/>
  </r>
  <r>
    <x v="591"/>
    <x v="1"/>
    <x v="16"/>
    <x v="1"/>
    <x v="2"/>
    <x v="11"/>
    <x v="4469"/>
  </r>
  <r>
    <x v="591"/>
    <x v="1"/>
    <x v="16"/>
    <x v="1"/>
    <x v="2"/>
    <x v="11"/>
    <x v="4470"/>
  </r>
  <r>
    <x v="591"/>
    <x v="1"/>
    <x v="16"/>
    <x v="1"/>
    <x v="0"/>
    <x v="1"/>
    <x v="4471"/>
  </r>
  <r>
    <x v="1082"/>
    <x v="0"/>
    <x v="1"/>
    <x v="1"/>
    <x v="2"/>
    <x v="11"/>
    <x v="2564"/>
  </r>
  <r>
    <x v="754"/>
    <x v="1"/>
    <x v="32"/>
    <x v="0"/>
    <x v="1"/>
    <x v="10"/>
    <x v="739"/>
  </r>
  <r>
    <x v="53"/>
    <x v="1"/>
    <x v="4"/>
    <x v="1"/>
    <x v="1"/>
    <x v="8"/>
    <x v="4472"/>
  </r>
  <r>
    <x v="1052"/>
    <x v="1"/>
    <x v="5"/>
    <x v="2"/>
    <x v="1"/>
    <x v="10"/>
    <x v="3874"/>
  </r>
  <r>
    <x v="1052"/>
    <x v="1"/>
    <x v="5"/>
    <x v="2"/>
    <x v="0"/>
    <x v="5"/>
    <x v="1044"/>
  </r>
  <r>
    <x v="32"/>
    <x v="0"/>
    <x v="9"/>
    <x v="3"/>
    <x v="1"/>
    <x v="8"/>
    <x v="2350"/>
  </r>
  <r>
    <x v="32"/>
    <x v="0"/>
    <x v="9"/>
    <x v="3"/>
    <x v="2"/>
    <x v="15"/>
    <x v="4473"/>
  </r>
  <r>
    <x v="32"/>
    <x v="0"/>
    <x v="9"/>
    <x v="3"/>
    <x v="0"/>
    <x v="1"/>
    <x v="4474"/>
  </r>
  <r>
    <x v="32"/>
    <x v="0"/>
    <x v="9"/>
    <x v="3"/>
    <x v="1"/>
    <x v="8"/>
    <x v="4475"/>
  </r>
  <r>
    <x v="32"/>
    <x v="0"/>
    <x v="9"/>
    <x v="3"/>
    <x v="0"/>
    <x v="5"/>
    <x v="4476"/>
  </r>
  <r>
    <x v="32"/>
    <x v="0"/>
    <x v="9"/>
    <x v="3"/>
    <x v="2"/>
    <x v="15"/>
    <x v="4477"/>
  </r>
  <r>
    <x v="1103"/>
    <x v="0"/>
    <x v="4"/>
    <x v="1"/>
    <x v="0"/>
    <x v="5"/>
    <x v="869"/>
  </r>
  <r>
    <x v="1103"/>
    <x v="0"/>
    <x v="4"/>
    <x v="1"/>
    <x v="1"/>
    <x v="13"/>
    <x v="1488"/>
  </r>
  <r>
    <x v="1103"/>
    <x v="0"/>
    <x v="4"/>
    <x v="1"/>
    <x v="1"/>
    <x v="8"/>
    <x v="4478"/>
  </r>
  <r>
    <x v="116"/>
    <x v="1"/>
    <x v="10"/>
    <x v="2"/>
    <x v="1"/>
    <x v="8"/>
    <x v="61"/>
  </r>
  <r>
    <x v="116"/>
    <x v="1"/>
    <x v="10"/>
    <x v="2"/>
    <x v="0"/>
    <x v="5"/>
    <x v="885"/>
  </r>
  <r>
    <x v="116"/>
    <x v="1"/>
    <x v="10"/>
    <x v="2"/>
    <x v="0"/>
    <x v="1"/>
    <x v="4474"/>
  </r>
  <r>
    <x v="116"/>
    <x v="1"/>
    <x v="10"/>
    <x v="2"/>
    <x v="0"/>
    <x v="5"/>
    <x v="366"/>
  </r>
  <r>
    <x v="808"/>
    <x v="0"/>
    <x v="1"/>
    <x v="1"/>
    <x v="1"/>
    <x v="9"/>
    <x v="4479"/>
  </r>
  <r>
    <x v="395"/>
    <x v="1"/>
    <x v="19"/>
    <x v="0"/>
    <x v="1"/>
    <x v="12"/>
    <x v="4480"/>
  </r>
  <r>
    <x v="395"/>
    <x v="1"/>
    <x v="19"/>
    <x v="0"/>
    <x v="0"/>
    <x v="3"/>
    <x v="4481"/>
  </r>
  <r>
    <x v="824"/>
    <x v="1"/>
    <x v="14"/>
    <x v="2"/>
    <x v="1"/>
    <x v="4"/>
    <x v="4482"/>
  </r>
  <r>
    <x v="824"/>
    <x v="1"/>
    <x v="14"/>
    <x v="2"/>
    <x v="2"/>
    <x v="16"/>
    <x v="4483"/>
  </r>
  <r>
    <x v="824"/>
    <x v="1"/>
    <x v="14"/>
    <x v="2"/>
    <x v="1"/>
    <x v="8"/>
    <x v="2501"/>
  </r>
  <r>
    <x v="824"/>
    <x v="1"/>
    <x v="14"/>
    <x v="2"/>
    <x v="1"/>
    <x v="8"/>
    <x v="4484"/>
  </r>
  <r>
    <x v="824"/>
    <x v="1"/>
    <x v="14"/>
    <x v="2"/>
    <x v="1"/>
    <x v="6"/>
    <x v="2007"/>
  </r>
  <r>
    <x v="435"/>
    <x v="1"/>
    <x v="15"/>
    <x v="3"/>
    <x v="2"/>
    <x v="7"/>
    <x v="925"/>
  </r>
  <r>
    <x v="246"/>
    <x v="0"/>
    <x v="15"/>
    <x v="3"/>
    <x v="1"/>
    <x v="9"/>
    <x v="1897"/>
  </r>
  <r>
    <x v="998"/>
    <x v="0"/>
    <x v="10"/>
    <x v="2"/>
    <x v="1"/>
    <x v="6"/>
    <x v="2204"/>
  </r>
  <r>
    <x v="162"/>
    <x v="0"/>
    <x v="1"/>
    <x v="1"/>
    <x v="0"/>
    <x v="3"/>
    <x v="4485"/>
  </r>
  <r>
    <x v="73"/>
    <x v="1"/>
    <x v="1"/>
    <x v="1"/>
    <x v="2"/>
    <x v="11"/>
    <x v="4486"/>
  </r>
  <r>
    <x v="453"/>
    <x v="1"/>
    <x v="1"/>
    <x v="1"/>
    <x v="1"/>
    <x v="2"/>
    <x v="4487"/>
  </r>
  <r>
    <x v="453"/>
    <x v="1"/>
    <x v="1"/>
    <x v="1"/>
    <x v="0"/>
    <x v="5"/>
    <x v="20"/>
  </r>
  <r>
    <x v="380"/>
    <x v="1"/>
    <x v="30"/>
    <x v="3"/>
    <x v="1"/>
    <x v="6"/>
    <x v="1731"/>
  </r>
  <r>
    <x v="1119"/>
    <x v="1"/>
    <x v="1"/>
    <x v="1"/>
    <x v="1"/>
    <x v="9"/>
    <x v="3814"/>
  </r>
  <r>
    <x v="1119"/>
    <x v="1"/>
    <x v="1"/>
    <x v="1"/>
    <x v="2"/>
    <x v="7"/>
    <x v="4488"/>
  </r>
  <r>
    <x v="401"/>
    <x v="2"/>
    <x v="24"/>
    <x v="3"/>
    <x v="1"/>
    <x v="8"/>
    <x v="4489"/>
  </r>
  <r>
    <x v="126"/>
    <x v="1"/>
    <x v="17"/>
    <x v="0"/>
    <x v="2"/>
    <x v="11"/>
    <x v="343"/>
  </r>
  <r>
    <x v="126"/>
    <x v="1"/>
    <x v="17"/>
    <x v="0"/>
    <x v="1"/>
    <x v="13"/>
    <x v="1176"/>
  </r>
  <r>
    <x v="126"/>
    <x v="1"/>
    <x v="17"/>
    <x v="0"/>
    <x v="1"/>
    <x v="4"/>
    <x v="4490"/>
  </r>
  <r>
    <x v="126"/>
    <x v="1"/>
    <x v="17"/>
    <x v="0"/>
    <x v="0"/>
    <x v="1"/>
    <x v="4491"/>
  </r>
  <r>
    <x v="522"/>
    <x v="2"/>
    <x v="1"/>
    <x v="1"/>
    <x v="0"/>
    <x v="1"/>
    <x v="1618"/>
  </r>
  <r>
    <x v="195"/>
    <x v="1"/>
    <x v="1"/>
    <x v="1"/>
    <x v="1"/>
    <x v="10"/>
    <x v="4492"/>
  </r>
  <r>
    <x v="427"/>
    <x v="0"/>
    <x v="16"/>
    <x v="1"/>
    <x v="2"/>
    <x v="7"/>
    <x v="680"/>
  </r>
  <r>
    <x v="1133"/>
    <x v="0"/>
    <x v="10"/>
    <x v="2"/>
    <x v="1"/>
    <x v="10"/>
    <x v="4288"/>
  </r>
  <r>
    <x v="1017"/>
    <x v="0"/>
    <x v="1"/>
    <x v="1"/>
    <x v="0"/>
    <x v="5"/>
    <x v="3523"/>
  </r>
  <r>
    <x v="1134"/>
    <x v="1"/>
    <x v="6"/>
    <x v="2"/>
    <x v="0"/>
    <x v="0"/>
    <x v="4493"/>
  </r>
  <r>
    <x v="1134"/>
    <x v="1"/>
    <x v="6"/>
    <x v="2"/>
    <x v="1"/>
    <x v="8"/>
    <x v="4494"/>
  </r>
  <r>
    <x v="331"/>
    <x v="1"/>
    <x v="36"/>
    <x v="0"/>
    <x v="1"/>
    <x v="4"/>
    <x v="4495"/>
  </r>
  <r>
    <x v="331"/>
    <x v="1"/>
    <x v="36"/>
    <x v="0"/>
    <x v="2"/>
    <x v="7"/>
    <x v="4496"/>
  </r>
  <r>
    <x v="331"/>
    <x v="1"/>
    <x v="36"/>
    <x v="0"/>
    <x v="1"/>
    <x v="4"/>
    <x v="4497"/>
  </r>
  <r>
    <x v="331"/>
    <x v="1"/>
    <x v="36"/>
    <x v="0"/>
    <x v="1"/>
    <x v="10"/>
    <x v="4498"/>
  </r>
  <r>
    <x v="331"/>
    <x v="1"/>
    <x v="36"/>
    <x v="0"/>
    <x v="1"/>
    <x v="12"/>
    <x v="1091"/>
  </r>
  <r>
    <x v="827"/>
    <x v="0"/>
    <x v="1"/>
    <x v="1"/>
    <x v="1"/>
    <x v="10"/>
    <x v="4499"/>
  </r>
  <r>
    <x v="827"/>
    <x v="0"/>
    <x v="1"/>
    <x v="1"/>
    <x v="1"/>
    <x v="2"/>
    <x v="1552"/>
  </r>
  <r>
    <x v="827"/>
    <x v="0"/>
    <x v="1"/>
    <x v="1"/>
    <x v="1"/>
    <x v="13"/>
    <x v="2868"/>
  </r>
  <r>
    <x v="827"/>
    <x v="0"/>
    <x v="1"/>
    <x v="1"/>
    <x v="2"/>
    <x v="11"/>
    <x v="4500"/>
  </r>
  <r>
    <x v="827"/>
    <x v="0"/>
    <x v="1"/>
    <x v="1"/>
    <x v="1"/>
    <x v="2"/>
    <x v="4023"/>
  </r>
  <r>
    <x v="827"/>
    <x v="0"/>
    <x v="1"/>
    <x v="1"/>
    <x v="0"/>
    <x v="1"/>
    <x v="286"/>
  </r>
  <r>
    <x v="96"/>
    <x v="1"/>
    <x v="5"/>
    <x v="2"/>
    <x v="1"/>
    <x v="10"/>
    <x v="559"/>
  </r>
  <r>
    <x v="1036"/>
    <x v="1"/>
    <x v="1"/>
    <x v="1"/>
    <x v="1"/>
    <x v="8"/>
    <x v="2485"/>
  </r>
  <r>
    <x v="1036"/>
    <x v="1"/>
    <x v="1"/>
    <x v="1"/>
    <x v="2"/>
    <x v="7"/>
    <x v="1361"/>
  </r>
  <r>
    <x v="1036"/>
    <x v="1"/>
    <x v="1"/>
    <x v="1"/>
    <x v="2"/>
    <x v="11"/>
    <x v="2325"/>
  </r>
  <r>
    <x v="1036"/>
    <x v="1"/>
    <x v="1"/>
    <x v="1"/>
    <x v="2"/>
    <x v="7"/>
    <x v="236"/>
  </r>
  <r>
    <x v="1036"/>
    <x v="1"/>
    <x v="1"/>
    <x v="1"/>
    <x v="0"/>
    <x v="3"/>
    <x v="4501"/>
  </r>
  <r>
    <x v="1036"/>
    <x v="1"/>
    <x v="1"/>
    <x v="1"/>
    <x v="1"/>
    <x v="10"/>
    <x v="91"/>
  </r>
  <r>
    <x v="1036"/>
    <x v="1"/>
    <x v="1"/>
    <x v="1"/>
    <x v="1"/>
    <x v="10"/>
    <x v="3878"/>
  </r>
  <r>
    <x v="5"/>
    <x v="1"/>
    <x v="10"/>
    <x v="2"/>
    <x v="1"/>
    <x v="2"/>
    <x v="1627"/>
  </r>
  <r>
    <x v="1135"/>
    <x v="0"/>
    <x v="4"/>
    <x v="1"/>
    <x v="1"/>
    <x v="10"/>
    <x v="1377"/>
  </r>
  <r>
    <x v="1136"/>
    <x v="0"/>
    <x v="5"/>
    <x v="2"/>
    <x v="1"/>
    <x v="8"/>
    <x v="991"/>
  </r>
  <r>
    <x v="1136"/>
    <x v="0"/>
    <x v="5"/>
    <x v="2"/>
    <x v="2"/>
    <x v="11"/>
    <x v="2435"/>
  </r>
  <r>
    <x v="64"/>
    <x v="0"/>
    <x v="17"/>
    <x v="0"/>
    <x v="1"/>
    <x v="2"/>
    <x v="2910"/>
  </r>
  <r>
    <x v="64"/>
    <x v="0"/>
    <x v="17"/>
    <x v="0"/>
    <x v="0"/>
    <x v="3"/>
    <x v="675"/>
  </r>
  <r>
    <x v="52"/>
    <x v="0"/>
    <x v="5"/>
    <x v="2"/>
    <x v="0"/>
    <x v="5"/>
    <x v="4502"/>
  </r>
  <r>
    <x v="52"/>
    <x v="0"/>
    <x v="5"/>
    <x v="2"/>
    <x v="1"/>
    <x v="10"/>
    <x v="752"/>
  </r>
  <r>
    <x v="494"/>
    <x v="2"/>
    <x v="4"/>
    <x v="1"/>
    <x v="0"/>
    <x v="1"/>
    <x v="4052"/>
  </r>
  <r>
    <x v="494"/>
    <x v="2"/>
    <x v="4"/>
    <x v="1"/>
    <x v="1"/>
    <x v="10"/>
    <x v="56"/>
  </r>
  <r>
    <x v="494"/>
    <x v="2"/>
    <x v="4"/>
    <x v="1"/>
    <x v="0"/>
    <x v="3"/>
    <x v="4503"/>
  </r>
  <r>
    <x v="494"/>
    <x v="2"/>
    <x v="4"/>
    <x v="1"/>
    <x v="1"/>
    <x v="4"/>
    <x v="64"/>
  </r>
  <r>
    <x v="494"/>
    <x v="2"/>
    <x v="4"/>
    <x v="1"/>
    <x v="1"/>
    <x v="10"/>
    <x v="1147"/>
  </r>
  <r>
    <x v="70"/>
    <x v="0"/>
    <x v="11"/>
    <x v="2"/>
    <x v="0"/>
    <x v="1"/>
    <x v="4504"/>
  </r>
  <r>
    <x v="18"/>
    <x v="0"/>
    <x v="24"/>
    <x v="3"/>
    <x v="2"/>
    <x v="11"/>
    <x v="4505"/>
  </r>
  <r>
    <x v="18"/>
    <x v="0"/>
    <x v="24"/>
    <x v="3"/>
    <x v="2"/>
    <x v="7"/>
    <x v="4506"/>
  </r>
  <r>
    <x v="1016"/>
    <x v="0"/>
    <x v="1"/>
    <x v="1"/>
    <x v="1"/>
    <x v="10"/>
    <x v="71"/>
  </r>
  <r>
    <x v="1016"/>
    <x v="0"/>
    <x v="1"/>
    <x v="1"/>
    <x v="1"/>
    <x v="8"/>
    <x v="4507"/>
  </r>
  <r>
    <x v="65"/>
    <x v="1"/>
    <x v="32"/>
    <x v="0"/>
    <x v="2"/>
    <x v="7"/>
    <x v="4508"/>
  </r>
  <r>
    <x v="65"/>
    <x v="1"/>
    <x v="32"/>
    <x v="0"/>
    <x v="1"/>
    <x v="10"/>
    <x v="360"/>
  </r>
  <r>
    <x v="65"/>
    <x v="1"/>
    <x v="32"/>
    <x v="0"/>
    <x v="1"/>
    <x v="6"/>
    <x v="3273"/>
  </r>
  <r>
    <x v="65"/>
    <x v="1"/>
    <x v="32"/>
    <x v="0"/>
    <x v="1"/>
    <x v="10"/>
    <x v="233"/>
  </r>
  <r>
    <x v="65"/>
    <x v="1"/>
    <x v="32"/>
    <x v="0"/>
    <x v="0"/>
    <x v="5"/>
    <x v="2308"/>
  </r>
  <r>
    <x v="65"/>
    <x v="1"/>
    <x v="32"/>
    <x v="0"/>
    <x v="2"/>
    <x v="7"/>
    <x v="4509"/>
  </r>
  <r>
    <x v="65"/>
    <x v="1"/>
    <x v="32"/>
    <x v="0"/>
    <x v="1"/>
    <x v="14"/>
    <x v="4510"/>
  </r>
  <r>
    <x v="65"/>
    <x v="1"/>
    <x v="32"/>
    <x v="0"/>
    <x v="1"/>
    <x v="10"/>
    <x v="1644"/>
  </r>
  <r>
    <x v="238"/>
    <x v="0"/>
    <x v="24"/>
    <x v="3"/>
    <x v="1"/>
    <x v="8"/>
    <x v="4511"/>
  </r>
  <r>
    <x v="1137"/>
    <x v="0"/>
    <x v="10"/>
    <x v="2"/>
    <x v="0"/>
    <x v="1"/>
    <x v="4512"/>
  </r>
  <r>
    <x v="1137"/>
    <x v="0"/>
    <x v="10"/>
    <x v="2"/>
    <x v="1"/>
    <x v="8"/>
    <x v="2976"/>
  </r>
  <r>
    <x v="67"/>
    <x v="2"/>
    <x v="15"/>
    <x v="3"/>
    <x v="2"/>
    <x v="11"/>
    <x v="4513"/>
  </r>
  <r>
    <x v="1138"/>
    <x v="1"/>
    <x v="1"/>
    <x v="1"/>
    <x v="2"/>
    <x v="16"/>
    <x v="4514"/>
  </r>
  <r>
    <x v="264"/>
    <x v="1"/>
    <x v="10"/>
    <x v="2"/>
    <x v="1"/>
    <x v="13"/>
    <x v="4515"/>
  </r>
  <r>
    <x v="264"/>
    <x v="1"/>
    <x v="10"/>
    <x v="2"/>
    <x v="1"/>
    <x v="9"/>
    <x v="4516"/>
  </r>
  <r>
    <x v="264"/>
    <x v="1"/>
    <x v="10"/>
    <x v="2"/>
    <x v="1"/>
    <x v="4"/>
    <x v="4517"/>
  </r>
  <r>
    <x v="1139"/>
    <x v="1"/>
    <x v="1"/>
    <x v="1"/>
    <x v="1"/>
    <x v="4"/>
    <x v="3766"/>
  </r>
  <r>
    <x v="968"/>
    <x v="1"/>
    <x v="12"/>
    <x v="2"/>
    <x v="1"/>
    <x v="8"/>
    <x v="517"/>
  </r>
  <r>
    <x v="720"/>
    <x v="0"/>
    <x v="4"/>
    <x v="1"/>
    <x v="2"/>
    <x v="7"/>
    <x v="3676"/>
  </r>
  <r>
    <x v="389"/>
    <x v="1"/>
    <x v="20"/>
    <x v="0"/>
    <x v="0"/>
    <x v="5"/>
    <x v="1787"/>
  </r>
  <r>
    <x v="103"/>
    <x v="0"/>
    <x v="24"/>
    <x v="3"/>
    <x v="1"/>
    <x v="8"/>
    <x v="1278"/>
  </r>
  <r>
    <x v="570"/>
    <x v="0"/>
    <x v="4"/>
    <x v="1"/>
    <x v="0"/>
    <x v="0"/>
    <x v="4518"/>
  </r>
  <r>
    <x v="378"/>
    <x v="0"/>
    <x v="1"/>
    <x v="1"/>
    <x v="1"/>
    <x v="4"/>
    <x v="4519"/>
  </r>
  <r>
    <x v="743"/>
    <x v="1"/>
    <x v="1"/>
    <x v="1"/>
    <x v="2"/>
    <x v="11"/>
    <x v="4520"/>
  </r>
  <r>
    <x v="821"/>
    <x v="0"/>
    <x v="2"/>
    <x v="0"/>
    <x v="2"/>
    <x v="7"/>
    <x v="3886"/>
  </r>
  <r>
    <x v="1091"/>
    <x v="0"/>
    <x v="10"/>
    <x v="2"/>
    <x v="1"/>
    <x v="4"/>
    <x v="4521"/>
  </r>
  <r>
    <x v="1091"/>
    <x v="0"/>
    <x v="10"/>
    <x v="2"/>
    <x v="1"/>
    <x v="8"/>
    <x v="3740"/>
  </r>
  <r>
    <x v="1091"/>
    <x v="0"/>
    <x v="10"/>
    <x v="2"/>
    <x v="1"/>
    <x v="10"/>
    <x v="4522"/>
  </r>
  <r>
    <x v="757"/>
    <x v="1"/>
    <x v="1"/>
    <x v="1"/>
    <x v="0"/>
    <x v="1"/>
    <x v="4523"/>
  </r>
  <r>
    <x v="947"/>
    <x v="0"/>
    <x v="4"/>
    <x v="1"/>
    <x v="1"/>
    <x v="14"/>
    <x v="3910"/>
  </r>
  <r>
    <x v="1031"/>
    <x v="1"/>
    <x v="9"/>
    <x v="3"/>
    <x v="1"/>
    <x v="8"/>
    <x v="4238"/>
  </r>
  <r>
    <x v="425"/>
    <x v="0"/>
    <x v="1"/>
    <x v="1"/>
    <x v="1"/>
    <x v="9"/>
    <x v="4524"/>
  </r>
  <r>
    <x v="1095"/>
    <x v="2"/>
    <x v="15"/>
    <x v="3"/>
    <x v="1"/>
    <x v="12"/>
    <x v="4525"/>
  </r>
  <r>
    <x v="199"/>
    <x v="0"/>
    <x v="19"/>
    <x v="0"/>
    <x v="1"/>
    <x v="2"/>
    <x v="4526"/>
  </r>
  <r>
    <x v="199"/>
    <x v="0"/>
    <x v="19"/>
    <x v="0"/>
    <x v="1"/>
    <x v="12"/>
    <x v="1552"/>
  </r>
  <r>
    <x v="672"/>
    <x v="0"/>
    <x v="15"/>
    <x v="3"/>
    <x v="1"/>
    <x v="10"/>
    <x v="4527"/>
  </r>
  <r>
    <x v="672"/>
    <x v="0"/>
    <x v="15"/>
    <x v="3"/>
    <x v="0"/>
    <x v="0"/>
    <x v="2798"/>
  </r>
  <r>
    <x v="1062"/>
    <x v="0"/>
    <x v="1"/>
    <x v="1"/>
    <x v="1"/>
    <x v="2"/>
    <x v="1365"/>
  </r>
  <r>
    <x v="661"/>
    <x v="0"/>
    <x v="1"/>
    <x v="1"/>
    <x v="1"/>
    <x v="4"/>
    <x v="4528"/>
  </r>
  <r>
    <x v="661"/>
    <x v="0"/>
    <x v="1"/>
    <x v="1"/>
    <x v="1"/>
    <x v="2"/>
    <x v="2468"/>
  </r>
  <r>
    <x v="661"/>
    <x v="0"/>
    <x v="1"/>
    <x v="1"/>
    <x v="2"/>
    <x v="7"/>
    <x v="4529"/>
  </r>
  <r>
    <x v="661"/>
    <x v="0"/>
    <x v="1"/>
    <x v="1"/>
    <x v="1"/>
    <x v="10"/>
    <x v="1016"/>
  </r>
  <r>
    <x v="686"/>
    <x v="0"/>
    <x v="9"/>
    <x v="3"/>
    <x v="2"/>
    <x v="7"/>
    <x v="4530"/>
  </r>
  <r>
    <x v="686"/>
    <x v="0"/>
    <x v="9"/>
    <x v="3"/>
    <x v="2"/>
    <x v="7"/>
    <x v="1792"/>
  </r>
  <r>
    <x v="686"/>
    <x v="0"/>
    <x v="9"/>
    <x v="3"/>
    <x v="0"/>
    <x v="5"/>
    <x v="236"/>
  </r>
  <r>
    <x v="686"/>
    <x v="0"/>
    <x v="9"/>
    <x v="3"/>
    <x v="1"/>
    <x v="6"/>
    <x v="4531"/>
  </r>
  <r>
    <x v="329"/>
    <x v="1"/>
    <x v="5"/>
    <x v="2"/>
    <x v="2"/>
    <x v="11"/>
    <x v="98"/>
  </r>
  <r>
    <x v="476"/>
    <x v="2"/>
    <x v="10"/>
    <x v="2"/>
    <x v="0"/>
    <x v="5"/>
    <x v="4532"/>
  </r>
  <r>
    <x v="345"/>
    <x v="0"/>
    <x v="5"/>
    <x v="2"/>
    <x v="1"/>
    <x v="10"/>
    <x v="4533"/>
  </r>
  <r>
    <x v="732"/>
    <x v="0"/>
    <x v="4"/>
    <x v="1"/>
    <x v="2"/>
    <x v="11"/>
    <x v="4534"/>
  </r>
  <r>
    <x v="335"/>
    <x v="1"/>
    <x v="15"/>
    <x v="3"/>
    <x v="1"/>
    <x v="8"/>
    <x v="4535"/>
  </r>
  <r>
    <x v="335"/>
    <x v="1"/>
    <x v="15"/>
    <x v="3"/>
    <x v="1"/>
    <x v="14"/>
    <x v="158"/>
  </r>
  <r>
    <x v="335"/>
    <x v="1"/>
    <x v="15"/>
    <x v="3"/>
    <x v="1"/>
    <x v="4"/>
    <x v="4536"/>
  </r>
  <r>
    <x v="335"/>
    <x v="1"/>
    <x v="15"/>
    <x v="3"/>
    <x v="1"/>
    <x v="10"/>
    <x v="4092"/>
  </r>
  <r>
    <x v="395"/>
    <x v="0"/>
    <x v="1"/>
    <x v="1"/>
    <x v="2"/>
    <x v="7"/>
    <x v="4537"/>
  </r>
  <r>
    <x v="865"/>
    <x v="1"/>
    <x v="13"/>
    <x v="3"/>
    <x v="1"/>
    <x v="8"/>
    <x v="1731"/>
  </r>
  <r>
    <x v="955"/>
    <x v="0"/>
    <x v="15"/>
    <x v="3"/>
    <x v="0"/>
    <x v="0"/>
    <x v="2908"/>
  </r>
  <r>
    <x v="529"/>
    <x v="2"/>
    <x v="1"/>
    <x v="1"/>
    <x v="1"/>
    <x v="13"/>
    <x v="4538"/>
  </r>
  <r>
    <x v="334"/>
    <x v="0"/>
    <x v="10"/>
    <x v="2"/>
    <x v="1"/>
    <x v="4"/>
    <x v="3084"/>
  </r>
  <r>
    <x v="334"/>
    <x v="0"/>
    <x v="10"/>
    <x v="2"/>
    <x v="0"/>
    <x v="1"/>
    <x v="3294"/>
  </r>
  <r>
    <x v="123"/>
    <x v="2"/>
    <x v="15"/>
    <x v="3"/>
    <x v="1"/>
    <x v="8"/>
    <x v="4539"/>
  </r>
  <r>
    <x v="123"/>
    <x v="2"/>
    <x v="15"/>
    <x v="3"/>
    <x v="0"/>
    <x v="3"/>
    <x v="2562"/>
  </r>
  <r>
    <x v="312"/>
    <x v="1"/>
    <x v="5"/>
    <x v="2"/>
    <x v="2"/>
    <x v="15"/>
    <x v="219"/>
  </r>
  <r>
    <x v="653"/>
    <x v="0"/>
    <x v="1"/>
    <x v="1"/>
    <x v="1"/>
    <x v="8"/>
    <x v="921"/>
  </r>
  <r>
    <x v="653"/>
    <x v="0"/>
    <x v="1"/>
    <x v="1"/>
    <x v="1"/>
    <x v="8"/>
    <x v="4540"/>
  </r>
  <r>
    <x v="653"/>
    <x v="0"/>
    <x v="1"/>
    <x v="1"/>
    <x v="2"/>
    <x v="7"/>
    <x v="178"/>
  </r>
  <r>
    <x v="334"/>
    <x v="1"/>
    <x v="1"/>
    <x v="1"/>
    <x v="1"/>
    <x v="12"/>
    <x v="4541"/>
  </r>
  <r>
    <x v="216"/>
    <x v="0"/>
    <x v="32"/>
    <x v="0"/>
    <x v="1"/>
    <x v="8"/>
    <x v="3343"/>
  </r>
  <r>
    <x v="216"/>
    <x v="0"/>
    <x v="32"/>
    <x v="0"/>
    <x v="0"/>
    <x v="5"/>
    <x v="2616"/>
  </r>
  <r>
    <x v="874"/>
    <x v="2"/>
    <x v="1"/>
    <x v="1"/>
    <x v="1"/>
    <x v="4"/>
    <x v="4542"/>
  </r>
  <r>
    <x v="874"/>
    <x v="2"/>
    <x v="1"/>
    <x v="1"/>
    <x v="1"/>
    <x v="10"/>
    <x v="674"/>
  </r>
  <r>
    <x v="874"/>
    <x v="2"/>
    <x v="1"/>
    <x v="1"/>
    <x v="1"/>
    <x v="10"/>
    <x v="91"/>
  </r>
  <r>
    <x v="468"/>
    <x v="2"/>
    <x v="1"/>
    <x v="1"/>
    <x v="1"/>
    <x v="6"/>
    <x v="4543"/>
  </r>
  <r>
    <x v="87"/>
    <x v="1"/>
    <x v="20"/>
    <x v="0"/>
    <x v="1"/>
    <x v="12"/>
    <x v="4544"/>
  </r>
  <r>
    <x v="87"/>
    <x v="1"/>
    <x v="20"/>
    <x v="0"/>
    <x v="1"/>
    <x v="6"/>
    <x v="4545"/>
  </r>
  <r>
    <x v="87"/>
    <x v="1"/>
    <x v="20"/>
    <x v="0"/>
    <x v="1"/>
    <x v="8"/>
    <x v="899"/>
  </r>
  <r>
    <x v="87"/>
    <x v="1"/>
    <x v="20"/>
    <x v="0"/>
    <x v="2"/>
    <x v="11"/>
    <x v="4546"/>
  </r>
  <r>
    <x v="87"/>
    <x v="1"/>
    <x v="20"/>
    <x v="0"/>
    <x v="1"/>
    <x v="8"/>
    <x v="4547"/>
  </r>
  <r>
    <x v="87"/>
    <x v="1"/>
    <x v="20"/>
    <x v="0"/>
    <x v="1"/>
    <x v="10"/>
    <x v="1817"/>
  </r>
  <r>
    <x v="1140"/>
    <x v="1"/>
    <x v="15"/>
    <x v="3"/>
    <x v="2"/>
    <x v="7"/>
    <x v="4548"/>
  </r>
  <r>
    <x v="994"/>
    <x v="0"/>
    <x v="4"/>
    <x v="1"/>
    <x v="0"/>
    <x v="5"/>
    <x v="2557"/>
  </r>
  <r>
    <x v="20"/>
    <x v="0"/>
    <x v="16"/>
    <x v="1"/>
    <x v="1"/>
    <x v="4"/>
    <x v="1420"/>
  </r>
  <r>
    <x v="20"/>
    <x v="0"/>
    <x v="16"/>
    <x v="1"/>
    <x v="2"/>
    <x v="11"/>
    <x v="212"/>
  </r>
  <r>
    <x v="20"/>
    <x v="0"/>
    <x v="16"/>
    <x v="1"/>
    <x v="2"/>
    <x v="7"/>
    <x v="2685"/>
  </r>
  <r>
    <x v="20"/>
    <x v="0"/>
    <x v="16"/>
    <x v="1"/>
    <x v="1"/>
    <x v="8"/>
    <x v="4549"/>
  </r>
  <r>
    <x v="175"/>
    <x v="0"/>
    <x v="5"/>
    <x v="2"/>
    <x v="1"/>
    <x v="6"/>
    <x v="3993"/>
  </r>
  <r>
    <x v="1141"/>
    <x v="1"/>
    <x v="16"/>
    <x v="1"/>
    <x v="1"/>
    <x v="2"/>
    <x v="2144"/>
  </r>
  <r>
    <x v="1141"/>
    <x v="1"/>
    <x v="16"/>
    <x v="1"/>
    <x v="0"/>
    <x v="5"/>
    <x v="4550"/>
  </r>
  <r>
    <x v="881"/>
    <x v="0"/>
    <x v="36"/>
    <x v="0"/>
    <x v="2"/>
    <x v="7"/>
    <x v="2759"/>
  </r>
  <r>
    <x v="920"/>
    <x v="0"/>
    <x v="32"/>
    <x v="0"/>
    <x v="1"/>
    <x v="10"/>
    <x v="4551"/>
  </r>
  <r>
    <x v="424"/>
    <x v="0"/>
    <x v="1"/>
    <x v="1"/>
    <x v="1"/>
    <x v="10"/>
    <x v="894"/>
  </r>
  <r>
    <x v="845"/>
    <x v="1"/>
    <x v="15"/>
    <x v="3"/>
    <x v="1"/>
    <x v="13"/>
    <x v="4552"/>
  </r>
  <r>
    <x v="845"/>
    <x v="1"/>
    <x v="15"/>
    <x v="3"/>
    <x v="1"/>
    <x v="10"/>
    <x v="4553"/>
  </r>
  <r>
    <x v="142"/>
    <x v="0"/>
    <x v="12"/>
    <x v="2"/>
    <x v="1"/>
    <x v="8"/>
    <x v="899"/>
  </r>
  <r>
    <x v="142"/>
    <x v="0"/>
    <x v="12"/>
    <x v="2"/>
    <x v="2"/>
    <x v="7"/>
    <x v="4554"/>
  </r>
  <r>
    <x v="142"/>
    <x v="0"/>
    <x v="12"/>
    <x v="2"/>
    <x v="1"/>
    <x v="9"/>
    <x v="4555"/>
  </r>
  <r>
    <x v="142"/>
    <x v="0"/>
    <x v="12"/>
    <x v="2"/>
    <x v="1"/>
    <x v="8"/>
    <x v="3418"/>
  </r>
  <r>
    <x v="142"/>
    <x v="0"/>
    <x v="12"/>
    <x v="2"/>
    <x v="1"/>
    <x v="6"/>
    <x v="489"/>
  </r>
  <r>
    <x v="142"/>
    <x v="0"/>
    <x v="12"/>
    <x v="2"/>
    <x v="1"/>
    <x v="8"/>
    <x v="1579"/>
  </r>
  <r>
    <x v="343"/>
    <x v="1"/>
    <x v="2"/>
    <x v="0"/>
    <x v="1"/>
    <x v="9"/>
    <x v="3978"/>
  </r>
  <r>
    <x v="157"/>
    <x v="0"/>
    <x v="5"/>
    <x v="2"/>
    <x v="1"/>
    <x v="9"/>
    <x v="4556"/>
  </r>
  <r>
    <x v="627"/>
    <x v="0"/>
    <x v="17"/>
    <x v="0"/>
    <x v="1"/>
    <x v="9"/>
    <x v="4557"/>
  </r>
  <r>
    <x v="627"/>
    <x v="0"/>
    <x v="17"/>
    <x v="0"/>
    <x v="2"/>
    <x v="7"/>
    <x v="4558"/>
  </r>
  <r>
    <x v="627"/>
    <x v="0"/>
    <x v="17"/>
    <x v="0"/>
    <x v="0"/>
    <x v="5"/>
    <x v="4519"/>
  </r>
  <r>
    <x v="627"/>
    <x v="0"/>
    <x v="17"/>
    <x v="0"/>
    <x v="1"/>
    <x v="6"/>
    <x v="4410"/>
  </r>
  <r>
    <x v="627"/>
    <x v="0"/>
    <x v="17"/>
    <x v="0"/>
    <x v="1"/>
    <x v="6"/>
    <x v="4559"/>
  </r>
  <r>
    <x v="902"/>
    <x v="1"/>
    <x v="33"/>
    <x v="1"/>
    <x v="1"/>
    <x v="9"/>
    <x v="4560"/>
  </r>
  <r>
    <x v="331"/>
    <x v="1"/>
    <x v="10"/>
    <x v="2"/>
    <x v="1"/>
    <x v="8"/>
    <x v="4561"/>
  </r>
  <r>
    <x v="331"/>
    <x v="1"/>
    <x v="10"/>
    <x v="2"/>
    <x v="1"/>
    <x v="10"/>
    <x v="4562"/>
  </r>
  <r>
    <x v="1142"/>
    <x v="2"/>
    <x v="1"/>
    <x v="1"/>
    <x v="1"/>
    <x v="10"/>
    <x v="91"/>
  </r>
  <r>
    <x v="1143"/>
    <x v="1"/>
    <x v="0"/>
    <x v="0"/>
    <x v="1"/>
    <x v="9"/>
    <x v="4563"/>
  </r>
  <r>
    <x v="1143"/>
    <x v="1"/>
    <x v="0"/>
    <x v="0"/>
    <x v="1"/>
    <x v="14"/>
    <x v="4564"/>
  </r>
  <r>
    <x v="1110"/>
    <x v="2"/>
    <x v="10"/>
    <x v="2"/>
    <x v="0"/>
    <x v="1"/>
    <x v="4565"/>
  </r>
  <r>
    <x v="710"/>
    <x v="1"/>
    <x v="1"/>
    <x v="1"/>
    <x v="0"/>
    <x v="5"/>
    <x v="4566"/>
  </r>
  <r>
    <x v="710"/>
    <x v="1"/>
    <x v="1"/>
    <x v="1"/>
    <x v="1"/>
    <x v="8"/>
    <x v="1940"/>
  </r>
  <r>
    <x v="851"/>
    <x v="1"/>
    <x v="5"/>
    <x v="2"/>
    <x v="1"/>
    <x v="10"/>
    <x v="1170"/>
  </r>
  <r>
    <x v="549"/>
    <x v="0"/>
    <x v="15"/>
    <x v="3"/>
    <x v="0"/>
    <x v="1"/>
    <x v="4567"/>
  </r>
  <r>
    <x v="534"/>
    <x v="1"/>
    <x v="10"/>
    <x v="2"/>
    <x v="0"/>
    <x v="5"/>
    <x v="1076"/>
  </r>
  <r>
    <x v="291"/>
    <x v="1"/>
    <x v="24"/>
    <x v="3"/>
    <x v="1"/>
    <x v="8"/>
    <x v="2211"/>
  </r>
  <r>
    <x v="291"/>
    <x v="1"/>
    <x v="24"/>
    <x v="3"/>
    <x v="0"/>
    <x v="1"/>
    <x v="4568"/>
  </r>
  <r>
    <x v="291"/>
    <x v="1"/>
    <x v="24"/>
    <x v="3"/>
    <x v="0"/>
    <x v="5"/>
    <x v="3250"/>
  </r>
  <r>
    <x v="235"/>
    <x v="0"/>
    <x v="15"/>
    <x v="3"/>
    <x v="1"/>
    <x v="8"/>
    <x v="2082"/>
  </r>
  <r>
    <x v="235"/>
    <x v="0"/>
    <x v="15"/>
    <x v="3"/>
    <x v="1"/>
    <x v="14"/>
    <x v="1310"/>
  </r>
  <r>
    <x v="235"/>
    <x v="0"/>
    <x v="15"/>
    <x v="3"/>
    <x v="1"/>
    <x v="9"/>
    <x v="79"/>
  </r>
  <r>
    <x v="34"/>
    <x v="2"/>
    <x v="1"/>
    <x v="1"/>
    <x v="0"/>
    <x v="0"/>
    <x v="4569"/>
  </r>
  <r>
    <x v="518"/>
    <x v="1"/>
    <x v="0"/>
    <x v="0"/>
    <x v="1"/>
    <x v="9"/>
    <x v="4570"/>
  </r>
  <r>
    <x v="518"/>
    <x v="1"/>
    <x v="0"/>
    <x v="0"/>
    <x v="2"/>
    <x v="11"/>
    <x v="93"/>
  </r>
  <r>
    <x v="518"/>
    <x v="1"/>
    <x v="0"/>
    <x v="0"/>
    <x v="2"/>
    <x v="7"/>
    <x v="2133"/>
  </r>
  <r>
    <x v="518"/>
    <x v="1"/>
    <x v="0"/>
    <x v="0"/>
    <x v="1"/>
    <x v="10"/>
    <x v="1801"/>
  </r>
  <r>
    <x v="661"/>
    <x v="0"/>
    <x v="15"/>
    <x v="3"/>
    <x v="1"/>
    <x v="2"/>
    <x v="4237"/>
  </r>
  <r>
    <x v="709"/>
    <x v="0"/>
    <x v="22"/>
    <x v="1"/>
    <x v="1"/>
    <x v="10"/>
    <x v="12"/>
  </r>
  <r>
    <x v="709"/>
    <x v="0"/>
    <x v="22"/>
    <x v="1"/>
    <x v="1"/>
    <x v="14"/>
    <x v="4571"/>
  </r>
  <r>
    <x v="709"/>
    <x v="0"/>
    <x v="22"/>
    <x v="1"/>
    <x v="0"/>
    <x v="5"/>
    <x v="1700"/>
  </r>
  <r>
    <x v="709"/>
    <x v="0"/>
    <x v="22"/>
    <x v="1"/>
    <x v="2"/>
    <x v="7"/>
    <x v="4572"/>
  </r>
  <r>
    <x v="709"/>
    <x v="0"/>
    <x v="22"/>
    <x v="1"/>
    <x v="1"/>
    <x v="10"/>
    <x v="276"/>
  </r>
  <r>
    <x v="709"/>
    <x v="0"/>
    <x v="22"/>
    <x v="1"/>
    <x v="1"/>
    <x v="10"/>
    <x v="1319"/>
  </r>
  <r>
    <x v="695"/>
    <x v="1"/>
    <x v="15"/>
    <x v="3"/>
    <x v="2"/>
    <x v="7"/>
    <x v="4573"/>
  </r>
  <r>
    <x v="695"/>
    <x v="1"/>
    <x v="15"/>
    <x v="3"/>
    <x v="1"/>
    <x v="8"/>
    <x v="4574"/>
  </r>
  <r>
    <x v="926"/>
    <x v="0"/>
    <x v="15"/>
    <x v="3"/>
    <x v="1"/>
    <x v="2"/>
    <x v="3576"/>
  </r>
  <r>
    <x v="887"/>
    <x v="0"/>
    <x v="8"/>
    <x v="2"/>
    <x v="1"/>
    <x v="10"/>
    <x v="1269"/>
  </r>
  <r>
    <x v="583"/>
    <x v="1"/>
    <x v="15"/>
    <x v="3"/>
    <x v="1"/>
    <x v="4"/>
    <x v="4499"/>
  </r>
  <r>
    <x v="583"/>
    <x v="1"/>
    <x v="15"/>
    <x v="3"/>
    <x v="2"/>
    <x v="11"/>
    <x v="3844"/>
  </r>
  <r>
    <x v="583"/>
    <x v="1"/>
    <x v="15"/>
    <x v="3"/>
    <x v="1"/>
    <x v="6"/>
    <x v="1635"/>
  </r>
  <r>
    <x v="583"/>
    <x v="1"/>
    <x v="15"/>
    <x v="3"/>
    <x v="0"/>
    <x v="1"/>
    <x v="4575"/>
  </r>
  <r>
    <x v="583"/>
    <x v="1"/>
    <x v="15"/>
    <x v="3"/>
    <x v="1"/>
    <x v="8"/>
    <x v="4576"/>
  </r>
  <r>
    <x v="583"/>
    <x v="1"/>
    <x v="15"/>
    <x v="3"/>
    <x v="1"/>
    <x v="8"/>
    <x v="4423"/>
  </r>
  <r>
    <x v="45"/>
    <x v="1"/>
    <x v="1"/>
    <x v="1"/>
    <x v="0"/>
    <x v="1"/>
    <x v="4577"/>
  </r>
  <r>
    <x v="1073"/>
    <x v="0"/>
    <x v="2"/>
    <x v="0"/>
    <x v="2"/>
    <x v="16"/>
    <x v="1973"/>
  </r>
  <r>
    <x v="585"/>
    <x v="0"/>
    <x v="32"/>
    <x v="0"/>
    <x v="1"/>
    <x v="10"/>
    <x v="91"/>
  </r>
  <r>
    <x v="585"/>
    <x v="0"/>
    <x v="32"/>
    <x v="0"/>
    <x v="1"/>
    <x v="6"/>
    <x v="1444"/>
  </r>
  <r>
    <x v="94"/>
    <x v="0"/>
    <x v="15"/>
    <x v="3"/>
    <x v="1"/>
    <x v="4"/>
    <x v="240"/>
  </r>
  <r>
    <x v="94"/>
    <x v="0"/>
    <x v="15"/>
    <x v="3"/>
    <x v="1"/>
    <x v="8"/>
    <x v="176"/>
  </r>
  <r>
    <x v="94"/>
    <x v="0"/>
    <x v="15"/>
    <x v="3"/>
    <x v="0"/>
    <x v="5"/>
    <x v="2217"/>
  </r>
  <r>
    <x v="930"/>
    <x v="0"/>
    <x v="9"/>
    <x v="3"/>
    <x v="2"/>
    <x v="16"/>
    <x v="2730"/>
  </r>
  <r>
    <x v="930"/>
    <x v="0"/>
    <x v="9"/>
    <x v="3"/>
    <x v="0"/>
    <x v="1"/>
    <x v="4578"/>
  </r>
  <r>
    <x v="930"/>
    <x v="0"/>
    <x v="9"/>
    <x v="3"/>
    <x v="1"/>
    <x v="14"/>
    <x v="1964"/>
  </r>
  <r>
    <x v="54"/>
    <x v="1"/>
    <x v="5"/>
    <x v="2"/>
    <x v="1"/>
    <x v="10"/>
    <x v="4579"/>
  </r>
  <r>
    <x v="918"/>
    <x v="2"/>
    <x v="1"/>
    <x v="1"/>
    <x v="0"/>
    <x v="3"/>
    <x v="4580"/>
  </r>
  <r>
    <x v="918"/>
    <x v="2"/>
    <x v="1"/>
    <x v="1"/>
    <x v="2"/>
    <x v="11"/>
    <x v="1221"/>
  </r>
  <r>
    <x v="1041"/>
    <x v="0"/>
    <x v="18"/>
    <x v="0"/>
    <x v="1"/>
    <x v="10"/>
    <x v="12"/>
  </r>
  <r>
    <x v="794"/>
    <x v="2"/>
    <x v="22"/>
    <x v="1"/>
    <x v="1"/>
    <x v="6"/>
    <x v="4581"/>
  </r>
  <r>
    <x v="25"/>
    <x v="0"/>
    <x v="1"/>
    <x v="1"/>
    <x v="1"/>
    <x v="8"/>
    <x v="4582"/>
  </r>
  <r>
    <x v="25"/>
    <x v="0"/>
    <x v="1"/>
    <x v="1"/>
    <x v="1"/>
    <x v="6"/>
    <x v="4434"/>
  </r>
  <r>
    <x v="25"/>
    <x v="0"/>
    <x v="1"/>
    <x v="1"/>
    <x v="1"/>
    <x v="10"/>
    <x v="4583"/>
  </r>
  <r>
    <x v="25"/>
    <x v="0"/>
    <x v="1"/>
    <x v="1"/>
    <x v="2"/>
    <x v="11"/>
    <x v="664"/>
  </r>
  <r>
    <x v="25"/>
    <x v="0"/>
    <x v="1"/>
    <x v="1"/>
    <x v="0"/>
    <x v="1"/>
    <x v="4009"/>
  </r>
  <r>
    <x v="25"/>
    <x v="0"/>
    <x v="1"/>
    <x v="1"/>
    <x v="1"/>
    <x v="8"/>
    <x v="2011"/>
  </r>
  <r>
    <x v="25"/>
    <x v="0"/>
    <x v="1"/>
    <x v="1"/>
    <x v="1"/>
    <x v="8"/>
    <x v="4584"/>
  </r>
  <r>
    <x v="25"/>
    <x v="0"/>
    <x v="1"/>
    <x v="1"/>
    <x v="0"/>
    <x v="3"/>
    <x v="4585"/>
  </r>
  <r>
    <x v="25"/>
    <x v="0"/>
    <x v="1"/>
    <x v="1"/>
    <x v="1"/>
    <x v="4"/>
    <x v="4586"/>
  </r>
  <r>
    <x v="25"/>
    <x v="0"/>
    <x v="1"/>
    <x v="1"/>
    <x v="1"/>
    <x v="9"/>
    <x v="4587"/>
  </r>
  <r>
    <x v="25"/>
    <x v="0"/>
    <x v="1"/>
    <x v="1"/>
    <x v="1"/>
    <x v="8"/>
    <x v="4588"/>
  </r>
  <r>
    <x v="302"/>
    <x v="1"/>
    <x v="7"/>
    <x v="1"/>
    <x v="1"/>
    <x v="8"/>
    <x v="4589"/>
  </r>
  <r>
    <x v="723"/>
    <x v="0"/>
    <x v="21"/>
    <x v="1"/>
    <x v="1"/>
    <x v="12"/>
    <x v="4590"/>
  </r>
  <r>
    <x v="515"/>
    <x v="2"/>
    <x v="21"/>
    <x v="1"/>
    <x v="1"/>
    <x v="14"/>
    <x v="920"/>
  </r>
  <r>
    <x v="1144"/>
    <x v="0"/>
    <x v="15"/>
    <x v="3"/>
    <x v="1"/>
    <x v="9"/>
    <x v="4591"/>
  </r>
  <r>
    <x v="776"/>
    <x v="1"/>
    <x v="1"/>
    <x v="1"/>
    <x v="1"/>
    <x v="4"/>
    <x v="4592"/>
  </r>
  <r>
    <x v="198"/>
    <x v="2"/>
    <x v="1"/>
    <x v="1"/>
    <x v="1"/>
    <x v="10"/>
    <x v="783"/>
  </r>
  <r>
    <x v="206"/>
    <x v="1"/>
    <x v="5"/>
    <x v="2"/>
    <x v="1"/>
    <x v="8"/>
    <x v="3153"/>
  </r>
  <r>
    <x v="206"/>
    <x v="1"/>
    <x v="5"/>
    <x v="2"/>
    <x v="1"/>
    <x v="10"/>
    <x v="4593"/>
  </r>
  <r>
    <x v="128"/>
    <x v="0"/>
    <x v="1"/>
    <x v="1"/>
    <x v="1"/>
    <x v="10"/>
    <x v="156"/>
  </r>
  <r>
    <x v="64"/>
    <x v="2"/>
    <x v="10"/>
    <x v="2"/>
    <x v="1"/>
    <x v="10"/>
    <x v="4579"/>
  </r>
  <r>
    <x v="310"/>
    <x v="0"/>
    <x v="5"/>
    <x v="2"/>
    <x v="1"/>
    <x v="6"/>
    <x v="2999"/>
  </r>
  <r>
    <x v="310"/>
    <x v="0"/>
    <x v="5"/>
    <x v="2"/>
    <x v="1"/>
    <x v="10"/>
    <x v="1170"/>
  </r>
  <r>
    <x v="310"/>
    <x v="0"/>
    <x v="5"/>
    <x v="2"/>
    <x v="1"/>
    <x v="6"/>
    <x v="4594"/>
  </r>
  <r>
    <x v="310"/>
    <x v="0"/>
    <x v="5"/>
    <x v="2"/>
    <x v="1"/>
    <x v="8"/>
    <x v="320"/>
  </r>
  <r>
    <x v="310"/>
    <x v="0"/>
    <x v="5"/>
    <x v="2"/>
    <x v="1"/>
    <x v="14"/>
    <x v="3832"/>
  </r>
  <r>
    <x v="536"/>
    <x v="0"/>
    <x v="4"/>
    <x v="1"/>
    <x v="1"/>
    <x v="12"/>
    <x v="2735"/>
  </r>
  <r>
    <x v="476"/>
    <x v="0"/>
    <x v="3"/>
    <x v="0"/>
    <x v="1"/>
    <x v="8"/>
    <x v="4595"/>
  </r>
  <r>
    <x v="476"/>
    <x v="0"/>
    <x v="3"/>
    <x v="0"/>
    <x v="1"/>
    <x v="9"/>
    <x v="4596"/>
  </r>
  <r>
    <x v="476"/>
    <x v="0"/>
    <x v="3"/>
    <x v="0"/>
    <x v="1"/>
    <x v="6"/>
    <x v="526"/>
  </r>
  <r>
    <x v="476"/>
    <x v="0"/>
    <x v="3"/>
    <x v="0"/>
    <x v="0"/>
    <x v="3"/>
    <x v="4597"/>
  </r>
  <r>
    <x v="476"/>
    <x v="0"/>
    <x v="3"/>
    <x v="0"/>
    <x v="2"/>
    <x v="11"/>
    <x v="4598"/>
  </r>
  <r>
    <x v="476"/>
    <x v="0"/>
    <x v="3"/>
    <x v="0"/>
    <x v="1"/>
    <x v="8"/>
    <x v="1683"/>
  </r>
  <r>
    <x v="246"/>
    <x v="1"/>
    <x v="1"/>
    <x v="1"/>
    <x v="1"/>
    <x v="6"/>
    <x v="2799"/>
  </r>
  <r>
    <x v="246"/>
    <x v="1"/>
    <x v="1"/>
    <x v="1"/>
    <x v="2"/>
    <x v="7"/>
    <x v="4599"/>
  </r>
  <r>
    <x v="145"/>
    <x v="1"/>
    <x v="9"/>
    <x v="3"/>
    <x v="1"/>
    <x v="8"/>
    <x v="4600"/>
  </r>
  <r>
    <x v="145"/>
    <x v="1"/>
    <x v="9"/>
    <x v="3"/>
    <x v="1"/>
    <x v="14"/>
    <x v="4601"/>
  </r>
  <r>
    <x v="646"/>
    <x v="0"/>
    <x v="1"/>
    <x v="1"/>
    <x v="1"/>
    <x v="4"/>
    <x v="4041"/>
  </r>
  <r>
    <x v="969"/>
    <x v="0"/>
    <x v="33"/>
    <x v="1"/>
    <x v="1"/>
    <x v="6"/>
    <x v="1362"/>
  </r>
  <r>
    <x v="140"/>
    <x v="1"/>
    <x v="1"/>
    <x v="1"/>
    <x v="2"/>
    <x v="7"/>
    <x v="664"/>
  </r>
  <r>
    <x v="1145"/>
    <x v="0"/>
    <x v="0"/>
    <x v="0"/>
    <x v="1"/>
    <x v="10"/>
    <x v="1907"/>
  </r>
  <r>
    <x v="1145"/>
    <x v="0"/>
    <x v="0"/>
    <x v="0"/>
    <x v="1"/>
    <x v="9"/>
    <x v="4602"/>
  </r>
  <r>
    <x v="1145"/>
    <x v="0"/>
    <x v="0"/>
    <x v="0"/>
    <x v="1"/>
    <x v="6"/>
    <x v="3802"/>
  </r>
  <r>
    <x v="1145"/>
    <x v="0"/>
    <x v="0"/>
    <x v="0"/>
    <x v="1"/>
    <x v="10"/>
    <x v="3667"/>
  </r>
  <r>
    <x v="97"/>
    <x v="0"/>
    <x v="10"/>
    <x v="2"/>
    <x v="2"/>
    <x v="11"/>
    <x v="4447"/>
  </r>
  <r>
    <x v="1146"/>
    <x v="0"/>
    <x v="15"/>
    <x v="3"/>
    <x v="1"/>
    <x v="8"/>
    <x v="4603"/>
  </r>
  <r>
    <x v="1146"/>
    <x v="0"/>
    <x v="15"/>
    <x v="3"/>
    <x v="1"/>
    <x v="8"/>
    <x v="4604"/>
  </r>
  <r>
    <x v="1146"/>
    <x v="0"/>
    <x v="15"/>
    <x v="3"/>
    <x v="1"/>
    <x v="8"/>
    <x v="1038"/>
  </r>
  <r>
    <x v="44"/>
    <x v="0"/>
    <x v="15"/>
    <x v="3"/>
    <x v="1"/>
    <x v="10"/>
    <x v="4605"/>
  </r>
  <r>
    <x v="207"/>
    <x v="0"/>
    <x v="15"/>
    <x v="3"/>
    <x v="1"/>
    <x v="10"/>
    <x v="3441"/>
  </r>
  <r>
    <x v="533"/>
    <x v="0"/>
    <x v="16"/>
    <x v="1"/>
    <x v="1"/>
    <x v="12"/>
    <x v="2953"/>
  </r>
  <r>
    <x v="1147"/>
    <x v="1"/>
    <x v="5"/>
    <x v="2"/>
    <x v="1"/>
    <x v="10"/>
    <x v="2993"/>
  </r>
  <r>
    <x v="158"/>
    <x v="0"/>
    <x v="9"/>
    <x v="3"/>
    <x v="1"/>
    <x v="8"/>
    <x v="1124"/>
  </r>
  <r>
    <x v="507"/>
    <x v="0"/>
    <x v="1"/>
    <x v="1"/>
    <x v="1"/>
    <x v="4"/>
    <x v="4606"/>
  </r>
  <r>
    <x v="249"/>
    <x v="1"/>
    <x v="24"/>
    <x v="3"/>
    <x v="0"/>
    <x v="1"/>
    <x v="4607"/>
  </r>
  <r>
    <x v="249"/>
    <x v="1"/>
    <x v="24"/>
    <x v="3"/>
    <x v="0"/>
    <x v="5"/>
    <x v="4608"/>
  </r>
  <r>
    <x v="249"/>
    <x v="1"/>
    <x v="24"/>
    <x v="3"/>
    <x v="2"/>
    <x v="11"/>
    <x v="602"/>
  </r>
  <r>
    <x v="475"/>
    <x v="0"/>
    <x v="15"/>
    <x v="3"/>
    <x v="2"/>
    <x v="7"/>
    <x v="2232"/>
  </r>
  <r>
    <x v="475"/>
    <x v="0"/>
    <x v="15"/>
    <x v="3"/>
    <x v="1"/>
    <x v="6"/>
    <x v="175"/>
  </r>
  <r>
    <x v="475"/>
    <x v="0"/>
    <x v="15"/>
    <x v="3"/>
    <x v="1"/>
    <x v="4"/>
    <x v="4609"/>
  </r>
  <r>
    <x v="475"/>
    <x v="0"/>
    <x v="15"/>
    <x v="3"/>
    <x v="1"/>
    <x v="14"/>
    <x v="3335"/>
  </r>
  <r>
    <x v="475"/>
    <x v="0"/>
    <x v="15"/>
    <x v="3"/>
    <x v="1"/>
    <x v="6"/>
    <x v="994"/>
  </r>
  <r>
    <x v="475"/>
    <x v="0"/>
    <x v="15"/>
    <x v="3"/>
    <x v="1"/>
    <x v="14"/>
    <x v="2735"/>
  </r>
  <r>
    <x v="475"/>
    <x v="0"/>
    <x v="15"/>
    <x v="3"/>
    <x v="1"/>
    <x v="8"/>
    <x v="4610"/>
  </r>
  <r>
    <x v="465"/>
    <x v="1"/>
    <x v="33"/>
    <x v="1"/>
    <x v="0"/>
    <x v="3"/>
    <x v="4611"/>
  </r>
  <r>
    <x v="465"/>
    <x v="1"/>
    <x v="33"/>
    <x v="1"/>
    <x v="1"/>
    <x v="8"/>
    <x v="3004"/>
  </r>
  <r>
    <x v="638"/>
    <x v="0"/>
    <x v="4"/>
    <x v="1"/>
    <x v="1"/>
    <x v="10"/>
    <x v="1156"/>
  </r>
  <r>
    <x v="638"/>
    <x v="0"/>
    <x v="4"/>
    <x v="1"/>
    <x v="1"/>
    <x v="8"/>
    <x v="2000"/>
  </r>
  <r>
    <x v="778"/>
    <x v="1"/>
    <x v="15"/>
    <x v="3"/>
    <x v="1"/>
    <x v="10"/>
    <x v="1444"/>
  </r>
  <r>
    <x v="701"/>
    <x v="1"/>
    <x v="4"/>
    <x v="1"/>
    <x v="1"/>
    <x v="8"/>
    <x v="1150"/>
  </r>
  <r>
    <x v="407"/>
    <x v="1"/>
    <x v="18"/>
    <x v="0"/>
    <x v="1"/>
    <x v="8"/>
    <x v="4612"/>
  </r>
  <r>
    <x v="96"/>
    <x v="0"/>
    <x v="4"/>
    <x v="1"/>
    <x v="1"/>
    <x v="10"/>
    <x v="1075"/>
  </r>
  <r>
    <x v="96"/>
    <x v="0"/>
    <x v="4"/>
    <x v="1"/>
    <x v="0"/>
    <x v="0"/>
    <x v="1713"/>
  </r>
  <r>
    <x v="101"/>
    <x v="1"/>
    <x v="15"/>
    <x v="3"/>
    <x v="0"/>
    <x v="5"/>
    <x v="4613"/>
  </r>
  <r>
    <x v="101"/>
    <x v="1"/>
    <x v="15"/>
    <x v="3"/>
    <x v="1"/>
    <x v="10"/>
    <x v="3683"/>
  </r>
  <r>
    <x v="720"/>
    <x v="0"/>
    <x v="32"/>
    <x v="0"/>
    <x v="1"/>
    <x v="10"/>
    <x v="1444"/>
  </r>
  <r>
    <x v="720"/>
    <x v="0"/>
    <x v="32"/>
    <x v="0"/>
    <x v="1"/>
    <x v="6"/>
    <x v="4614"/>
  </r>
  <r>
    <x v="696"/>
    <x v="0"/>
    <x v="13"/>
    <x v="3"/>
    <x v="1"/>
    <x v="10"/>
    <x v="4615"/>
  </r>
  <r>
    <x v="696"/>
    <x v="0"/>
    <x v="13"/>
    <x v="3"/>
    <x v="0"/>
    <x v="5"/>
    <x v="544"/>
  </r>
  <r>
    <x v="947"/>
    <x v="0"/>
    <x v="18"/>
    <x v="0"/>
    <x v="2"/>
    <x v="11"/>
    <x v="200"/>
  </r>
  <r>
    <x v="947"/>
    <x v="0"/>
    <x v="18"/>
    <x v="0"/>
    <x v="1"/>
    <x v="10"/>
    <x v="4616"/>
  </r>
  <r>
    <x v="200"/>
    <x v="2"/>
    <x v="14"/>
    <x v="2"/>
    <x v="0"/>
    <x v="3"/>
    <x v="4617"/>
  </r>
  <r>
    <x v="200"/>
    <x v="2"/>
    <x v="14"/>
    <x v="2"/>
    <x v="2"/>
    <x v="7"/>
    <x v="2096"/>
  </r>
  <r>
    <x v="200"/>
    <x v="2"/>
    <x v="14"/>
    <x v="2"/>
    <x v="0"/>
    <x v="5"/>
    <x v="1287"/>
  </r>
  <r>
    <x v="200"/>
    <x v="2"/>
    <x v="14"/>
    <x v="2"/>
    <x v="2"/>
    <x v="7"/>
    <x v="2230"/>
  </r>
  <r>
    <x v="200"/>
    <x v="2"/>
    <x v="14"/>
    <x v="2"/>
    <x v="0"/>
    <x v="1"/>
    <x v="4618"/>
  </r>
  <r>
    <x v="312"/>
    <x v="0"/>
    <x v="2"/>
    <x v="0"/>
    <x v="1"/>
    <x v="8"/>
    <x v="2159"/>
  </r>
  <r>
    <x v="312"/>
    <x v="0"/>
    <x v="2"/>
    <x v="0"/>
    <x v="1"/>
    <x v="4"/>
    <x v="4619"/>
  </r>
  <r>
    <x v="312"/>
    <x v="0"/>
    <x v="2"/>
    <x v="0"/>
    <x v="1"/>
    <x v="8"/>
    <x v="4620"/>
  </r>
  <r>
    <x v="312"/>
    <x v="0"/>
    <x v="2"/>
    <x v="0"/>
    <x v="0"/>
    <x v="0"/>
    <x v="4621"/>
  </r>
  <r>
    <x v="210"/>
    <x v="0"/>
    <x v="25"/>
    <x v="2"/>
    <x v="2"/>
    <x v="11"/>
    <x v="3458"/>
  </r>
  <r>
    <x v="210"/>
    <x v="0"/>
    <x v="25"/>
    <x v="2"/>
    <x v="0"/>
    <x v="5"/>
    <x v="4622"/>
  </r>
  <r>
    <x v="156"/>
    <x v="2"/>
    <x v="17"/>
    <x v="0"/>
    <x v="0"/>
    <x v="5"/>
    <x v="4623"/>
  </r>
  <r>
    <x v="825"/>
    <x v="2"/>
    <x v="9"/>
    <x v="3"/>
    <x v="2"/>
    <x v="7"/>
    <x v="4624"/>
  </r>
  <r>
    <x v="825"/>
    <x v="2"/>
    <x v="9"/>
    <x v="3"/>
    <x v="1"/>
    <x v="8"/>
    <x v="4090"/>
  </r>
  <r>
    <x v="825"/>
    <x v="2"/>
    <x v="9"/>
    <x v="3"/>
    <x v="0"/>
    <x v="3"/>
    <x v="1244"/>
  </r>
  <r>
    <x v="825"/>
    <x v="2"/>
    <x v="9"/>
    <x v="3"/>
    <x v="1"/>
    <x v="4"/>
    <x v="4625"/>
  </r>
  <r>
    <x v="1"/>
    <x v="0"/>
    <x v="15"/>
    <x v="3"/>
    <x v="1"/>
    <x v="10"/>
    <x v="1635"/>
  </r>
  <r>
    <x v="1"/>
    <x v="0"/>
    <x v="15"/>
    <x v="3"/>
    <x v="1"/>
    <x v="9"/>
    <x v="4626"/>
  </r>
  <r>
    <x v="153"/>
    <x v="0"/>
    <x v="5"/>
    <x v="2"/>
    <x v="2"/>
    <x v="7"/>
    <x v="4627"/>
  </r>
  <r>
    <x v="66"/>
    <x v="2"/>
    <x v="19"/>
    <x v="0"/>
    <x v="0"/>
    <x v="1"/>
    <x v="1713"/>
  </r>
  <r>
    <x v="66"/>
    <x v="0"/>
    <x v="16"/>
    <x v="1"/>
    <x v="0"/>
    <x v="3"/>
    <x v="4628"/>
  </r>
  <r>
    <x v="1148"/>
    <x v="1"/>
    <x v="3"/>
    <x v="0"/>
    <x v="1"/>
    <x v="10"/>
    <x v="1638"/>
  </r>
  <r>
    <x v="895"/>
    <x v="0"/>
    <x v="10"/>
    <x v="2"/>
    <x v="1"/>
    <x v="9"/>
    <x v="4629"/>
  </r>
  <r>
    <x v="707"/>
    <x v="0"/>
    <x v="32"/>
    <x v="0"/>
    <x v="0"/>
    <x v="5"/>
    <x v="4630"/>
  </r>
  <r>
    <x v="707"/>
    <x v="0"/>
    <x v="32"/>
    <x v="0"/>
    <x v="1"/>
    <x v="8"/>
    <x v="4631"/>
  </r>
  <r>
    <x v="568"/>
    <x v="0"/>
    <x v="30"/>
    <x v="3"/>
    <x v="1"/>
    <x v="2"/>
    <x v="3262"/>
  </r>
  <r>
    <x v="463"/>
    <x v="0"/>
    <x v="1"/>
    <x v="1"/>
    <x v="1"/>
    <x v="4"/>
    <x v="1177"/>
  </r>
  <r>
    <x v="463"/>
    <x v="0"/>
    <x v="1"/>
    <x v="1"/>
    <x v="1"/>
    <x v="10"/>
    <x v="156"/>
  </r>
  <r>
    <x v="1149"/>
    <x v="2"/>
    <x v="10"/>
    <x v="2"/>
    <x v="2"/>
    <x v="7"/>
    <x v="2643"/>
  </r>
  <r>
    <x v="1149"/>
    <x v="2"/>
    <x v="10"/>
    <x v="2"/>
    <x v="1"/>
    <x v="13"/>
    <x v="4515"/>
  </r>
  <r>
    <x v="1129"/>
    <x v="0"/>
    <x v="17"/>
    <x v="0"/>
    <x v="1"/>
    <x v="10"/>
    <x v="1372"/>
  </r>
  <r>
    <x v="1129"/>
    <x v="0"/>
    <x v="17"/>
    <x v="0"/>
    <x v="1"/>
    <x v="8"/>
    <x v="4632"/>
  </r>
  <r>
    <x v="1150"/>
    <x v="1"/>
    <x v="15"/>
    <x v="3"/>
    <x v="1"/>
    <x v="12"/>
    <x v="4633"/>
  </r>
  <r>
    <x v="1150"/>
    <x v="1"/>
    <x v="15"/>
    <x v="3"/>
    <x v="1"/>
    <x v="8"/>
    <x v="4373"/>
  </r>
  <r>
    <x v="251"/>
    <x v="0"/>
    <x v="34"/>
    <x v="3"/>
    <x v="1"/>
    <x v="4"/>
    <x v="2803"/>
  </r>
  <r>
    <x v="192"/>
    <x v="0"/>
    <x v="1"/>
    <x v="1"/>
    <x v="1"/>
    <x v="6"/>
    <x v="132"/>
  </r>
  <r>
    <x v="192"/>
    <x v="0"/>
    <x v="1"/>
    <x v="1"/>
    <x v="0"/>
    <x v="1"/>
    <x v="4634"/>
  </r>
  <r>
    <x v="192"/>
    <x v="0"/>
    <x v="1"/>
    <x v="1"/>
    <x v="1"/>
    <x v="4"/>
    <x v="4635"/>
  </r>
  <r>
    <x v="192"/>
    <x v="0"/>
    <x v="1"/>
    <x v="1"/>
    <x v="0"/>
    <x v="3"/>
    <x v="2932"/>
  </r>
  <r>
    <x v="1048"/>
    <x v="0"/>
    <x v="15"/>
    <x v="3"/>
    <x v="0"/>
    <x v="1"/>
    <x v="3388"/>
  </r>
  <r>
    <x v="1016"/>
    <x v="0"/>
    <x v="1"/>
    <x v="1"/>
    <x v="2"/>
    <x v="11"/>
    <x v="3219"/>
  </r>
  <r>
    <x v="606"/>
    <x v="1"/>
    <x v="5"/>
    <x v="2"/>
    <x v="2"/>
    <x v="11"/>
    <x v="734"/>
  </r>
  <r>
    <x v="606"/>
    <x v="1"/>
    <x v="5"/>
    <x v="2"/>
    <x v="2"/>
    <x v="16"/>
    <x v="4514"/>
  </r>
  <r>
    <x v="606"/>
    <x v="1"/>
    <x v="5"/>
    <x v="2"/>
    <x v="1"/>
    <x v="10"/>
    <x v="1339"/>
  </r>
  <r>
    <x v="606"/>
    <x v="1"/>
    <x v="5"/>
    <x v="2"/>
    <x v="1"/>
    <x v="9"/>
    <x v="2734"/>
  </r>
  <r>
    <x v="606"/>
    <x v="1"/>
    <x v="5"/>
    <x v="2"/>
    <x v="1"/>
    <x v="4"/>
    <x v="4636"/>
  </r>
  <r>
    <x v="464"/>
    <x v="1"/>
    <x v="9"/>
    <x v="3"/>
    <x v="1"/>
    <x v="8"/>
    <x v="4637"/>
  </r>
  <r>
    <x v="464"/>
    <x v="1"/>
    <x v="9"/>
    <x v="3"/>
    <x v="1"/>
    <x v="8"/>
    <x v="4638"/>
  </r>
  <r>
    <x v="696"/>
    <x v="0"/>
    <x v="39"/>
    <x v="3"/>
    <x v="2"/>
    <x v="7"/>
    <x v="1309"/>
  </r>
  <r>
    <x v="1037"/>
    <x v="1"/>
    <x v="32"/>
    <x v="0"/>
    <x v="1"/>
    <x v="6"/>
    <x v="4639"/>
  </r>
  <r>
    <x v="797"/>
    <x v="0"/>
    <x v="24"/>
    <x v="3"/>
    <x v="2"/>
    <x v="11"/>
    <x v="4640"/>
  </r>
  <r>
    <x v="504"/>
    <x v="2"/>
    <x v="1"/>
    <x v="1"/>
    <x v="1"/>
    <x v="8"/>
    <x v="4641"/>
  </r>
  <r>
    <x v="81"/>
    <x v="0"/>
    <x v="39"/>
    <x v="3"/>
    <x v="0"/>
    <x v="1"/>
    <x v="4642"/>
  </r>
  <r>
    <x v="629"/>
    <x v="2"/>
    <x v="5"/>
    <x v="2"/>
    <x v="1"/>
    <x v="14"/>
    <x v="4643"/>
  </r>
  <r>
    <x v="629"/>
    <x v="2"/>
    <x v="5"/>
    <x v="2"/>
    <x v="1"/>
    <x v="6"/>
    <x v="2204"/>
  </r>
  <r>
    <x v="629"/>
    <x v="2"/>
    <x v="5"/>
    <x v="2"/>
    <x v="0"/>
    <x v="1"/>
    <x v="4644"/>
  </r>
  <r>
    <x v="629"/>
    <x v="2"/>
    <x v="5"/>
    <x v="2"/>
    <x v="0"/>
    <x v="5"/>
    <x v="1316"/>
  </r>
  <r>
    <x v="629"/>
    <x v="2"/>
    <x v="5"/>
    <x v="2"/>
    <x v="1"/>
    <x v="9"/>
    <x v="1726"/>
  </r>
  <r>
    <x v="396"/>
    <x v="2"/>
    <x v="1"/>
    <x v="1"/>
    <x v="2"/>
    <x v="7"/>
    <x v="4645"/>
  </r>
  <r>
    <x v="396"/>
    <x v="2"/>
    <x v="1"/>
    <x v="1"/>
    <x v="0"/>
    <x v="3"/>
    <x v="2929"/>
  </r>
  <r>
    <x v="393"/>
    <x v="0"/>
    <x v="2"/>
    <x v="0"/>
    <x v="1"/>
    <x v="8"/>
    <x v="4646"/>
  </r>
  <r>
    <x v="393"/>
    <x v="0"/>
    <x v="2"/>
    <x v="0"/>
    <x v="1"/>
    <x v="6"/>
    <x v="4647"/>
  </r>
  <r>
    <x v="1151"/>
    <x v="0"/>
    <x v="32"/>
    <x v="0"/>
    <x v="1"/>
    <x v="4"/>
    <x v="4648"/>
  </r>
  <r>
    <x v="1151"/>
    <x v="0"/>
    <x v="32"/>
    <x v="0"/>
    <x v="1"/>
    <x v="8"/>
    <x v="204"/>
  </r>
  <r>
    <x v="373"/>
    <x v="2"/>
    <x v="4"/>
    <x v="1"/>
    <x v="0"/>
    <x v="5"/>
    <x v="4649"/>
  </r>
  <r>
    <x v="759"/>
    <x v="2"/>
    <x v="1"/>
    <x v="1"/>
    <x v="1"/>
    <x v="6"/>
    <x v="1567"/>
  </r>
  <r>
    <x v="759"/>
    <x v="2"/>
    <x v="1"/>
    <x v="1"/>
    <x v="1"/>
    <x v="2"/>
    <x v="2336"/>
  </r>
  <r>
    <x v="1067"/>
    <x v="2"/>
    <x v="15"/>
    <x v="3"/>
    <x v="1"/>
    <x v="6"/>
    <x v="489"/>
  </r>
  <r>
    <x v="1067"/>
    <x v="2"/>
    <x v="15"/>
    <x v="3"/>
    <x v="2"/>
    <x v="7"/>
    <x v="4650"/>
  </r>
  <r>
    <x v="581"/>
    <x v="0"/>
    <x v="2"/>
    <x v="0"/>
    <x v="2"/>
    <x v="7"/>
    <x v="4651"/>
  </r>
  <r>
    <x v="581"/>
    <x v="0"/>
    <x v="2"/>
    <x v="0"/>
    <x v="0"/>
    <x v="3"/>
    <x v="4652"/>
  </r>
  <r>
    <x v="99"/>
    <x v="1"/>
    <x v="15"/>
    <x v="3"/>
    <x v="0"/>
    <x v="5"/>
    <x v="4653"/>
  </r>
  <r>
    <x v="282"/>
    <x v="2"/>
    <x v="10"/>
    <x v="2"/>
    <x v="0"/>
    <x v="5"/>
    <x v="1648"/>
  </r>
  <r>
    <x v="229"/>
    <x v="0"/>
    <x v="15"/>
    <x v="3"/>
    <x v="1"/>
    <x v="6"/>
    <x v="2351"/>
  </r>
  <r>
    <x v="280"/>
    <x v="0"/>
    <x v="1"/>
    <x v="1"/>
    <x v="0"/>
    <x v="5"/>
    <x v="45"/>
  </r>
  <r>
    <x v="280"/>
    <x v="0"/>
    <x v="1"/>
    <x v="1"/>
    <x v="2"/>
    <x v="15"/>
    <x v="4654"/>
  </r>
  <r>
    <x v="108"/>
    <x v="1"/>
    <x v="16"/>
    <x v="1"/>
    <x v="1"/>
    <x v="6"/>
    <x v="2114"/>
  </r>
  <r>
    <x v="108"/>
    <x v="1"/>
    <x v="16"/>
    <x v="1"/>
    <x v="1"/>
    <x v="10"/>
    <x v="557"/>
  </r>
  <r>
    <x v="108"/>
    <x v="1"/>
    <x v="16"/>
    <x v="1"/>
    <x v="1"/>
    <x v="10"/>
    <x v="380"/>
  </r>
  <r>
    <x v="799"/>
    <x v="1"/>
    <x v="4"/>
    <x v="1"/>
    <x v="1"/>
    <x v="10"/>
    <x v="4553"/>
  </r>
  <r>
    <x v="799"/>
    <x v="1"/>
    <x v="4"/>
    <x v="1"/>
    <x v="1"/>
    <x v="8"/>
    <x v="4655"/>
  </r>
  <r>
    <x v="799"/>
    <x v="1"/>
    <x v="4"/>
    <x v="1"/>
    <x v="1"/>
    <x v="8"/>
    <x v="1494"/>
  </r>
  <r>
    <x v="453"/>
    <x v="0"/>
    <x v="1"/>
    <x v="1"/>
    <x v="1"/>
    <x v="2"/>
    <x v="1646"/>
  </r>
  <r>
    <x v="874"/>
    <x v="1"/>
    <x v="12"/>
    <x v="2"/>
    <x v="1"/>
    <x v="6"/>
    <x v="1220"/>
  </r>
  <r>
    <x v="874"/>
    <x v="1"/>
    <x v="12"/>
    <x v="2"/>
    <x v="1"/>
    <x v="10"/>
    <x v="233"/>
  </r>
  <r>
    <x v="910"/>
    <x v="0"/>
    <x v="1"/>
    <x v="1"/>
    <x v="1"/>
    <x v="6"/>
    <x v="138"/>
  </r>
  <r>
    <x v="910"/>
    <x v="0"/>
    <x v="1"/>
    <x v="1"/>
    <x v="1"/>
    <x v="8"/>
    <x v="4656"/>
  </r>
  <r>
    <x v="910"/>
    <x v="0"/>
    <x v="1"/>
    <x v="1"/>
    <x v="2"/>
    <x v="11"/>
    <x v="107"/>
  </r>
  <r>
    <x v="910"/>
    <x v="0"/>
    <x v="1"/>
    <x v="1"/>
    <x v="1"/>
    <x v="8"/>
    <x v="1967"/>
  </r>
  <r>
    <x v="1152"/>
    <x v="0"/>
    <x v="9"/>
    <x v="3"/>
    <x v="1"/>
    <x v="8"/>
    <x v="4657"/>
  </r>
  <r>
    <x v="678"/>
    <x v="0"/>
    <x v="15"/>
    <x v="3"/>
    <x v="2"/>
    <x v="7"/>
    <x v="4658"/>
  </r>
  <r>
    <x v="264"/>
    <x v="0"/>
    <x v="10"/>
    <x v="2"/>
    <x v="2"/>
    <x v="11"/>
    <x v="1374"/>
  </r>
  <r>
    <x v="216"/>
    <x v="0"/>
    <x v="1"/>
    <x v="1"/>
    <x v="2"/>
    <x v="7"/>
    <x v="4202"/>
  </r>
  <r>
    <x v="216"/>
    <x v="0"/>
    <x v="1"/>
    <x v="1"/>
    <x v="1"/>
    <x v="9"/>
    <x v="4659"/>
  </r>
  <r>
    <x v="216"/>
    <x v="0"/>
    <x v="1"/>
    <x v="1"/>
    <x v="0"/>
    <x v="5"/>
    <x v="4660"/>
  </r>
  <r>
    <x v="642"/>
    <x v="1"/>
    <x v="9"/>
    <x v="3"/>
    <x v="1"/>
    <x v="10"/>
    <x v="1832"/>
  </r>
  <r>
    <x v="642"/>
    <x v="1"/>
    <x v="9"/>
    <x v="3"/>
    <x v="2"/>
    <x v="11"/>
    <x v="4661"/>
  </r>
  <r>
    <x v="836"/>
    <x v="0"/>
    <x v="1"/>
    <x v="1"/>
    <x v="1"/>
    <x v="8"/>
    <x v="4662"/>
  </r>
  <r>
    <x v="836"/>
    <x v="0"/>
    <x v="1"/>
    <x v="1"/>
    <x v="1"/>
    <x v="10"/>
    <x v="4663"/>
  </r>
  <r>
    <x v="677"/>
    <x v="0"/>
    <x v="29"/>
    <x v="3"/>
    <x v="1"/>
    <x v="8"/>
    <x v="2822"/>
  </r>
  <r>
    <x v="677"/>
    <x v="0"/>
    <x v="29"/>
    <x v="3"/>
    <x v="1"/>
    <x v="9"/>
    <x v="4211"/>
  </r>
  <r>
    <x v="677"/>
    <x v="0"/>
    <x v="29"/>
    <x v="3"/>
    <x v="1"/>
    <x v="10"/>
    <x v="3226"/>
  </r>
  <r>
    <x v="387"/>
    <x v="0"/>
    <x v="15"/>
    <x v="3"/>
    <x v="0"/>
    <x v="5"/>
    <x v="4664"/>
  </r>
  <r>
    <x v="387"/>
    <x v="0"/>
    <x v="15"/>
    <x v="3"/>
    <x v="1"/>
    <x v="10"/>
    <x v="91"/>
  </r>
  <r>
    <x v="387"/>
    <x v="0"/>
    <x v="15"/>
    <x v="3"/>
    <x v="1"/>
    <x v="8"/>
    <x v="1940"/>
  </r>
  <r>
    <x v="1035"/>
    <x v="0"/>
    <x v="1"/>
    <x v="1"/>
    <x v="1"/>
    <x v="6"/>
    <x v="874"/>
  </r>
  <r>
    <x v="212"/>
    <x v="1"/>
    <x v="9"/>
    <x v="3"/>
    <x v="2"/>
    <x v="15"/>
    <x v="4665"/>
  </r>
  <r>
    <x v="435"/>
    <x v="0"/>
    <x v="1"/>
    <x v="1"/>
    <x v="0"/>
    <x v="5"/>
    <x v="3287"/>
  </r>
  <r>
    <x v="435"/>
    <x v="0"/>
    <x v="1"/>
    <x v="1"/>
    <x v="1"/>
    <x v="12"/>
    <x v="1477"/>
  </r>
  <r>
    <x v="756"/>
    <x v="0"/>
    <x v="1"/>
    <x v="1"/>
    <x v="0"/>
    <x v="5"/>
    <x v="3648"/>
  </r>
  <r>
    <x v="756"/>
    <x v="0"/>
    <x v="1"/>
    <x v="1"/>
    <x v="1"/>
    <x v="8"/>
    <x v="4666"/>
  </r>
  <r>
    <x v="756"/>
    <x v="0"/>
    <x v="1"/>
    <x v="1"/>
    <x v="0"/>
    <x v="5"/>
    <x v="4667"/>
  </r>
  <r>
    <x v="629"/>
    <x v="0"/>
    <x v="9"/>
    <x v="3"/>
    <x v="0"/>
    <x v="1"/>
    <x v="4668"/>
  </r>
  <r>
    <x v="1053"/>
    <x v="0"/>
    <x v="1"/>
    <x v="1"/>
    <x v="1"/>
    <x v="6"/>
    <x v="4669"/>
  </r>
  <r>
    <x v="839"/>
    <x v="0"/>
    <x v="1"/>
    <x v="1"/>
    <x v="1"/>
    <x v="4"/>
    <x v="1367"/>
  </r>
  <r>
    <x v="223"/>
    <x v="1"/>
    <x v="24"/>
    <x v="3"/>
    <x v="1"/>
    <x v="2"/>
    <x v="1138"/>
  </r>
  <r>
    <x v="223"/>
    <x v="1"/>
    <x v="24"/>
    <x v="3"/>
    <x v="0"/>
    <x v="0"/>
    <x v="4670"/>
  </r>
  <r>
    <x v="223"/>
    <x v="1"/>
    <x v="24"/>
    <x v="3"/>
    <x v="1"/>
    <x v="4"/>
    <x v="4671"/>
  </r>
  <r>
    <x v="593"/>
    <x v="0"/>
    <x v="1"/>
    <x v="1"/>
    <x v="2"/>
    <x v="11"/>
    <x v="998"/>
  </r>
  <r>
    <x v="593"/>
    <x v="0"/>
    <x v="1"/>
    <x v="1"/>
    <x v="2"/>
    <x v="11"/>
    <x v="4672"/>
  </r>
  <r>
    <x v="278"/>
    <x v="1"/>
    <x v="2"/>
    <x v="0"/>
    <x v="1"/>
    <x v="2"/>
    <x v="2106"/>
  </r>
  <r>
    <x v="126"/>
    <x v="1"/>
    <x v="12"/>
    <x v="2"/>
    <x v="1"/>
    <x v="10"/>
    <x v="4092"/>
  </r>
  <r>
    <x v="198"/>
    <x v="2"/>
    <x v="6"/>
    <x v="2"/>
    <x v="1"/>
    <x v="9"/>
    <x v="4673"/>
  </r>
  <r>
    <x v="198"/>
    <x v="2"/>
    <x v="6"/>
    <x v="2"/>
    <x v="0"/>
    <x v="5"/>
    <x v="4451"/>
  </r>
  <r>
    <x v="198"/>
    <x v="2"/>
    <x v="6"/>
    <x v="2"/>
    <x v="1"/>
    <x v="4"/>
    <x v="4674"/>
  </r>
  <r>
    <x v="198"/>
    <x v="2"/>
    <x v="6"/>
    <x v="2"/>
    <x v="1"/>
    <x v="6"/>
    <x v="345"/>
  </r>
  <r>
    <x v="198"/>
    <x v="2"/>
    <x v="6"/>
    <x v="2"/>
    <x v="1"/>
    <x v="10"/>
    <x v="2651"/>
  </r>
  <r>
    <x v="198"/>
    <x v="2"/>
    <x v="6"/>
    <x v="2"/>
    <x v="1"/>
    <x v="6"/>
    <x v="453"/>
  </r>
  <r>
    <x v="198"/>
    <x v="2"/>
    <x v="6"/>
    <x v="2"/>
    <x v="1"/>
    <x v="10"/>
    <x v="1544"/>
  </r>
  <r>
    <x v="198"/>
    <x v="2"/>
    <x v="6"/>
    <x v="2"/>
    <x v="2"/>
    <x v="7"/>
    <x v="4675"/>
  </r>
  <r>
    <x v="193"/>
    <x v="1"/>
    <x v="1"/>
    <x v="1"/>
    <x v="1"/>
    <x v="6"/>
    <x v="453"/>
  </r>
  <r>
    <x v="760"/>
    <x v="1"/>
    <x v="9"/>
    <x v="3"/>
    <x v="2"/>
    <x v="7"/>
    <x v="401"/>
  </r>
  <r>
    <x v="760"/>
    <x v="1"/>
    <x v="9"/>
    <x v="3"/>
    <x v="1"/>
    <x v="12"/>
    <x v="2458"/>
  </r>
  <r>
    <x v="487"/>
    <x v="0"/>
    <x v="17"/>
    <x v="0"/>
    <x v="1"/>
    <x v="6"/>
    <x v="2514"/>
  </r>
  <r>
    <x v="533"/>
    <x v="1"/>
    <x v="5"/>
    <x v="2"/>
    <x v="0"/>
    <x v="1"/>
    <x v="1165"/>
  </r>
  <r>
    <x v="1153"/>
    <x v="0"/>
    <x v="18"/>
    <x v="0"/>
    <x v="1"/>
    <x v="8"/>
    <x v="4676"/>
  </r>
  <r>
    <x v="1153"/>
    <x v="0"/>
    <x v="18"/>
    <x v="0"/>
    <x v="1"/>
    <x v="4"/>
    <x v="1715"/>
  </r>
  <r>
    <x v="1154"/>
    <x v="0"/>
    <x v="3"/>
    <x v="0"/>
    <x v="1"/>
    <x v="10"/>
    <x v="2806"/>
  </r>
  <r>
    <x v="1154"/>
    <x v="0"/>
    <x v="3"/>
    <x v="0"/>
    <x v="0"/>
    <x v="5"/>
    <x v="4677"/>
  </r>
  <r>
    <x v="1142"/>
    <x v="1"/>
    <x v="1"/>
    <x v="1"/>
    <x v="0"/>
    <x v="0"/>
    <x v="4678"/>
  </r>
  <r>
    <x v="1142"/>
    <x v="1"/>
    <x v="1"/>
    <x v="1"/>
    <x v="1"/>
    <x v="9"/>
    <x v="1897"/>
  </r>
  <r>
    <x v="1155"/>
    <x v="1"/>
    <x v="3"/>
    <x v="0"/>
    <x v="1"/>
    <x v="14"/>
    <x v="4679"/>
  </r>
  <r>
    <x v="1155"/>
    <x v="1"/>
    <x v="3"/>
    <x v="0"/>
    <x v="1"/>
    <x v="8"/>
    <x v="4680"/>
  </r>
  <r>
    <x v="50"/>
    <x v="2"/>
    <x v="37"/>
    <x v="1"/>
    <x v="2"/>
    <x v="7"/>
    <x v="107"/>
  </r>
  <r>
    <x v="50"/>
    <x v="2"/>
    <x v="37"/>
    <x v="1"/>
    <x v="0"/>
    <x v="5"/>
    <x v="4681"/>
  </r>
  <r>
    <x v="981"/>
    <x v="2"/>
    <x v="2"/>
    <x v="0"/>
    <x v="2"/>
    <x v="11"/>
    <x v="4682"/>
  </r>
  <r>
    <x v="1080"/>
    <x v="2"/>
    <x v="1"/>
    <x v="1"/>
    <x v="2"/>
    <x v="7"/>
    <x v="4683"/>
  </r>
  <r>
    <x v="1080"/>
    <x v="2"/>
    <x v="1"/>
    <x v="1"/>
    <x v="2"/>
    <x v="11"/>
    <x v="1917"/>
  </r>
  <r>
    <x v="675"/>
    <x v="1"/>
    <x v="16"/>
    <x v="1"/>
    <x v="2"/>
    <x v="11"/>
    <x v="4684"/>
  </r>
  <r>
    <x v="780"/>
    <x v="0"/>
    <x v="39"/>
    <x v="3"/>
    <x v="1"/>
    <x v="8"/>
    <x v="4685"/>
  </r>
  <r>
    <x v="524"/>
    <x v="2"/>
    <x v="16"/>
    <x v="1"/>
    <x v="2"/>
    <x v="15"/>
    <x v="4686"/>
  </r>
  <r>
    <x v="738"/>
    <x v="0"/>
    <x v="10"/>
    <x v="2"/>
    <x v="1"/>
    <x v="8"/>
    <x v="1079"/>
  </r>
  <r>
    <x v="428"/>
    <x v="0"/>
    <x v="24"/>
    <x v="3"/>
    <x v="1"/>
    <x v="6"/>
    <x v="233"/>
  </r>
  <r>
    <x v="428"/>
    <x v="0"/>
    <x v="24"/>
    <x v="3"/>
    <x v="0"/>
    <x v="5"/>
    <x v="516"/>
  </r>
  <r>
    <x v="336"/>
    <x v="0"/>
    <x v="1"/>
    <x v="1"/>
    <x v="2"/>
    <x v="11"/>
    <x v="4687"/>
  </r>
  <r>
    <x v="23"/>
    <x v="1"/>
    <x v="26"/>
    <x v="2"/>
    <x v="2"/>
    <x v="11"/>
    <x v="2080"/>
  </r>
  <r>
    <x v="23"/>
    <x v="1"/>
    <x v="26"/>
    <x v="2"/>
    <x v="0"/>
    <x v="5"/>
    <x v="2165"/>
  </r>
  <r>
    <x v="814"/>
    <x v="1"/>
    <x v="5"/>
    <x v="2"/>
    <x v="2"/>
    <x v="15"/>
    <x v="4688"/>
  </r>
  <r>
    <x v="806"/>
    <x v="0"/>
    <x v="1"/>
    <x v="1"/>
    <x v="1"/>
    <x v="4"/>
    <x v="2364"/>
  </r>
  <r>
    <x v="806"/>
    <x v="0"/>
    <x v="1"/>
    <x v="1"/>
    <x v="1"/>
    <x v="8"/>
    <x v="4689"/>
  </r>
  <r>
    <x v="806"/>
    <x v="0"/>
    <x v="1"/>
    <x v="1"/>
    <x v="1"/>
    <x v="2"/>
    <x v="4690"/>
  </r>
  <r>
    <x v="769"/>
    <x v="0"/>
    <x v="18"/>
    <x v="0"/>
    <x v="2"/>
    <x v="15"/>
    <x v="4691"/>
  </r>
  <r>
    <x v="1156"/>
    <x v="0"/>
    <x v="1"/>
    <x v="1"/>
    <x v="0"/>
    <x v="5"/>
    <x v="4692"/>
  </r>
  <r>
    <x v="989"/>
    <x v="0"/>
    <x v="4"/>
    <x v="1"/>
    <x v="0"/>
    <x v="5"/>
    <x v="4693"/>
  </r>
  <r>
    <x v="417"/>
    <x v="0"/>
    <x v="5"/>
    <x v="2"/>
    <x v="1"/>
    <x v="6"/>
    <x v="4694"/>
  </r>
  <r>
    <x v="417"/>
    <x v="0"/>
    <x v="5"/>
    <x v="2"/>
    <x v="1"/>
    <x v="13"/>
    <x v="2984"/>
  </r>
  <r>
    <x v="1157"/>
    <x v="1"/>
    <x v="9"/>
    <x v="3"/>
    <x v="1"/>
    <x v="4"/>
    <x v="4695"/>
  </r>
  <r>
    <x v="728"/>
    <x v="0"/>
    <x v="10"/>
    <x v="2"/>
    <x v="0"/>
    <x v="3"/>
    <x v="4696"/>
  </r>
  <r>
    <x v="728"/>
    <x v="0"/>
    <x v="10"/>
    <x v="2"/>
    <x v="0"/>
    <x v="5"/>
    <x v="1076"/>
  </r>
  <r>
    <x v="728"/>
    <x v="0"/>
    <x v="10"/>
    <x v="2"/>
    <x v="0"/>
    <x v="0"/>
    <x v="4697"/>
  </r>
  <r>
    <x v="728"/>
    <x v="0"/>
    <x v="10"/>
    <x v="2"/>
    <x v="1"/>
    <x v="8"/>
    <x v="4698"/>
  </r>
  <r>
    <x v="728"/>
    <x v="0"/>
    <x v="10"/>
    <x v="2"/>
    <x v="1"/>
    <x v="4"/>
    <x v="4699"/>
  </r>
  <r>
    <x v="507"/>
    <x v="0"/>
    <x v="2"/>
    <x v="0"/>
    <x v="0"/>
    <x v="1"/>
    <x v="2376"/>
  </r>
  <r>
    <x v="507"/>
    <x v="0"/>
    <x v="2"/>
    <x v="0"/>
    <x v="1"/>
    <x v="10"/>
    <x v="559"/>
  </r>
  <r>
    <x v="1158"/>
    <x v="0"/>
    <x v="5"/>
    <x v="2"/>
    <x v="0"/>
    <x v="3"/>
    <x v="4700"/>
  </r>
  <r>
    <x v="732"/>
    <x v="0"/>
    <x v="1"/>
    <x v="1"/>
    <x v="2"/>
    <x v="11"/>
    <x v="2709"/>
  </r>
  <r>
    <x v="732"/>
    <x v="0"/>
    <x v="1"/>
    <x v="1"/>
    <x v="0"/>
    <x v="1"/>
    <x v="2369"/>
  </r>
  <r>
    <x v="732"/>
    <x v="0"/>
    <x v="1"/>
    <x v="1"/>
    <x v="1"/>
    <x v="12"/>
    <x v="3699"/>
  </r>
  <r>
    <x v="193"/>
    <x v="1"/>
    <x v="15"/>
    <x v="3"/>
    <x v="1"/>
    <x v="13"/>
    <x v="4701"/>
  </r>
  <r>
    <x v="544"/>
    <x v="0"/>
    <x v="12"/>
    <x v="2"/>
    <x v="1"/>
    <x v="8"/>
    <x v="4702"/>
  </r>
  <r>
    <x v="330"/>
    <x v="0"/>
    <x v="2"/>
    <x v="0"/>
    <x v="1"/>
    <x v="8"/>
    <x v="1067"/>
  </r>
  <r>
    <x v="330"/>
    <x v="0"/>
    <x v="2"/>
    <x v="0"/>
    <x v="1"/>
    <x v="8"/>
    <x v="4703"/>
  </r>
  <r>
    <x v="330"/>
    <x v="0"/>
    <x v="2"/>
    <x v="0"/>
    <x v="1"/>
    <x v="6"/>
    <x v="1855"/>
  </r>
  <r>
    <x v="316"/>
    <x v="2"/>
    <x v="10"/>
    <x v="2"/>
    <x v="2"/>
    <x v="7"/>
    <x v="4704"/>
  </r>
  <r>
    <x v="943"/>
    <x v="0"/>
    <x v="15"/>
    <x v="3"/>
    <x v="1"/>
    <x v="6"/>
    <x v="2836"/>
  </r>
  <r>
    <x v="1159"/>
    <x v="1"/>
    <x v="15"/>
    <x v="3"/>
    <x v="0"/>
    <x v="3"/>
    <x v="4705"/>
  </r>
  <r>
    <x v="701"/>
    <x v="1"/>
    <x v="21"/>
    <x v="1"/>
    <x v="1"/>
    <x v="10"/>
    <x v="4706"/>
  </r>
  <r>
    <x v="701"/>
    <x v="1"/>
    <x v="21"/>
    <x v="1"/>
    <x v="1"/>
    <x v="8"/>
    <x v="4707"/>
  </r>
  <r>
    <x v="200"/>
    <x v="0"/>
    <x v="15"/>
    <x v="3"/>
    <x v="2"/>
    <x v="7"/>
    <x v="504"/>
  </r>
  <r>
    <x v="200"/>
    <x v="0"/>
    <x v="15"/>
    <x v="3"/>
    <x v="0"/>
    <x v="5"/>
    <x v="4622"/>
  </r>
  <r>
    <x v="213"/>
    <x v="1"/>
    <x v="10"/>
    <x v="2"/>
    <x v="1"/>
    <x v="10"/>
    <x v="821"/>
  </r>
  <r>
    <x v="213"/>
    <x v="1"/>
    <x v="10"/>
    <x v="2"/>
    <x v="2"/>
    <x v="11"/>
    <x v="4470"/>
  </r>
  <r>
    <x v="256"/>
    <x v="0"/>
    <x v="15"/>
    <x v="3"/>
    <x v="0"/>
    <x v="5"/>
    <x v="108"/>
  </r>
  <r>
    <x v="256"/>
    <x v="0"/>
    <x v="15"/>
    <x v="3"/>
    <x v="1"/>
    <x v="2"/>
    <x v="1227"/>
  </r>
  <r>
    <x v="468"/>
    <x v="0"/>
    <x v="4"/>
    <x v="1"/>
    <x v="1"/>
    <x v="9"/>
    <x v="4708"/>
  </r>
  <r>
    <x v="468"/>
    <x v="0"/>
    <x v="4"/>
    <x v="1"/>
    <x v="1"/>
    <x v="8"/>
    <x v="4709"/>
  </r>
  <r>
    <x v="772"/>
    <x v="2"/>
    <x v="1"/>
    <x v="1"/>
    <x v="0"/>
    <x v="5"/>
    <x v="4710"/>
  </r>
  <r>
    <x v="772"/>
    <x v="2"/>
    <x v="1"/>
    <x v="1"/>
    <x v="2"/>
    <x v="15"/>
    <x v="4711"/>
  </r>
  <r>
    <x v="772"/>
    <x v="2"/>
    <x v="1"/>
    <x v="1"/>
    <x v="1"/>
    <x v="4"/>
    <x v="4712"/>
  </r>
  <r>
    <x v="396"/>
    <x v="1"/>
    <x v="10"/>
    <x v="2"/>
    <x v="0"/>
    <x v="5"/>
    <x v="4713"/>
  </r>
  <r>
    <x v="40"/>
    <x v="1"/>
    <x v="9"/>
    <x v="3"/>
    <x v="2"/>
    <x v="7"/>
    <x v="4714"/>
  </r>
  <r>
    <x v="40"/>
    <x v="1"/>
    <x v="9"/>
    <x v="3"/>
    <x v="1"/>
    <x v="8"/>
    <x v="4715"/>
  </r>
  <r>
    <x v="347"/>
    <x v="0"/>
    <x v="2"/>
    <x v="0"/>
    <x v="0"/>
    <x v="5"/>
    <x v="4716"/>
  </r>
  <r>
    <x v="347"/>
    <x v="0"/>
    <x v="2"/>
    <x v="0"/>
    <x v="0"/>
    <x v="5"/>
    <x v="4717"/>
  </r>
  <r>
    <x v="707"/>
    <x v="0"/>
    <x v="15"/>
    <x v="3"/>
    <x v="2"/>
    <x v="11"/>
    <x v="3892"/>
  </r>
  <r>
    <x v="707"/>
    <x v="0"/>
    <x v="15"/>
    <x v="3"/>
    <x v="0"/>
    <x v="0"/>
    <x v="4718"/>
  </r>
  <r>
    <x v="296"/>
    <x v="1"/>
    <x v="1"/>
    <x v="1"/>
    <x v="1"/>
    <x v="4"/>
    <x v="4542"/>
  </r>
  <r>
    <x v="414"/>
    <x v="1"/>
    <x v="15"/>
    <x v="3"/>
    <x v="0"/>
    <x v="1"/>
    <x v="4719"/>
  </r>
  <r>
    <x v="1074"/>
    <x v="1"/>
    <x v="15"/>
    <x v="3"/>
    <x v="1"/>
    <x v="6"/>
    <x v="1755"/>
  </r>
  <r>
    <x v="711"/>
    <x v="0"/>
    <x v="32"/>
    <x v="0"/>
    <x v="0"/>
    <x v="1"/>
    <x v="4720"/>
  </r>
  <r>
    <x v="711"/>
    <x v="0"/>
    <x v="32"/>
    <x v="0"/>
    <x v="1"/>
    <x v="2"/>
    <x v="4721"/>
  </r>
  <r>
    <x v="711"/>
    <x v="0"/>
    <x v="32"/>
    <x v="0"/>
    <x v="0"/>
    <x v="5"/>
    <x v="3462"/>
  </r>
  <r>
    <x v="58"/>
    <x v="0"/>
    <x v="15"/>
    <x v="3"/>
    <x v="1"/>
    <x v="4"/>
    <x v="1616"/>
  </r>
  <r>
    <x v="157"/>
    <x v="1"/>
    <x v="2"/>
    <x v="0"/>
    <x v="0"/>
    <x v="3"/>
    <x v="4722"/>
  </r>
  <r>
    <x v="157"/>
    <x v="1"/>
    <x v="2"/>
    <x v="0"/>
    <x v="2"/>
    <x v="7"/>
    <x v="4723"/>
  </r>
  <r>
    <x v="157"/>
    <x v="1"/>
    <x v="2"/>
    <x v="0"/>
    <x v="1"/>
    <x v="6"/>
    <x v="4724"/>
  </r>
  <r>
    <x v="157"/>
    <x v="1"/>
    <x v="2"/>
    <x v="0"/>
    <x v="0"/>
    <x v="1"/>
    <x v="1445"/>
  </r>
  <r>
    <x v="223"/>
    <x v="0"/>
    <x v="5"/>
    <x v="2"/>
    <x v="1"/>
    <x v="9"/>
    <x v="4725"/>
  </r>
  <r>
    <x v="208"/>
    <x v="1"/>
    <x v="6"/>
    <x v="2"/>
    <x v="1"/>
    <x v="8"/>
    <x v="1109"/>
  </r>
  <r>
    <x v="208"/>
    <x v="1"/>
    <x v="6"/>
    <x v="2"/>
    <x v="1"/>
    <x v="8"/>
    <x v="4726"/>
  </r>
  <r>
    <x v="468"/>
    <x v="0"/>
    <x v="1"/>
    <x v="1"/>
    <x v="2"/>
    <x v="11"/>
    <x v="1800"/>
  </r>
  <r>
    <x v="633"/>
    <x v="2"/>
    <x v="24"/>
    <x v="3"/>
    <x v="2"/>
    <x v="7"/>
    <x v="4727"/>
  </r>
  <r>
    <x v="897"/>
    <x v="2"/>
    <x v="9"/>
    <x v="3"/>
    <x v="1"/>
    <x v="2"/>
    <x v="1045"/>
  </r>
  <r>
    <x v="695"/>
    <x v="2"/>
    <x v="1"/>
    <x v="1"/>
    <x v="1"/>
    <x v="10"/>
    <x v="2680"/>
  </r>
  <r>
    <x v="620"/>
    <x v="1"/>
    <x v="12"/>
    <x v="2"/>
    <x v="1"/>
    <x v="8"/>
    <x v="4728"/>
  </r>
  <r>
    <x v="790"/>
    <x v="2"/>
    <x v="16"/>
    <x v="1"/>
    <x v="1"/>
    <x v="6"/>
    <x v="4729"/>
  </r>
  <r>
    <x v="790"/>
    <x v="2"/>
    <x v="16"/>
    <x v="1"/>
    <x v="0"/>
    <x v="5"/>
    <x v="4730"/>
  </r>
  <r>
    <x v="125"/>
    <x v="1"/>
    <x v="9"/>
    <x v="3"/>
    <x v="2"/>
    <x v="7"/>
    <x v="4731"/>
  </r>
  <r>
    <x v="125"/>
    <x v="1"/>
    <x v="9"/>
    <x v="3"/>
    <x v="0"/>
    <x v="3"/>
    <x v="2901"/>
  </r>
  <r>
    <x v="408"/>
    <x v="0"/>
    <x v="1"/>
    <x v="1"/>
    <x v="1"/>
    <x v="10"/>
    <x v="537"/>
  </r>
  <r>
    <x v="408"/>
    <x v="0"/>
    <x v="1"/>
    <x v="1"/>
    <x v="0"/>
    <x v="1"/>
    <x v="4732"/>
  </r>
  <r>
    <x v="408"/>
    <x v="0"/>
    <x v="1"/>
    <x v="1"/>
    <x v="1"/>
    <x v="8"/>
    <x v="933"/>
  </r>
  <r>
    <x v="85"/>
    <x v="1"/>
    <x v="9"/>
    <x v="3"/>
    <x v="2"/>
    <x v="7"/>
    <x v="4733"/>
  </r>
  <r>
    <x v="85"/>
    <x v="1"/>
    <x v="9"/>
    <x v="3"/>
    <x v="1"/>
    <x v="13"/>
    <x v="2485"/>
  </r>
  <r>
    <x v="85"/>
    <x v="1"/>
    <x v="9"/>
    <x v="3"/>
    <x v="1"/>
    <x v="8"/>
    <x v="4734"/>
  </r>
  <r>
    <x v="85"/>
    <x v="1"/>
    <x v="9"/>
    <x v="3"/>
    <x v="1"/>
    <x v="4"/>
    <x v="2546"/>
  </r>
  <r>
    <x v="85"/>
    <x v="1"/>
    <x v="9"/>
    <x v="3"/>
    <x v="0"/>
    <x v="1"/>
    <x v="2493"/>
  </r>
  <r>
    <x v="4"/>
    <x v="1"/>
    <x v="2"/>
    <x v="0"/>
    <x v="1"/>
    <x v="8"/>
    <x v="4735"/>
  </r>
  <r>
    <x v="1000"/>
    <x v="0"/>
    <x v="3"/>
    <x v="0"/>
    <x v="1"/>
    <x v="2"/>
    <x v="871"/>
  </r>
  <r>
    <x v="919"/>
    <x v="1"/>
    <x v="41"/>
    <x v="2"/>
    <x v="2"/>
    <x v="7"/>
    <x v="2018"/>
  </r>
  <r>
    <x v="363"/>
    <x v="0"/>
    <x v="1"/>
    <x v="1"/>
    <x v="1"/>
    <x v="4"/>
    <x v="4736"/>
  </r>
  <r>
    <x v="363"/>
    <x v="0"/>
    <x v="1"/>
    <x v="1"/>
    <x v="1"/>
    <x v="4"/>
    <x v="4737"/>
  </r>
  <r>
    <x v="363"/>
    <x v="0"/>
    <x v="1"/>
    <x v="1"/>
    <x v="1"/>
    <x v="14"/>
    <x v="4738"/>
  </r>
  <r>
    <x v="363"/>
    <x v="0"/>
    <x v="1"/>
    <x v="1"/>
    <x v="1"/>
    <x v="13"/>
    <x v="2766"/>
  </r>
  <r>
    <x v="802"/>
    <x v="1"/>
    <x v="1"/>
    <x v="1"/>
    <x v="1"/>
    <x v="8"/>
    <x v="4739"/>
  </r>
  <r>
    <x v="808"/>
    <x v="1"/>
    <x v="10"/>
    <x v="2"/>
    <x v="1"/>
    <x v="6"/>
    <x v="4740"/>
  </r>
  <r>
    <x v="111"/>
    <x v="1"/>
    <x v="4"/>
    <x v="1"/>
    <x v="1"/>
    <x v="4"/>
    <x v="448"/>
  </r>
  <r>
    <x v="70"/>
    <x v="0"/>
    <x v="3"/>
    <x v="0"/>
    <x v="1"/>
    <x v="6"/>
    <x v="1495"/>
  </r>
  <r>
    <x v="1160"/>
    <x v="0"/>
    <x v="8"/>
    <x v="2"/>
    <x v="1"/>
    <x v="4"/>
    <x v="1344"/>
  </r>
  <r>
    <x v="1160"/>
    <x v="0"/>
    <x v="8"/>
    <x v="2"/>
    <x v="1"/>
    <x v="2"/>
    <x v="928"/>
  </r>
  <r>
    <x v="1160"/>
    <x v="0"/>
    <x v="8"/>
    <x v="2"/>
    <x v="2"/>
    <x v="7"/>
    <x v="179"/>
  </r>
  <r>
    <x v="1160"/>
    <x v="0"/>
    <x v="8"/>
    <x v="2"/>
    <x v="1"/>
    <x v="14"/>
    <x v="2877"/>
  </r>
  <r>
    <x v="1160"/>
    <x v="0"/>
    <x v="8"/>
    <x v="2"/>
    <x v="1"/>
    <x v="10"/>
    <x v="1200"/>
  </r>
  <r>
    <x v="1160"/>
    <x v="0"/>
    <x v="8"/>
    <x v="2"/>
    <x v="1"/>
    <x v="9"/>
    <x v="4741"/>
  </r>
  <r>
    <x v="1160"/>
    <x v="0"/>
    <x v="8"/>
    <x v="2"/>
    <x v="1"/>
    <x v="10"/>
    <x v="4459"/>
  </r>
  <r>
    <x v="1160"/>
    <x v="0"/>
    <x v="8"/>
    <x v="2"/>
    <x v="1"/>
    <x v="4"/>
    <x v="3026"/>
  </r>
  <r>
    <x v="1160"/>
    <x v="0"/>
    <x v="8"/>
    <x v="2"/>
    <x v="0"/>
    <x v="5"/>
    <x v="4742"/>
  </r>
  <r>
    <x v="1160"/>
    <x v="0"/>
    <x v="8"/>
    <x v="2"/>
    <x v="2"/>
    <x v="7"/>
    <x v="2030"/>
  </r>
  <r>
    <x v="1161"/>
    <x v="0"/>
    <x v="18"/>
    <x v="0"/>
    <x v="0"/>
    <x v="1"/>
    <x v="4743"/>
  </r>
  <r>
    <x v="1161"/>
    <x v="0"/>
    <x v="18"/>
    <x v="0"/>
    <x v="0"/>
    <x v="5"/>
    <x v="4744"/>
  </r>
  <r>
    <x v="769"/>
    <x v="0"/>
    <x v="24"/>
    <x v="3"/>
    <x v="1"/>
    <x v="10"/>
    <x v="1339"/>
  </r>
  <r>
    <x v="743"/>
    <x v="0"/>
    <x v="1"/>
    <x v="1"/>
    <x v="1"/>
    <x v="10"/>
    <x v="2195"/>
  </r>
  <r>
    <x v="743"/>
    <x v="0"/>
    <x v="1"/>
    <x v="1"/>
    <x v="1"/>
    <x v="6"/>
    <x v="423"/>
  </r>
  <r>
    <x v="743"/>
    <x v="0"/>
    <x v="1"/>
    <x v="1"/>
    <x v="1"/>
    <x v="10"/>
    <x v="340"/>
  </r>
  <r>
    <x v="591"/>
    <x v="1"/>
    <x v="15"/>
    <x v="3"/>
    <x v="0"/>
    <x v="3"/>
    <x v="4053"/>
  </r>
  <r>
    <x v="591"/>
    <x v="1"/>
    <x v="15"/>
    <x v="3"/>
    <x v="0"/>
    <x v="1"/>
    <x v="4745"/>
  </r>
  <r>
    <x v="587"/>
    <x v="1"/>
    <x v="24"/>
    <x v="3"/>
    <x v="1"/>
    <x v="9"/>
    <x v="4746"/>
  </r>
  <r>
    <x v="136"/>
    <x v="0"/>
    <x v="10"/>
    <x v="2"/>
    <x v="1"/>
    <x v="10"/>
    <x v="4747"/>
  </r>
  <r>
    <x v="136"/>
    <x v="0"/>
    <x v="10"/>
    <x v="2"/>
    <x v="2"/>
    <x v="11"/>
    <x v="4748"/>
  </r>
  <r>
    <x v="162"/>
    <x v="0"/>
    <x v="4"/>
    <x v="1"/>
    <x v="0"/>
    <x v="5"/>
    <x v="3474"/>
  </r>
  <r>
    <x v="162"/>
    <x v="0"/>
    <x v="4"/>
    <x v="1"/>
    <x v="1"/>
    <x v="10"/>
    <x v="4749"/>
  </r>
  <r>
    <x v="634"/>
    <x v="0"/>
    <x v="15"/>
    <x v="3"/>
    <x v="1"/>
    <x v="14"/>
    <x v="375"/>
  </r>
  <r>
    <x v="263"/>
    <x v="1"/>
    <x v="1"/>
    <x v="1"/>
    <x v="0"/>
    <x v="0"/>
    <x v="4750"/>
  </r>
  <r>
    <x v="263"/>
    <x v="1"/>
    <x v="1"/>
    <x v="1"/>
    <x v="0"/>
    <x v="5"/>
    <x v="4751"/>
  </r>
  <r>
    <x v="263"/>
    <x v="1"/>
    <x v="1"/>
    <x v="1"/>
    <x v="0"/>
    <x v="1"/>
    <x v="1892"/>
  </r>
  <r>
    <x v="263"/>
    <x v="1"/>
    <x v="1"/>
    <x v="1"/>
    <x v="0"/>
    <x v="1"/>
    <x v="938"/>
  </r>
  <r>
    <x v="176"/>
    <x v="0"/>
    <x v="10"/>
    <x v="2"/>
    <x v="1"/>
    <x v="2"/>
    <x v="132"/>
  </r>
  <r>
    <x v="198"/>
    <x v="1"/>
    <x v="1"/>
    <x v="1"/>
    <x v="0"/>
    <x v="5"/>
    <x v="4752"/>
  </r>
  <r>
    <x v="918"/>
    <x v="0"/>
    <x v="24"/>
    <x v="3"/>
    <x v="0"/>
    <x v="3"/>
    <x v="4753"/>
  </r>
  <r>
    <x v="149"/>
    <x v="0"/>
    <x v="15"/>
    <x v="3"/>
    <x v="2"/>
    <x v="11"/>
    <x v="2564"/>
  </r>
  <r>
    <x v="1109"/>
    <x v="2"/>
    <x v="21"/>
    <x v="1"/>
    <x v="2"/>
    <x v="7"/>
    <x v="2356"/>
  </r>
  <r>
    <x v="1109"/>
    <x v="2"/>
    <x v="21"/>
    <x v="1"/>
    <x v="2"/>
    <x v="11"/>
    <x v="1424"/>
  </r>
  <r>
    <x v="1109"/>
    <x v="2"/>
    <x v="21"/>
    <x v="1"/>
    <x v="0"/>
    <x v="5"/>
    <x v="4754"/>
  </r>
  <r>
    <x v="69"/>
    <x v="1"/>
    <x v="9"/>
    <x v="3"/>
    <x v="0"/>
    <x v="1"/>
    <x v="4755"/>
  </r>
  <r>
    <x v="69"/>
    <x v="1"/>
    <x v="9"/>
    <x v="3"/>
    <x v="2"/>
    <x v="11"/>
    <x v="4756"/>
  </r>
  <r>
    <x v="69"/>
    <x v="1"/>
    <x v="9"/>
    <x v="3"/>
    <x v="2"/>
    <x v="7"/>
    <x v="4757"/>
  </r>
  <r>
    <x v="69"/>
    <x v="1"/>
    <x v="9"/>
    <x v="3"/>
    <x v="1"/>
    <x v="10"/>
    <x v="4758"/>
  </r>
  <r>
    <x v="69"/>
    <x v="1"/>
    <x v="9"/>
    <x v="3"/>
    <x v="1"/>
    <x v="8"/>
    <x v="4759"/>
  </r>
  <r>
    <x v="69"/>
    <x v="1"/>
    <x v="9"/>
    <x v="3"/>
    <x v="1"/>
    <x v="4"/>
    <x v="1183"/>
  </r>
  <r>
    <x v="69"/>
    <x v="1"/>
    <x v="9"/>
    <x v="3"/>
    <x v="1"/>
    <x v="8"/>
    <x v="3697"/>
  </r>
  <r>
    <x v="69"/>
    <x v="1"/>
    <x v="9"/>
    <x v="3"/>
    <x v="1"/>
    <x v="4"/>
    <x v="4760"/>
  </r>
  <r>
    <x v="69"/>
    <x v="1"/>
    <x v="9"/>
    <x v="3"/>
    <x v="2"/>
    <x v="15"/>
    <x v="4761"/>
  </r>
  <r>
    <x v="318"/>
    <x v="0"/>
    <x v="9"/>
    <x v="3"/>
    <x v="1"/>
    <x v="9"/>
    <x v="4762"/>
  </r>
  <r>
    <x v="318"/>
    <x v="0"/>
    <x v="9"/>
    <x v="3"/>
    <x v="0"/>
    <x v="5"/>
    <x v="1272"/>
  </r>
  <r>
    <x v="674"/>
    <x v="0"/>
    <x v="5"/>
    <x v="2"/>
    <x v="0"/>
    <x v="1"/>
    <x v="4763"/>
  </r>
  <r>
    <x v="674"/>
    <x v="0"/>
    <x v="5"/>
    <x v="2"/>
    <x v="0"/>
    <x v="5"/>
    <x v="4764"/>
  </r>
  <r>
    <x v="461"/>
    <x v="1"/>
    <x v="35"/>
    <x v="0"/>
    <x v="1"/>
    <x v="8"/>
    <x v="4765"/>
  </r>
  <r>
    <x v="461"/>
    <x v="1"/>
    <x v="35"/>
    <x v="0"/>
    <x v="1"/>
    <x v="8"/>
    <x v="2628"/>
  </r>
  <r>
    <x v="461"/>
    <x v="1"/>
    <x v="35"/>
    <x v="0"/>
    <x v="1"/>
    <x v="10"/>
    <x v="91"/>
  </r>
  <r>
    <x v="461"/>
    <x v="1"/>
    <x v="35"/>
    <x v="0"/>
    <x v="1"/>
    <x v="10"/>
    <x v="4515"/>
  </r>
  <r>
    <x v="461"/>
    <x v="1"/>
    <x v="35"/>
    <x v="0"/>
    <x v="1"/>
    <x v="9"/>
    <x v="4591"/>
  </r>
  <r>
    <x v="128"/>
    <x v="0"/>
    <x v="16"/>
    <x v="1"/>
    <x v="1"/>
    <x v="13"/>
    <x v="3743"/>
  </r>
  <r>
    <x v="128"/>
    <x v="0"/>
    <x v="16"/>
    <x v="1"/>
    <x v="1"/>
    <x v="8"/>
    <x v="4766"/>
  </r>
  <r>
    <x v="353"/>
    <x v="1"/>
    <x v="1"/>
    <x v="1"/>
    <x v="1"/>
    <x v="8"/>
    <x v="1073"/>
  </r>
  <r>
    <x v="353"/>
    <x v="1"/>
    <x v="1"/>
    <x v="1"/>
    <x v="1"/>
    <x v="8"/>
    <x v="4767"/>
  </r>
  <r>
    <x v="353"/>
    <x v="1"/>
    <x v="1"/>
    <x v="1"/>
    <x v="1"/>
    <x v="6"/>
    <x v="1593"/>
  </r>
  <r>
    <x v="1162"/>
    <x v="1"/>
    <x v="4"/>
    <x v="1"/>
    <x v="1"/>
    <x v="8"/>
    <x v="788"/>
  </r>
  <r>
    <x v="539"/>
    <x v="1"/>
    <x v="4"/>
    <x v="1"/>
    <x v="0"/>
    <x v="5"/>
    <x v="4768"/>
  </r>
  <r>
    <x v="264"/>
    <x v="0"/>
    <x v="1"/>
    <x v="1"/>
    <x v="1"/>
    <x v="8"/>
    <x v="690"/>
  </r>
  <r>
    <x v="264"/>
    <x v="0"/>
    <x v="1"/>
    <x v="1"/>
    <x v="0"/>
    <x v="3"/>
    <x v="4769"/>
  </r>
  <r>
    <x v="547"/>
    <x v="1"/>
    <x v="1"/>
    <x v="1"/>
    <x v="1"/>
    <x v="2"/>
    <x v="1365"/>
  </r>
  <r>
    <x v="337"/>
    <x v="1"/>
    <x v="5"/>
    <x v="2"/>
    <x v="1"/>
    <x v="10"/>
    <x v="1414"/>
  </r>
  <r>
    <x v="337"/>
    <x v="1"/>
    <x v="5"/>
    <x v="2"/>
    <x v="1"/>
    <x v="4"/>
    <x v="4770"/>
  </r>
  <r>
    <x v="447"/>
    <x v="2"/>
    <x v="10"/>
    <x v="2"/>
    <x v="1"/>
    <x v="10"/>
    <x v="1170"/>
  </r>
  <r>
    <x v="447"/>
    <x v="2"/>
    <x v="10"/>
    <x v="2"/>
    <x v="1"/>
    <x v="10"/>
    <x v="4771"/>
  </r>
  <r>
    <x v="447"/>
    <x v="2"/>
    <x v="10"/>
    <x v="2"/>
    <x v="0"/>
    <x v="5"/>
    <x v="496"/>
  </r>
  <r>
    <x v="447"/>
    <x v="2"/>
    <x v="10"/>
    <x v="2"/>
    <x v="1"/>
    <x v="10"/>
    <x v="1242"/>
  </r>
  <r>
    <x v="343"/>
    <x v="0"/>
    <x v="18"/>
    <x v="0"/>
    <x v="0"/>
    <x v="5"/>
    <x v="4772"/>
  </r>
  <r>
    <x v="697"/>
    <x v="2"/>
    <x v="5"/>
    <x v="2"/>
    <x v="1"/>
    <x v="6"/>
    <x v="4373"/>
  </r>
  <r>
    <x v="697"/>
    <x v="2"/>
    <x v="5"/>
    <x v="2"/>
    <x v="0"/>
    <x v="1"/>
    <x v="2550"/>
  </r>
  <r>
    <x v="697"/>
    <x v="2"/>
    <x v="5"/>
    <x v="2"/>
    <x v="1"/>
    <x v="8"/>
    <x v="4773"/>
  </r>
  <r>
    <x v="697"/>
    <x v="2"/>
    <x v="5"/>
    <x v="2"/>
    <x v="2"/>
    <x v="7"/>
    <x v="4774"/>
  </r>
  <r>
    <x v="643"/>
    <x v="0"/>
    <x v="10"/>
    <x v="2"/>
    <x v="2"/>
    <x v="7"/>
    <x v="1467"/>
  </r>
  <r>
    <x v="679"/>
    <x v="0"/>
    <x v="10"/>
    <x v="2"/>
    <x v="1"/>
    <x v="2"/>
    <x v="4579"/>
  </r>
  <r>
    <x v="679"/>
    <x v="0"/>
    <x v="10"/>
    <x v="2"/>
    <x v="1"/>
    <x v="4"/>
    <x v="2479"/>
  </r>
  <r>
    <x v="392"/>
    <x v="0"/>
    <x v="17"/>
    <x v="0"/>
    <x v="2"/>
    <x v="7"/>
    <x v="4775"/>
  </r>
  <r>
    <x v="392"/>
    <x v="0"/>
    <x v="17"/>
    <x v="0"/>
    <x v="1"/>
    <x v="8"/>
    <x v="4776"/>
  </r>
  <r>
    <x v="392"/>
    <x v="0"/>
    <x v="17"/>
    <x v="0"/>
    <x v="0"/>
    <x v="5"/>
    <x v="4777"/>
  </r>
  <r>
    <x v="392"/>
    <x v="0"/>
    <x v="17"/>
    <x v="0"/>
    <x v="0"/>
    <x v="0"/>
    <x v="4778"/>
  </r>
  <r>
    <x v="347"/>
    <x v="0"/>
    <x v="1"/>
    <x v="1"/>
    <x v="2"/>
    <x v="16"/>
    <x v="4779"/>
  </r>
  <r>
    <x v="347"/>
    <x v="0"/>
    <x v="1"/>
    <x v="1"/>
    <x v="1"/>
    <x v="10"/>
    <x v="4780"/>
  </r>
  <r>
    <x v="914"/>
    <x v="0"/>
    <x v="4"/>
    <x v="1"/>
    <x v="2"/>
    <x v="11"/>
    <x v="4781"/>
  </r>
  <r>
    <x v="162"/>
    <x v="0"/>
    <x v="1"/>
    <x v="1"/>
    <x v="1"/>
    <x v="6"/>
    <x v="3544"/>
  </r>
  <r>
    <x v="162"/>
    <x v="0"/>
    <x v="1"/>
    <x v="1"/>
    <x v="1"/>
    <x v="10"/>
    <x v="1353"/>
  </r>
  <r>
    <x v="162"/>
    <x v="0"/>
    <x v="1"/>
    <x v="1"/>
    <x v="1"/>
    <x v="4"/>
    <x v="2172"/>
  </r>
  <r>
    <x v="288"/>
    <x v="1"/>
    <x v="1"/>
    <x v="1"/>
    <x v="1"/>
    <x v="9"/>
    <x v="4782"/>
  </r>
  <r>
    <x v="343"/>
    <x v="2"/>
    <x v="1"/>
    <x v="1"/>
    <x v="0"/>
    <x v="5"/>
    <x v="4783"/>
  </r>
  <r>
    <x v="1114"/>
    <x v="0"/>
    <x v="15"/>
    <x v="3"/>
    <x v="1"/>
    <x v="10"/>
    <x v="1801"/>
  </r>
  <r>
    <x v="1114"/>
    <x v="0"/>
    <x v="15"/>
    <x v="3"/>
    <x v="0"/>
    <x v="5"/>
    <x v="58"/>
  </r>
  <r>
    <x v="426"/>
    <x v="1"/>
    <x v="9"/>
    <x v="3"/>
    <x v="1"/>
    <x v="8"/>
    <x v="4784"/>
  </r>
  <r>
    <x v="426"/>
    <x v="1"/>
    <x v="9"/>
    <x v="3"/>
    <x v="1"/>
    <x v="4"/>
    <x v="2706"/>
  </r>
  <r>
    <x v="949"/>
    <x v="2"/>
    <x v="7"/>
    <x v="1"/>
    <x v="2"/>
    <x v="16"/>
    <x v="4785"/>
  </r>
  <r>
    <x v="342"/>
    <x v="1"/>
    <x v="10"/>
    <x v="2"/>
    <x v="1"/>
    <x v="6"/>
    <x v="4786"/>
  </r>
  <r>
    <x v="1037"/>
    <x v="2"/>
    <x v="0"/>
    <x v="0"/>
    <x v="0"/>
    <x v="1"/>
    <x v="4787"/>
  </r>
  <r>
    <x v="1037"/>
    <x v="2"/>
    <x v="0"/>
    <x v="0"/>
    <x v="1"/>
    <x v="8"/>
    <x v="4788"/>
  </r>
  <r>
    <x v="1037"/>
    <x v="2"/>
    <x v="0"/>
    <x v="0"/>
    <x v="1"/>
    <x v="6"/>
    <x v="4789"/>
  </r>
  <r>
    <x v="1037"/>
    <x v="2"/>
    <x v="0"/>
    <x v="0"/>
    <x v="2"/>
    <x v="7"/>
    <x v="3627"/>
  </r>
  <r>
    <x v="1037"/>
    <x v="2"/>
    <x v="0"/>
    <x v="0"/>
    <x v="2"/>
    <x v="7"/>
    <x v="4790"/>
  </r>
  <r>
    <x v="1037"/>
    <x v="2"/>
    <x v="0"/>
    <x v="0"/>
    <x v="1"/>
    <x v="13"/>
    <x v="4791"/>
  </r>
  <r>
    <x v="1037"/>
    <x v="2"/>
    <x v="0"/>
    <x v="0"/>
    <x v="1"/>
    <x v="10"/>
    <x v="2571"/>
  </r>
  <r>
    <x v="142"/>
    <x v="2"/>
    <x v="1"/>
    <x v="1"/>
    <x v="1"/>
    <x v="12"/>
    <x v="4639"/>
  </r>
  <r>
    <x v="865"/>
    <x v="2"/>
    <x v="15"/>
    <x v="3"/>
    <x v="1"/>
    <x v="8"/>
    <x v="4792"/>
  </r>
  <r>
    <x v="534"/>
    <x v="1"/>
    <x v="9"/>
    <x v="3"/>
    <x v="0"/>
    <x v="1"/>
    <x v="4793"/>
  </r>
  <r>
    <x v="116"/>
    <x v="2"/>
    <x v="46"/>
    <x v="2"/>
    <x v="1"/>
    <x v="6"/>
    <x v="4538"/>
  </r>
  <r>
    <x v="116"/>
    <x v="2"/>
    <x v="46"/>
    <x v="2"/>
    <x v="1"/>
    <x v="8"/>
    <x v="4063"/>
  </r>
  <r>
    <x v="546"/>
    <x v="2"/>
    <x v="38"/>
    <x v="3"/>
    <x v="1"/>
    <x v="10"/>
    <x v="2680"/>
  </r>
  <r>
    <x v="546"/>
    <x v="2"/>
    <x v="38"/>
    <x v="3"/>
    <x v="2"/>
    <x v="11"/>
    <x v="3522"/>
  </r>
  <r>
    <x v="546"/>
    <x v="2"/>
    <x v="38"/>
    <x v="3"/>
    <x v="0"/>
    <x v="3"/>
    <x v="4794"/>
  </r>
  <r>
    <x v="60"/>
    <x v="0"/>
    <x v="1"/>
    <x v="1"/>
    <x v="1"/>
    <x v="10"/>
    <x v="91"/>
  </r>
  <r>
    <x v="229"/>
    <x v="1"/>
    <x v="1"/>
    <x v="1"/>
    <x v="0"/>
    <x v="5"/>
    <x v="4795"/>
  </r>
  <r>
    <x v="673"/>
    <x v="0"/>
    <x v="15"/>
    <x v="3"/>
    <x v="2"/>
    <x v="7"/>
    <x v="580"/>
  </r>
  <r>
    <x v="220"/>
    <x v="0"/>
    <x v="5"/>
    <x v="2"/>
    <x v="1"/>
    <x v="10"/>
    <x v="1495"/>
  </r>
  <r>
    <x v="220"/>
    <x v="0"/>
    <x v="5"/>
    <x v="2"/>
    <x v="0"/>
    <x v="3"/>
    <x v="4796"/>
  </r>
  <r>
    <x v="220"/>
    <x v="0"/>
    <x v="5"/>
    <x v="2"/>
    <x v="1"/>
    <x v="9"/>
    <x v="4797"/>
  </r>
  <r>
    <x v="1163"/>
    <x v="0"/>
    <x v="1"/>
    <x v="1"/>
    <x v="1"/>
    <x v="8"/>
    <x v="2999"/>
  </r>
  <r>
    <x v="1163"/>
    <x v="0"/>
    <x v="1"/>
    <x v="1"/>
    <x v="0"/>
    <x v="5"/>
    <x v="3057"/>
  </r>
  <r>
    <x v="1163"/>
    <x v="0"/>
    <x v="1"/>
    <x v="1"/>
    <x v="1"/>
    <x v="13"/>
    <x v="325"/>
  </r>
  <r>
    <x v="1163"/>
    <x v="0"/>
    <x v="1"/>
    <x v="1"/>
    <x v="1"/>
    <x v="6"/>
    <x v="4798"/>
  </r>
  <r>
    <x v="1163"/>
    <x v="0"/>
    <x v="1"/>
    <x v="1"/>
    <x v="0"/>
    <x v="5"/>
    <x v="605"/>
  </r>
  <r>
    <x v="1163"/>
    <x v="0"/>
    <x v="1"/>
    <x v="1"/>
    <x v="2"/>
    <x v="11"/>
    <x v="4799"/>
  </r>
  <r>
    <x v="1163"/>
    <x v="0"/>
    <x v="1"/>
    <x v="1"/>
    <x v="2"/>
    <x v="7"/>
    <x v="549"/>
  </r>
  <r>
    <x v="983"/>
    <x v="0"/>
    <x v="1"/>
    <x v="1"/>
    <x v="1"/>
    <x v="6"/>
    <x v="2351"/>
  </r>
  <r>
    <x v="983"/>
    <x v="0"/>
    <x v="1"/>
    <x v="1"/>
    <x v="2"/>
    <x v="7"/>
    <x v="4800"/>
  </r>
  <r>
    <x v="1011"/>
    <x v="1"/>
    <x v="30"/>
    <x v="3"/>
    <x v="1"/>
    <x v="12"/>
    <x v="368"/>
  </r>
  <r>
    <x v="110"/>
    <x v="0"/>
    <x v="10"/>
    <x v="2"/>
    <x v="1"/>
    <x v="8"/>
    <x v="359"/>
  </r>
  <r>
    <x v="981"/>
    <x v="0"/>
    <x v="1"/>
    <x v="1"/>
    <x v="2"/>
    <x v="7"/>
    <x v="1925"/>
  </r>
  <r>
    <x v="981"/>
    <x v="0"/>
    <x v="1"/>
    <x v="1"/>
    <x v="1"/>
    <x v="4"/>
    <x v="971"/>
  </r>
  <r>
    <x v="1163"/>
    <x v="0"/>
    <x v="24"/>
    <x v="3"/>
    <x v="1"/>
    <x v="10"/>
    <x v="4579"/>
  </r>
  <r>
    <x v="1163"/>
    <x v="0"/>
    <x v="24"/>
    <x v="3"/>
    <x v="2"/>
    <x v="7"/>
    <x v="4801"/>
  </r>
  <r>
    <x v="1163"/>
    <x v="0"/>
    <x v="24"/>
    <x v="3"/>
    <x v="1"/>
    <x v="4"/>
    <x v="4495"/>
  </r>
  <r>
    <x v="1163"/>
    <x v="0"/>
    <x v="24"/>
    <x v="3"/>
    <x v="0"/>
    <x v="5"/>
    <x v="4279"/>
  </r>
  <r>
    <x v="1163"/>
    <x v="0"/>
    <x v="24"/>
    <x v="3"/>
    <x v="1"/>
    <x v="4"/>
    <x v="4802"/>
  </r>
  <r>
    <x v="1163"/>
    <x v="0"/>
    <x v="24"/>
    <x v="3"/>
    <x v="1"/>
    <x v="6"/>
    <x v="1317"/>
  </r>
  <r>
    <x v="34"/>
    <x v="0"/>
    <x v="0"/>
    <x v="0"/>
    <x v="1"/>
    <x v="8"/>
    <x v="4803"/>
  </r>
  <r>
    <x v="34"/>
    <x v="0"/>
    <x v="0"/>
    <x v="0"/>
    <x v="1"/>
    <x v="9"/>
    <x v="4804"/>
  </r>
  <r>
    <x v="34"/>
    <x v="0"/>
    <x v="0"/>
    <x v="0"/>
    <x v="1"/>
    <x v="8"/>
    <x v="204"/>
  </r>
  <r>
    <x v="34"/>
    <x v="0"/>
    <x v="0"/>
    <x v="0"/>
    <x v="2"/>
    <x v="11"/>
    <x v="4805"/>
  </r>
  <r>
    <x v="34"/>
    <x v="0"/>
    <x v="0"/>
    <x v="0"/>
    <x v="1"/>
    <x v="4"/>
    <x v="4806"/>
  </r>
  <r>
    <x v="34"/>
    <x v="0"/>
    <x v="0"/>
    <x v="0"/>
    <x v="1"/>
    <x v="2"/>
    <x v="1755"/>
  </r>
  <r>
    <x v="34"/>
    <x v="0"/>
    <x v="0"/>
    <x v="0"/>
    <x v="2"/>
    <x v="16"/>
    <x v="4807"/>
  </r>
  <r>
    <x v="64"/>
    <x v="0"/>
    <x v="24"/>
    <x v="3"/>
    <x v="1"/>
    <x v="8"/>
    <x v="4808"/>
  </r>
  <r>
    <x v="64"/>
    <x v="0"/>
    <x v="24"/>
    <x v="3"/>
    <x v="1"/>
    <x v="8"/>
    <x v="3096"/>
  </r>
  <r>
    <x v="64"/>
    <x v="0"/>
    <x v="24"/>
    <x v="3"/>
    <x v="0"/>
    <x v="1"/>
    <x v="4763"/>
  </r>
  <r>
    <x v="1076"/>
    <x v="0"/>
    <x v="21"/>
    <x v="1"/>
    <x v="1"/>
    <x v="12"/>
    <x v="4809"/>
  </r>
  <r>
    <x v="1076"/>
    <x v="0"/>
    <x v="21"/>
    <x v="1"/>
    <x v="0"/>
    <x v="1"/>
    <x v="3241"/>
  </r>
  <r>
    <x v="986"/>
    <x v="1"/>
    <x v="1"/>
    <x v="1"/>
    <x v="1"/>
    <x v="12"/>
    <x v="3242"/>
  </r>
  <r>
    <x v="986"/>
    <x v="1"/>
    <x v="1"/>
    <x v="1"/>
    <x v="0"/>
    <x v="5"/>
    <x v="354"/>
  </r>
  <r>
    <x v="986"/>
    <x v="1"/>
    <x v="1"/>
    <x v="1"/>
    <x v="1"/>
    <x v="10"/>
    <x v="1197"/>
  </r>
  <r>
    <x v="986"/>
    <x v="1"/>
    <x v="1"/>
    <x v="1"/>
    <x v="1"/>
    <x v="8"/>
    <x v="339"/>
  </r>
  <r>
    <x v="986"/>
    <x v="1"/>
    <x v="1"/>
    <x v="1"/>
    <x v="1"/>
    <x v="8"/>
    <x v="2537"/>
  </r>
  <r>
    <x v="26"/>
    <x v="0"/>
    <x v="22"/>
    <x v="1"/>
    <x v="0"/>
    <x v="5"/>
    <x v="4429"/>
  </r>
  <r>
    <x v="26"/>
    <x v="0"/>
    <x v="22"/>
    <x v="1"/>
    <x v="0"/>
    <x v="1"/>
    <x v="4810"/>
  </r>
  <r>
    <x v="906"/>
    <x v="0"/>
    <x v="3"/>
    <x v="0"/>
    <x v="0"/>
    <x v="1"/>
    <x v="3174"/>
  </r>
  <r>
    <x v="906"/>
    <x v="0"/>
    <x v="3"/>
    <x v="0"/>
    <x v="0"/>
    <x v="0"/>
    <x v="3027"/>
  </r>
  <r>
    <x v="185"/>
    <x v="1"/>
    <x v="1"/>
    <x v="1"/>
    <x v="1"/>
    <x v="14"/>
    <x v="1271"/>
  </r>
  <r>
    <x v="734"/>
    <x v="0"/>
    <x v="5"/>
    <x v="2"/>
    <x v="0"/>
    <x v="5"/>
    <x v="4754"/>
  </r>
  <r>
    <x v="317"/>
    <x v="0"/>
    <x v="1"/>
    <x v="1"/>
    <x v="1"/>
    <x v="10"/>
    <x v="2681"/>
  </r>
  <r>
    <x v="574"/>
    <x v="1"/>
    <x v="22"/>
    <x v="1"/>
    <x v="1"/>
    <x v="4"/>
    <x v="4811"/>
  </r>
  <r>
    <x v="574"/>
    <x v="1"/>
    <x v="22"/>
    <x v="1"/>
    <x v="1"/>
    <x v="8"/>
    <x v="933"/>
  </r>
  <r>
    <x v="574"/>
    <x v="1"/>
    <x v="22"/>
    <x v="1"/>
    <x v="0"/>
    <x v="0"/>
    <x v="2463"/>
  </r>
  <r>
    <x v="574"/>
    <x v="1"/>
    <x v="22"/>
    <x v="1"/>
    <x v="2"/>
    <x v="7"/>
    <x v="4812"/>
  </r>
  <r>
    <x v="574"/>
    <x v="1"/>
    <x v="22"/>
    <x v="1"/>
    <x v="0"/>
    <x v="5"/>
    <x v="4813"/>
  </r>
  <r>
    <x v="574"/>
    <x v="1"/>
    <x v="22"/>
    <x v="1"/>
    <x v="2"/>
    <x v="7"/>
    <x v="4814"/>
  </r>
  <r>
    <x v="574"/>
    <x v="1"/>
    <x v="22"/>
    <x v="1"/>
    <x v="0"/>
    <x v="1"/>
    <x v="4815"/>
  </r>
  <r>
    <x v="982"/>
    <x v="1"/>
    <x v="5"/>
    <x v="2"/>
    <x v="2"/>
    <x v="7"/>
    <x v="4816"/>
  </r>
  <r>
    <x v="982"/>
    <x v="1"/>
    <x v="5"/>
    <x v="2"/>
    <x v="2"/>
    <x v="7"/>
    <x v="4817"/>
  </r>
  <r>
    <x v="982"/>
    <x v="1"/>
    <x v="5"/>
    <x v="2"/>
    <x v="1"/>
    <x v="8"/>
    <x v="4818"/>
  </r>
  <r>
    <x v="982"/>
    <x v="1"/>
    <x v="5"/>
    <x v="2"/>
    <x v="1"/>
    <x v="8"/>
    <x v="4819"/>
  </r>
  <r>
    <x v="64"/>
    <x v="1"/>
    <x v="5"/>
    <x v="2"/>
    <x v="0"/>
    <x v="5"/>
    <x v="4820"/>
  </r>
  <r>
    <x v="1164"/>
    <x v="1"/>
    <x v="15"/>
    <x v="3"/>
    <x v="1"/>
    <x v="12"/>
    <x v="4821"/>
  </r>
  <r>
    <x v="1164"/>
    <x v="1"/>
    <x v="15"/>
    <x v="3"/>
    <x v="2"/>
    <x v="7"/>
    <x v="4822"/>
  </r>
  <r>
    <x v="1164"/>
    <x v="1"/>
    <x v="15"/>
    <x v="3"/>
    <x v="1"/>
    <x v="8"/>
    <x v="91"/>
  </r>
  <r>
    <x v="1164"/>
    <x v="1"/>
    <x v="15"/>
    <x v="3"/>
    <x v="1"/>
    <x v="10"/>
    <x v="233"/>
  </r>
  <r>
    <x v="1025"/>
    <x v="0"/>
    <x v="9"/>
    <x v="3"/>
    <x v="0"/>
    <x v="0"/>
    <x v="4823"/>
  </r>
  <r>
    <x v="1025"/>
    <x v="0"/>
    <x v="9"/>
    <x v="3"/>
    <x v="1"/>
    <x v="6"/>
    <x v="4545"/>
  </r>
  <r>
    <x v="344"/>
    <x v="1"/>
    <x v="14"/>
    <x v="2"/>
    <x v="1"/>
    <x v="10"/>
    <x v="4824"/>
  </r>
  <r>
    <x v="344"/>
    <x v="1"/>
    <x v="14"/>
    <x v="2"/>
    <x v="1"/>
    <x v="8"/>
    <x v="4825"/>
  </r>
  <r>
    <x v="301"/>
    <x v="0"/>
    <x v="15"/>
    <x v="3"/>
    <x v="1"/>
    <x v="9"/>
    <x v="4826"/>
  </r>
  <r>
    <x v="301"/>
    <x v="0"/>
    <x v="15"/>
    <x v="3"/>
    <x v="1"/>
    <x v="10"/>
    <x v="3730"/>
  </r>
  <r>
    <x v="301"/>
    <x v="0"/>
    <x v="15"/>
    <x v="3"/>
    <x v="0"/>
    <x v="5"/>
    <x v="2458"/>
  </r>
  <r>
    <x v="945"/>
    <x v="0"/>
    <x v="9"/>
    <x v="3"/>
    <x v="0"/>
    <x v="1"/>
    <x v="4827"/>
  </r>
  <r>
    <x v="323"/>
    <x v="0"/>
    <x v="10"/>
    <x v="2"/>
    <x v="0"/>
    <x v="0"/>
    <x v="4578"/>
  </r>
  <r>
    <x v="361"/>
    <x v="2"/>
    <x v="22"/>
    <x v="1"/>
    <x v="2"/>
    <x v="11"/>
    <x v="4226"/>
  </r>
  <r>
    <x v="806"/>
    <x v="0"/>
    <x v="4"/>
    <x v="1"/>
    <x v="0"/>
    <x v="1"/>
    <x v="4828"/>
  </r>
  <r>
    <x v="806"/>
    <x v="0"/>
    <x v="4"/>
    <x v="1"/>
    <x v="0"/>
    <x v="0"/>
    <x v="4829"/>
  </r>
  <r>
    <x v="81"/>
    <x v="1"/>
    <x v="5"/>
    <x v="2"/>
    <x v="2"/>
    <x v="11"/>
    <x v="331"/>
  </r>
  <r>
    <x v="81"/>
    <x v="1"/>
    <x v="5"/>
    <x v="2"/>
    <x v="1"/>
    <x v="10"/>
    <x v="557"/>
  </r>
  <r>
    <x v="29"/>
    <x v="0"/>
    <x v="1"/>
    <x v="1"/>
    <x v="1"/>
    <x v="6"/>
    <x v="4830"/>
  </r>
  <r>
    <x v="29"/>
    <x v="0"/>
    <x v="1"/>
    <x v="1"/>
    <x v="1"/>
    <x v="10"/>
    <x v="335"/>
  </r>
  <r>
    <x v="29"/>
    <x v="0"/>
    <x v="1"/>
    <x v="1"/>
    <x v="1"/>
    <x v="13"/>
    <x v="1692"/>
  </r>
  <r>
    <x v="618"/>
    <x v="1"/>
    <x v="17"/>
    <x v="0"/>
    <x v="1"/>
    <x v="4"/>
    <x v="4831"/>
  </r>
  <r>
    <x v="618"/>
    <x v="1"/>
    <x v="17"/>
    <x v="0"/>
    <x v="0"/>
    <x v="3"/>
    <x v="4832"/>
  </r>
  <r>
    <x v="618"/>
    <x v="1"/>
    <x v="17"/>
    <x v="0"/>
    <x v="1"/>
    <x v="6"/>
    <x v="4833"/>
  </r>
  <r>
    <x v="575"/>
    <x v="1"/>
    <x v="1"/>
    <x v="1"/>
    <x v="1"/>
    <x v="4"/>
    <x v="4834"/>
  </r>
  <r>
    <x v="575"/>
    <x v="1"/>
    <x v="1"/>
    <x v="1"/>
    <x v="2"/>
    <x v="11"/>
    <x v="4835"/>
  </r>
  <r>
    <x v="981"/>
    <x v="1"/>
    <x v="4"/>
    <x v="1"/>
    <x v="2"/>
    <x v="11"/>
    <x v="4836"/>
  </r>
  <r>
    <x v="981"/>
    <x v="1"/>
    <x v="4"/>
    <x v="1"/>
    <x v="2"/>
    <x v="7"/>
    <x v="4837"/>
  </r>
  <r>
    <x v="122"/>
    <x v="2"/>
    <x v="8"/>
    <x v="2"/>
    <x v="0"/>
    <x v="1"/>
    <x v="3681"/>
  </r>
  <r>
    <x v="521"/>
    <x v="0"/>
    <x v="30"/>
    <x v="3"/>
    <x v="1"/>
    <x v="9"/>
    <x v="4838"/>
  </r>
  <r>
    <x v="521"/>
    <x v="0"/>
    <x v="30"/>
    <x v="3"/>
    <x v="1"/>
    <x v="6"/>
    <x v="1444"/>
  </r>
  <r>
    <x v="863"/>
    <x v="0"/>
    <x v="9"/>
    <x v="3"/>
    <x v="1"/>
    <x v="4"/>
    <x v="4839"/>
  </r>
  <r>
    <x v="392"/>
    <x v="1"/>
    <x v="15"/>
    <x v="3"/>
    <x v="0"/>
    <x v="1"/>
    <x v="3947"/>
  </r>
  <r>
    <x v="90"/>
    <x v="1"/>
    <x v="17"/>
    <x v="0"/>
    <x v="2"/>
    <x v="7"/>
    <x v="4840"/>
  </r>
  <r>
    <x v="90"/>
    <x v="1"/>
    <x v="17"/>
    <x v="0"/>
    <x v="1"/>
    <x v="2"/>
    <x v="928"/>
  </r>
  <r>
    <x v="90"/>
    <x v="1"/>
    <x v="17"/>
    <x v="0"/>
    <x v="1"/>
    <x v="10"/>
    <x v="1232"/>
  </r>
  <r>
    <x v="90"/>
    <x v="1"/>
    <x v="17"/>
    <x v="0"/>
    <x v="1"/>
    <x v="6"/>
    <x v="397"/>
  </r>
  <r>
    <x v="90"/>
    <x v="1"/>
    <x v="17"/>
    <x v="0"/>
    <x v="1"/>
    <x v="8"/>
    <x v="1522"/>
  </r>
  <r>
    <x v="673"/>
    <x v="0"/>
    <x v="1"/>
    <x v="1"/>
    <x v="0"/>
    <x v="5"/>
    <x v="1732"/>
  </r>
  <r>
    <x v="12"/>
    <x v="0"/>
    <x v="10"/>
    <x v="2"/>
    <x v="1"/>
    <x v="6"/>
    <x v="1986"/>
  </r>
  <r>
    <x v="64"/>
    <x v="0"/>
    <x v="9"/>
    <x v="3"/>
    <x v="0"/>
    <x v="5"/>
    <x v="4841"/>
  </r>
  <r>
    <x v="64"/>
    <x v="0"/>
    <x v="9"/>
    <x v="3"/>
    <x v="0"/>
    <x v="1"/>
    <x v="4842"/>
  </r>
  <r>
    <x v="64"/>
    <x v="0"/>
    <x v="9"/>
    <x v="3"/>
    <x v="1"/>
    <x v="6"/>
    <x v="956"/>
  </r>
  <r>
    <x v="64"/>
    <x v="0"/>
    <x v="9"/>
    <x v="3"/>
    <x v="0"/>
    <x v="1"/>
    <x v="4843"/>
  </r>
  <r>
    <x v="693"/>
    <x v="0"/>
    <x v="12"/>
    <x v="2"/>
    <x v="1"/>
    <x v="8"/>
    <x v="4844"/>
  </r>
  <r>
    <x v="693"/>
    <x v="0"/>
    <x v="12"/>
    <x v="2"/>
    <x v="1"/>
    <x v="8"/>
    <x v="3708"/>
  </r>
  <r>
    <x v="925"/>
    <x v="1"/>
    <x v="1"/>
    <x v="1"/>
    <x v="2"/>
    <x v="7"/>
    <x v="4845"/>
  </r>
  <r>
    <x v="328"/>
    <x v="0"/>
    <x v="21"/>
    <x v="1"/>
    <x v="1"/>
    <x v="6"/>
    <x v="791"/>
  </r>
  <r>
    <x v="328"/>
    <x v="0"/>
    <x v="21"/>
    <x v="1"/>
    <x v="1"/>
    <x v="6"/>
    <x v="4846"/>
  </r>
  <r>
    <x v="328"/>
    <x v="0"/>
    <x v="21"/>
    <x v="1"/>
    <x v="1"/>
    <x v="10"/>
    <x v="4847"/>
  </r>
  <r>
    <x v="328"/>
    <x v="0"/>
    <x v="21"/>
    <x v="1"/>
    <x v="2"/>
    <x v="15"/>
    <x v="4848"/>
  </r>
  <r>
    <x v="328"/>
    <x v="0"/>
    <x v="21"/>
    <x v="1"/>
    <x v="1"/>
    <x v="10"/>
    <x v="4849"/>
  </r>
  <r>
    <x v="328"/>
    <x v="0"/>
    <x v="21"/>
    <x v="1"/>
    <x v="2"/>
    <x v="11"/>
    <x v="2292"/>
  </r>
  <r>
    <x v="630"/>
    <x v="1"/>
    <x v="34"/>
    <x v="3"/>
    <x v="1"/>
    <x v="10"/>
    <x v="91"/>
  </r>
  <r>
    <x v="1022"/>
    <x v="0"/>
    <x v="10"/>
    <x v="2"/>
    <x v="0"/>
    <x v="5"/>
    <x v="962"/>
  </r>
  <r>
    <x v="1022"/>
    <x v="0"/>
    <x v="10"/>
    <x v="2"/>
    <x v="0"/>
    <x v="5"/>
    <x v="215"/>
  </r>
  <r>
    <x v="1022"/>
    <x v="0"/>
    <x v="10"/>
    <x v="2"/>
    <x v="1"/>
    <x v="4"/>
    <x v="4850"/>
  </r>
  <r>
    <x v="165"/>
    <x v="0"/>
    <x v="5"/>
    <x v="2"/>
    <x v="1"/>
    <x v="4"/>
    <x v="2071"/>
  </r>
  <r>
    <x v="898"/>
    <x v="0"/>
    <x v="1"/>
    <x v="1"/>
    <x v="1"/>
    <x v="10"/>
    <x v="233"/>
  </r>
  <r>
    <x v="898"/>
    <x v="0"/>
    <x v="1"/>
    <x v="1"/>
    <x v="1"/>
    <x v="6"/>
    <x v="1003"/>
  </r>
  <r>
    <x v="1165"/>
    <x v="0"/>
    <x v="1"/>
    <x v="1"/>
    <x v="1"/>
    <x v="10"/>
    <x v="537"/>
  </r>
  <r>
    <x v="285"/>
    <x v="0"/>
    <x v="41"/>
    <x v="2"/>
    <x v="1"/>
    <x v="10"/>
    <x v="4033"/>
  </r>
  <r>
    <x v="285"/>
    <x v="0"/>
    <x v="41"/>
    <x v="2"/>
    <x v="1"/>
    <x v="13"/>
    <x v="4851"/>
  </r>
  <r>
    <x v="285"/>
    <x v="0"/>
    <x v="41"/>
    <x v="2"/>
    <x v="1"/>
    <x v="6"/>
    <x v="1755"/>
  </r>
  <r>
    <x v="252"/>
    <x v="0"/>
    <x v="15"/>
    <x v="3"/>
    <x v="0"/>
    <x v="5"/>
    <x v="3977"/>
  </r>
  <r>
    <x v="953"/>
    <x v="1"/>
    <x v="2"/>
    <x v="0"/>
    <x v="1"/>
    <x v="8"/>
    <x v="4852"/>
  </r>
  <r>
    <x v="107"/>
    <x v="0"/>
    <x v="15"/>
    <x v="3"/>
    <x v="1"/>
    <x v="10"/>
    <x v="1878"/>
  </r>
  <r>
    <x v="107"/>
    <x v="0"/>
    <x v="15"/>
    <x v="3"/>
    <x v="1"/>
    <x v="8"/>
    <x v="4853"/>
  </r>
  <r>
    <x v="855"/>
    <x v="1"/>
    <x v="1"/>
    <x v="1"/>
    <x v="0"/>
    <x v="3"/>
    <x v="4854"/>
  </r>
  <r>
    <x v="855"/>
    <x v="1"/>
    <x v="1"/>
    <x v="1"/>
    <x v="2"/>
    <x v="7"/>
    <x v="994"/>
  </r>
  <r>
    <x v="641"/>
    <x v="0"/>
    <x v="1"/>
    <x v="1"/>
    <x v="2"/>
    <x v="7"/>
    <x v="4855"/>
  </r>
  <r>
    <x v="641"/>
    <x v="0"/>
    <x v="1"/>
    <x v="1"/>
    <x v="0"/>
    <x v="1"/>
    <x v="4856"/>
  </r>
  <r>
    <x v="641"/>
    <x v="0"/>
    <x v="1"/>
    <x v="1"/>
    <x v="1"/>
    <x v="6"/>
    <x v="4857"/>
  </r>
  <r>
    <x v="686"/>
    <x v="2"/>
    <x v="13"/>
    <x v="3"/>
    <x v="1"/>
    <x v="9"/>
    <x v="4858"/>
  </r>
  <r>
    <x v="293"/>
    <x v="2"/>
    <x v="12"/>
    <x v="2"/>
    <x v="1"/>
    <x v="9"/>
    <x v="4859"/>
  </r>
  <r>
    <x v="293"/>
    <x v="2"/>
    <x v="12"/>
    <x v="2"/>
    <x v="0"/>
    <x v="5"/>
    <x v="4860"/>
  </r>
  <r>
    <x v="82"/>
    <x v="1"/>
    <x v="16"/>
    <x v="1"/>
    <x v="1"/>
    <x v="9"/>
    <x v="4861"/>
  </r>
  <r>
    <x v="82"/>
    <x v="1"/>
    <x v="16"/>
    <x v="1"/>
    <x v="2"/>
    <x v="11"/>
    <x v="4862"/>
  </r>
  <r>
    <x v="82"/>
    <x v="1"/>
    <x v="16"/>
    <x v="1"/>
    <x v="1"/>
    <x v="2"/>
    <x v="1045"/>
  </r>
  <r>
    <x v="809"/>
    <x v="2"/>
    <x v="5"/>
    <x v="2"/>
    <x v="1"/>
    <x v="12"/>
    <x v="4863"/>
  </r>
  <r>
    <x v="809"/>
    <x v="2"/>
    <x v="5"/>
    <x v="2"/>
    <x v="2"/>
    <x v="7"/>
    <x v="4864"/>
  </r>
  <r>
    <x v="809"/>
    <x v="2"/>
    <x v="5"/>
    <x v="2"/>
    <x v="0"/>
    <x v="1"/>
    <x v="4865"/>
  </r>
  <r>
    <x v="614"/>
    <x v="0"/>
    <x v="0"/>
    <x v="0"/>
    <x v="0"/>
    <x v="1"/>
    <x v="4866"/>
  </r>
  <r>
    <x v="614"/>
    <x v="0"/>
    <x v="0"/>
    <x v="0"/>
    <x v="1"/>
    <x v="8"/>
    <x v="4867"/>
  </r>
  <r>
    <x v="614"/>
    <x v="0"/>
    <x v="0"/>
    <x v="0"/>
    <x v="1"/>
    <x v="6"/>
    <x v="722"/>
  </r>
  <r>
    <x v="614"/>
    <x v="0"/>
    <x v="0"/>
    <x v="0"/>
    <x v="0"/>
    <x v="1"/>
    <x v="4868"/>
  </r>
  <r>
    <x v="614"/>
    <x v="0"/>
    <x v="0"/>
    <x v="0"/>
    <x v="0"/>
    <x v="1"/>
    <x v="4869"/>
  </r>
  <r>
    <x v="580"/>
    <x v="1"/>
    <x v="13"/>
    <x v="3"/>
    <x v="1"/>
    <x v="6"/>
    <x v="423"/>
  </r>
  <r>
    <x v="580"/>
    <x v="1"/>
    <x v="13"/>
    <x v="3"/>
    <x v="1"/>
    <x v="12"/>
    <x v="3951"/>
  </r>
  <r>
    <x v="580"/>
    <x v="1"/>
    <x v="13"/>
    <x v="3"/>
    <x v="0"/>
    <x v="0"/>
    <x v="4870"/>
  </r>
  <r>
    <x v="580"/>
    <x v="1"/>
    <x v="13"/>
    <x v="3"/>
    <x v="1"/>
    <x v="10"/>
    <x v="120"/>
  </r>
  <r>
    <x v="1099"/>
    <x v="2"/>
    <x v="22"/>
    <x v="1"/>
    <x v="2"/>
    <x v="15"/>
    <x v="4871"/>
  </r>
  <r>
    <x v="1099"/>
    <x v="2"/>
    <x v="22"/>
    <x v="1"/>
    <x v="1"/>
    <x v="8"/>
    <x v="3740"/>
  </r>
  <r>
    <x v="1099"/>
    <x v="2"/>
    <x v="22"/>
    <x v="1"/>
    <x v="1"/>
    <x v="8"/>
    <x v="4872"/>
  </r>
  <r>
    <x v="1099"/>
    <x v="2"/>
    <x v="22"/>
    <x v="1"/>
    <x v="2"/>
    <x v="11"/>
    <x v="4411"/>
  </r>
  <r>
    <x v="57"/>
    <x v="1"/>
    <x v="1"/>
    <x v="1"/>
    <x v="0"/>
    <x v="1"/>
    <x v="1060"/>
  </r>
  <r>
    <x v="340"/>
    <x v="0"/>
    <x v="3"/>
    <x v="0"/>
    <x v="2"/>
    <x v="15"/>
    <x v="4873"/>
  </r>
  <r>
    <x v="543"/>
    <x v="1"/>
    <x v="1"/>
    <x v="1"/>
    <x v="1"/>
    <x v="8"/>
    <x v="4874"/>
  </r>
  <r>
    <x v="543"/>
    <x v="1"/>
    <x v="1"/>
    <x v="1"/>
    <x v="0"/>
    <x v="1"/>
    <x v="4875"/>
  </r>
  <r>
    <x v="17"/>
    <x v="1"/>
    <x v="24"/>
    <x v="3"/>
    <x v="0"/>
    <x v="3"/>
    <x v="4876"/>
  </r>
  <r>
    <x v="17"/>
    <x v="1"/>
    <x v="24"/>
    <x v="3"/>
    <x v="1"/>
    <x v="12"/>
    <x v="4877"/>
  </r>
  <r>
    <x v="783"/>
    <x v="0"/>
    <x v="5"/>
    <x v="2"/>
    <x v="2"/>
    <x v="11"/>
    <x v="4878"/>
  </r>
  <r>
    <x v="783"/>
    <x v="0"/>
    <x v="5"/>
    <x v="2"/>
    <x v="1"/>
    <x v="4"/>
    <x v="4879"/>
  </r>
  <r>
    <x v="204"/>
    <x v="1"/>
    <x v="19"/>
    <x v="0"/>
    <x v="1"/>
    <x v="6"/>
    <x v="634"/>
  </r>
  <r>
    <x v="672"/>
    <x v="0"/>
    <x v="33"/>
    <x v="1"/>
    <x v="0"/>
    <x v="5"/>
    <x v="4016"/>
  </r>
  <r>
    <x v="672"/>
    <x v="0"/>
    <x v="33"/>
    <x v="1"/>
    <x v="1"/>
    <x v="10"/>
    <x v="233"/>
  </r>
  <r>
    <x v="1166"/>
    <x v="2"/>
    <x v="1"/>
    <x v="1"/>
    <x v="1"/>
    <x v="9"/>
    <x v="1461"/>
  </r>
  <r>
    <x v="1166"/>
    <x v="2"/>
    <x v="1"/>
    <x v="1"/>
    <x v="0"/>
    <x v="5"/>
    <x v="4880"/>
  </r>
  <r>
    <x v="245"/>
    <x v="2"/>
    <x v="24"/>
    <x v="3"/>
    <x v="1"/>
    <x v="8"/>
    <x v="1963"/>
  </r>
  <r>
    <x v="702"/>
    <x v="1"/>
    <x v="8"/>
    <x v="2"/>
    <x v="1"/>
    <x v="8"/>
    <x v="4881"/>
  </r>
  <r>
    <x v="1167"/>
    <x v="0"/>
    <x v="5"/>
    <x v="2"/>
    <x v="0"/>
    <x v="5"/>
    <x v="4882"/>
  </r>
  <r>
    <x v="1167"/>
    <x v="0"/>
    <x v="5"/>
    <x v="2"/>
    <x v="1"/>
    <x v="8"/>
    <x v="4883"/>
  </r>
  <r>
    <x v="365"/>
    <x v="0"/>
    <x v="1"/>
    <x v="1"/>
    <x v="1"/>
    <x v="6"/>
    <x v="1593"/>
  </r>
  <r>
    <x v="1168"/>
    <x v="0"/>
    <x v="3"/>
    <x v="0"/>
    <x v="1"/>
    <x v="6"/>
    <x v="204"/>
  </r>
  <r>
    <x v="68"/>
    <x v="1"/>
    <x v="28"/>
    <x v="0"/>
    <x v="0"/>
    <x v="5"/>
    <x v="677"/>
  </r>
  <r>
    <x v="964"/>
    <x v="2"/>
    <x v="34"/>
    <x v="3"/>
    <x v="1"/>
    <x v="8"/>
    <x v="3265"/>
  </r>
  <r>
    <x v="964"/>
    <x v="2"/>
    <x v="34"/>
    <x v="3"/>
    <x v="2"/>
    <x v="16"/>
    <x v="4884"/>
  </r>
  <r>
    <x v="964"/>
    <x v="2"/>
    <x v="34"/>
    <x v="3"/>
    <x v="1"/>
    <x v="4"/>
    <x v="4885"/>
  </r>
  <r>
    <x v="154"/>
    <x v="2"/>
    <x v="31"/>
    <x v="3"/>
    <x v="1"/>
    <x v="10"/>
    <x v="1574"/>
  </r>
  <r>
    <x v="154"/>
    <x v="2"/>
    <x v="31"/>
    <x v="3"/>
    <x v="1"/>
    <x v="10"/>
    <x v="725"/>
  </r>
  <r>
    <x v="154"/>
    <x v="2"/>
    <x v="31"/>
    <x v="3"/>
    <x v="2"/>
    <x v="11"/>
    <x v="4886"/>
  </r>
  <r>
    <x v="154"/>
    <x v="2"/>
    <x v="31"/>
    <x v="3"/>
    <x v="0"/>
    <x v="0"/>
    <x v="4887"/>
  </r>
  <r>
    <x v="154"/>
    <x v="2"/>
    <x v="31"/>
    <x v="3"/>
    <x v="0"/>
    <x v="5"/>
    <x v="2731"/>
  </r>
  <r>
    <x v="154"/>
    <x v="2"/>
    <x v="31"/>
    <x v="3"/>
    <x v="1"/>
    <x v="10"/>
    <x v="894"/>
  </r>
  <r>
    <x v="154"/>
    <x v="2"/>
    <x v="31"/>
    <x v="3"/>
    <x v="0"/>
    <x v="3"/>
    <x v="4888"/>
  </r>
  <r>
    <x v="636"/>
    <x v="0"/>
    <x v="1"/>
    <x v="1"/>
    <x v="1"/>
    <x v="9"/>
    <x v="509"/>
  </r>
  <r>
    <x v="1169"/>
    <x v="0"/>
    <x v="3"/>
    <x v="0"/>
    <x v="2"/>
    <x v="11"/>
    <x v="2953"/>
  </r>
  <r>
    <x v="520"/>
    <x v="2"/>
    <x v="34"/>
    <x v="3"/>
    <x v="1"/>
    <x v="10"/>
    <x v="3483"/>
  </r>
  <r>
    <x v="520"/>
    <x v="2"/>
    <x v="34"/>
    <x v="3"/>
    <x v="1"/>
    <x v="10"/>
    <x v="1801"/>
  </r>
  <r>
    <x v="520"/>
    <x v="2"/>
    <x v="34"/>
    <x v="3"/>
    <x v="2"/>
    <x v="11"/>
    <x v="2761"/>
  </r>
  <r>
    <x v="520"/>
    <x v="2"/>
    <x v="34"/>
    <x v="3"/>
    <x v="0"/>
    <x v="0"/>
    <x v="2600"/>
  </r>
  <r>
    <x v="520"/>
    <x v="2"/>
    <x v="34"/>
    <x v="3"/>
    <x v="0"/>
    <x v="1"/>
    <x v="4889"/>
  </r>
  <r>
    <x v="152"/>
    <x v="2"/>
    <x v="12"/>
    <x v="2"/>
    <x v="1"/>
    <x v="9"/>
    <x v="4890"/>
  </r>
  <r>
    <x v="152"/>
    <x v="2"/>
    <x v="12"/>
    <x v="2"/>
    <x v="1"/>
    <x v="8"/>
    <x v="4891"/>
  </r>
  <r>
    <x v="966"/>
    <x v="0"/>
    <x v="15"/>
    <x v="3"/>
    <x v="1"/>
    <x v="8"/>
    <x v="4892"/>
  </r>
  <r>
    <x v="966"/>
    <x v="0"/>
    <x v="15"/>
    <x v="3"/>
    <x v="2"/>
    <x v="7"/>
    <x v="4893"/>
  </r>
  <r>
    <x v="881"/>
    <x v="1"/>
    <x v="12"/>
    <x v="2"/>
    <x v="0"/>
    <x v="3"/>
    <x v="4894"/>
  </r>
  <r>
    <x v="881"/>
    <x v="1"/>
    <x v="12"/>
    <x v="2"/>
    <x v="1"/>
    <x v="8"/>
    <x v="4895"/>
  </r>
  <r>
    <x v="881"/>
    <x v="1"/>
    <x v="12"/>
    <x v="2"/>
    <x v="2"/>
    <x v="11"/>
    <x v="4896"/>
  </r>
  <r>
    <x v="663"/>
    <x v="1"/>
    <x v="17"/>
    <x v="0"/>
    <x v="1"/>
    <x v="9"/>
    <x v="3857"/>
  </r>
  <r>
    <x v="663"/>
    <x v="1"/>
    <x v="17"/>
    <x v="0"/>
    <x v="0"/>
    <x v="3"/>
    <x v="1295"/>
  </r>
  <r>
    <x v="663"/>
    <x v="1"/>
    <x v="17"/>
    <x v="0"/>
    <x v="1"/>
    <x v="10"/>
    <x v="91"/>
  </r>
  <r>
    <x v="282"/>
    <x v="0"/>
    <x v="1"/>
    <x v="1"/>
    <x v="1"/>
    <x v="2"/>
    <x v="330"/>
  </r>
  <r>
    <x v="282"/>
    <x v="0"/>
    <x v="1"/>
    <x v="1"/>
    <x v="2"/>
    <x v="7"/>
    <x v="1864"/>
  </r>
  <r>
    <x v="554"/>
    <x v="0"/>
    <x v="4"/>
    <x v="1"/>
    <x v="0"/>
    <x v="1"/>
    <x v="4897"/>
  </r>
  <r>
    <x v="1170"/>
    <x v="2"/>
    <x v="5"/>
    <x v="2"/>
    <x v="1"/>
    <x v="10"/>
    <x v="2844"/>
  </r>
  <r>
    <x v="1170"/>
    <x v="2"/>
    <x v="5"/>
    <x v="2"/>
    <x v="1"/>
    <x v="8"/>
    <x v="1836"/>
  </r>
  <r>
    <x v="817"/>
    <x v="2"/>
    <x v="31"/>
    <x v="3"/>
    <x v="2"/>
    <x v="16"/>
    <x v="4898"/>
  </r>
  <r>
    <x v="817"/>
    <x v="2"/>
    <x v="31"/>
    <x v="3"/>
    <x v="1"/>
    <x v="4"/>
    <x v="4899"/>
  </r>
  <r>
    <x v="817"/>
    <x v="2"/>
    <x v="31"/>
    <x v="3"/>
    <x v="1"/>
    <x v="14"/>
    <x v="3462"/>
  </r>
  <r>
    <x v="817"/>
    <x v="2"/>
    <x v="31"/>
    <x v="3"/>
    <x v="1"/>
    <x v="13"/>
    <x v="1300"/>
  </r>
  <r>
    <x v="817"/>
    <x v="2"/>
    <x v="31"/>
    <x v="3"/>
    <x v="0"/>
    <x v="3"/>
    <x v="4900"/>
  </r>
  <r>
    <x v="370"/>
    <x v="0"/>
    <x v="12"/>
    <x v="2"/>
    <x v="1"/>
    <x v="10"/>
    <x v="1049"/>
  </r>
  <r>
    <x v="370"/>
    <x v="0"/>
    <x v="12"/>
    <x v="2"/>
    <x v="2"/>
    <x v="7"/>
    <x v="2713"/>
  </r>
  <r>
    <x v="370"/>
    <x v="0"/>
    <x v="12"/>
    <x v="2"/>
    <x v="0"/>
    <x v="3"/>
    <x v="982"/>
  </r>
  <r>
    <x v="370"/>
    <x v="0"/>
    <x v="12"/>
    <x v="2"/>
    <x v="2"/>
    <x v="11"/>
    <x v="647"/>
  </r>
  <r>
    <x v="370"/>
    <x v="0"/>
    <x v="12"/>
    <x v="2"/>
    <x v="1"/>
    <x v="6"/>
    <x v="874"/>
  </r>
  <r>
    <x v="453"/>
    <x v="1"/>
    <x v="7"/>
    <x v="1"/>
    <x v="1"/>
    <x v="6"/>
    <x v="2582"/>
  </r>
  <r>
    <x v="1089"/>
    <x v="0"/>
    <x v="9"/>
    <x v="3"/>
    <x v="2"/>
    <x v="11"/>
    <x v="2795"/>
  </r>
  <r>
    <x v="1089"/>
    <x v="0"/>
    <x v="9"/>
    <x v="3"/>
    <x v="1"/>
    <x v="8"/>
    <x v="4901"/>
  </r>
  <r>
    <x v="788"/>
    <x v="0"/>
    <x v="16"/>
    <x v="1"/>
    <x v="2"/>
    <x v="7"/>
    <x v="4253"/>
  </r>
  <r>
    <x v="960"/>
    <x v="0"/>
    <x v="3"/>
    <x v="0"/>
    <x v="0"/>
    <x v="5"/>
    <x v="2486"/>
  </r>
  <r>
    <x v="960"/>
    <x v="0"/>
    <x v="3"/>
    <x v="0"/>
    <x v="1"/>
    <x v="4"/>
    <x v="2706"/>
  </r>
  <r>
    <x v="960"/>
    <x v="0"/>
    <x v="3"/>
    <x v="0"/>
    <x v="1"/>
    <x v="10"/>
    <x v="1097"/>
  </r>
  <r>
    <x v="29"/>
    <x v="0"/>
    <x v="1"/>
    <x v="1"/>
    <x v="1"/>
    <x v="9"/>
    <x v="4902"/>
  </r>
  <r>
    <x v="132"/>
    <x v="0"/>
    <x v="9"/>
    <x v="3"/>
    <x v="2"/>
    <x v="11"/>
    <x v="2795"/>
  </r>
  <r>
    <x v="1171"/>
    <x v="1"/>
    <x v="22"/>
    <x v="1"/>
    <x v="1"/>
    <x v="10"/>
    <x v="458"/>
  </r>
  <r>
    <x v="1171"/>
    <x v="1"/>
    <x v="22"/>
    <x v="1"/>
    <x v="1"/>
    <x v="8"/>
    <x v="4903"/>
  </r>
  <r>
    <x v="428"/>
    <x v="1"/>
    <x v="1"/>
    <x v="1"/>
    <x v="2"/>
    <x v="11"/>
    <x v="3092"/>
  </r>
  <r>
    <x v="956"/>
    <x v="1"/>
    <x v="15"/>
    <x v="3"/>
    <x v="1"/>
    <x v="6"/>
    <x v="423"/>
  </r>
  <r>
    <x v="956"/>
    <x v="1"/>
    <x v="15"/>
    <x v="3"/>
    <x v="1"/>
    <x v="12"/>
    <x v="1897"/>
  </r>
  <r>
    <x v="956"/>
    <x v="1"/>
    <x v="15"/>
    <x v="3"/>
    <x v="1"/>
    <x v="8"/>
    <x v="4904"/>
  </r>
  <r>
    <x v="513"/>
    <x v="2"/>
    <x v="1"/>
    <x v="1"/>
    <x v="1"/>
    <x v="9"/>
    <x v="1344"/>
  </r>
  <r>
    <x v="229"/>
    <x v="1"/>
    <x v="5"/>
    <x v="2"/>
    <x v="0"/>
    <x v="1"/>
    <x v="4905"/>
  </r>
  <r>
    <x v="477"/>
    <x v="0"/>
    <x v="24"/>
    <x v="3"/>
    <x v="1"/>
    <x v="9"/>
    <x v="4906"/>
  </r>
  <r>
    <x v="477"/>
    <x v="0"/>
    <x v="24"/>
    <x v="3"/>
    <x v="1"/>
    <x v="4"/>
    <x v="4907"/>
  </r>
  <r>
    <x v="477"/>
    <x v="0"/>
    <x v="24"/>
    <x v="3"/>
    <x v="1"/>
    <x v="4"/>
    <x v="3956"/>
  </r>
  <r>
    <x v="199"/>
    <x v="2"/>
    <x v="15"/>
    <x v="3"/>
    <x v="1"/>
    <x v="6"/>
    <x v="254"/>
  </r>
  <r>
    <x v="491"/>
    <x v="0"/>
    <x v="5"/>
    <x v="2"/>
    <x v="1"/>
    <x v="6"/>
    <x v="326"/>
  </r>
  <r>
    <x v="182"/>
    <x v="2"/>
    <x v="2"/>
    <x v="0"/>
    <x v="2"/>
    <x v="11"/>
    <x v="2087"/>
  </r>
  <r>
    <x v="487"/>
    <x v="2"/>
    <x v="4"/>
    <x v="1"/>
    <x v="0"/>
    <x v="1"/>
    <x v="4908"/>
  </r>
  <r>
    <x v="65"/>
    <x v="2"/>
    <x v="5"/>
    <x v="2"/>
    <x v="1"/>
    <x v="12"/>
    <x v="4909"/>
  </r>
  <r>
    <x v="455"/>
    <x v="0"/>
    <x v="5"/>
    <x v="2"/>
    <x v="1"/>
    <x v="10"/>
    <x v="1414"/>
  </r>
  <r>
    <x v="666"/>
    <x v="0"/>
    <x v="24"/>
    <x v="3"/>
    <x v="1"/>
    <x v="10"/>
    <x v="300"/>
  </r>
  <r>
    <x v="175"/>
    <x v="0"/>
    <x v="4"/>
    <x v="1"/>
    <x v="1"/>
    <x v="6"/>
    <x v="2122"/>
  </r>
  <r>
    <x v="250"/>
    <x v="1"/>
    <x v="4"/>
    <x v="1"/>
    <x v="1"/>
    <x v="10"/>
    <x v="537"/>
  </r>
  <r>
    <x v="992"/>
    <x v="0"/>
    <x v="15"/>
    <x v="3"/>
    <x v="1"/>
    <x v="8"/>
    <x v="464"/>
  </r>
  <r>
    <x v="404"/>
    <x v="0"/>
    <x v="3"/>
    <x v="0"/>
    <x v="1"/>
    <x v="6"/>
    <x v="2485"/>
  </r>
  <r>
    <x v="245"/>
    <x v="0"/>
    <x v="39"/>
    <x v="3"/>
    <x v="2"/>
    <x v="7"/>
    <x v="4910"/>
  </r>
  <r>
    <x v="871"/>
    <x v="2"/>
    <x v="1"/>
    <x v="1"/>
    <x v="1"/>
    <x v="10"/>
    <x v="1521"/>
  </r>
  <r>
    <x v="871"/>
    <x v="2"/>
    <x v="1"/>
    <x v="1"/>
    <x v="2"/>
    <x v="11"/>
    <x v="4911"/>
  </r>
  <r>
    <x v="496"/>
    <x v="0"/>
    <x v="16"/>
    <x v="1"/>
    <x v="2"/>
    <x v="7"/>
    <x v="427"/>
  </r>
  <r>
    <x v="648"/>
    <x v="0"/>
    <x v="1"/>
    <x v="1"/>
    <x v="1"/>
    <x v="10"/>
    <x v="233"/>
  </r>
  <r>
    <x v="26"/>
    <x v="1"/>
    <x v="29"/>
    <x v="3"/>
    <x v="1"/>
    <x v="8"/>
    <x v="1181"/>
  </r>
  <r>
    <x v="26"/>
    <x v="1"/>
    <x v="29"/>
    <x v="3"/>
    <x v="2"/>
    <x v="7"/>
    <x v="4912"/>
  </r>
  <r>
    <x v="26"/>
    <x v="1"/>
    <x v="29"/>
    <x v="3"/>
    <x v="1"/>
    <x v="6"/>
    <x v="294"/>
  </r>
  <r>
    <x v="546"/>
    <x v="2"/>
    <x v="10"/>
    <x v="2"/>
    <x v="2"/>
    <x v="11"/>
    <x v="2079"/>
  </r>
  <r>
    <x v="70"/>
    <x v="2"/>
    <x v="15"/>
    <x v="3"/>
    <x v="1"/>
    <x v="13"/>
    <x v="261"/>
  </r>
  <r>
    <x v="652"/>
    <x v="0"/>
    <x v="17"/>
    <x v="0"/>
    <x v="0"/>
    <x v="5"/>
    <x v="3909"/>
  </r>
  <r>
    <x v="652"/>
    <x v="0"/>
    <x v="17"/>
    <x v="0"/>
    <x v="1"/>
    <x v="4"/>
    <x v="4913"/>
  </r>
  <r>
    <x v="652"/>
    <x v="0"/>
    <x v="17"/>
    <x v="0"/>
    <x v="1"/>
    <x v="8"/>
    <x v="4914"/>
  </r>
  <r>
    <x v="652"/>
    <x v="0"/>
    <x v="17"/>
    <x v="0"/>
    <x v="2"/>
    <x v="7"/>
    <x v="4915"/>
  </r>
  <r>
    <x v="652"/>
    <x v="0"/>
    <x v="17"/>
    <x v="0"/>
    <x v="1"/>
    <x v="8"/>
    <x v="4916"/>
  </r>
  <r>
    <x v="672"/>
    <x v="1"/>
    <x v="3"/>
    <x v="0"/>
    <x v="0"/>
    <x v="5"/>
    <x v="1217"/>
  </r>
  <r>
    <x v="379"/>
    <x v="1"/>
    <x v="24"/>
    <x v="3"/>
    <x v="1"/>
    <x v="6"/>
    <x v="4917"/>
  </r>
  <r>
    <x v="701"/>
    <x v="0"/>
    <x v="3"/>
    <x v="0"/>
    <x v="1"/>
    <x v="10"/>
    <x v="4918"/>
  </r>
  <r>
    <x v="701"/>
    <x v="0"/>
    <x v="3"/>
    <x v="0"/>
    <x v="2"/>
    <x v="11"/>
    <x v="4919"/>
  </r>
  <r>
    <x v="38"/>
    <x v="1"/>
    <x v="15"/>
    <x v="3"/>
    <x v="2"/>
    <x v="7"/>
    <x v="3477"/>
  </r>
  <r>
    <x v="38"/>
    <x v="1"/>
    <x v="15"/>
    <x v="3"/>
    <x v="0"/>
    <x v="5"/>
    <x v="4920"/>
  </r>
  <r>
    <x v="1057"/>
    <x v="1"/>
    <x v="5"/>
    <x v="2"/>
    <x v="1"/>
    <x v="10"/>
    <x v="12"/>
  </r>
  <r>
    <x v="776"/>
    <x v="0"/>
    <x v="18"/>
    <x v="0"/>
    <x v="1"/>
    <x v="10"/>
    <x v="4921"/>
  </r>
  <r>
    <x v="734"/>
    <x v="0"/>
    <x v="5"/>
    <x v="2"/>
    <x v="1"/>
    <x v="10"/>
    <x v="559"/>
  </r>
  <r>
    <x v="986"/>
    <x v="2"/>
    <x v="21"/>
    <x v="1"/>
    <x v="1"/>
    <x v="6"/>
    <x v="4922"/>
  </r>
  <r>
    <x v="302"/>
    <x v="0"/>
    <x v="32"/>
    <x v="0"/>
    <x v="1"/>
    <x v="12"/>
    <x v="4923"/>
  </r>
  <r>
    <x v="801"/>
    <x v="1"/>
    <x v="39"/>
    <x v="3"/>
    <x v="1"/>
    <x v="6"/>
    <x v="254"/>
  </r>
  <r>
    <x v="801"/>
    <x v="1"/>
    <x v="39"/>
    <x v="3"/>
    <x v="0"/>
    <x v="1"/>
    <x v="4924"/>
  </r>
  <r>
    <x v="801"/>
    <x v="1"/>
    <x v="39"/>
    <x v="3"/>
    <x v="1"/>
    <x v="6"/>
    <x v="4925"/>
  </r>
  <r>
    <x v="252"/>
    <x v="0"/>
    <x v="21"/>
    <x v="1"/>
    <x v="1"/>
    <x v="6"/>
    <x v="485"/>
  </r>
  <r>
    <x v="105"/>
    <x v="0"/>
    <x v="2"/>
    <x v="0"/>
    <x v="1"/>
    <x v="10"/>
    <x v="2979"/>
  </r>
  <r>
    <x v="1147"/>
    <x v="1"/>
    <x v="1"/>
    <x v="1"/>
    <x v="2"/>
    <x v="7"/>
    <x v="4926"/>
  </r>
  <r>
    <x v="1147"/>
    <x v="1"/>
    <x v="1"/>
    <x v="1"/>
    <x v="1"/>
    <x v="9"/>
    <x v="4927"/>
  </r>
  <r>
    <x v="881"/>
    <x v="0"/>
    <x v="24"/>
    <x v="3"/>
    <x v="1"/>
    <x v="8"/>
    <x v="4928"/>
  </r>
  <r>
    <x v="881"/>
    <x v="0"/>
    <x v="24"/>
    <x v="3"/>
    <x v="2"/>
    <x v="15"/>
    <x v="4929"/>
  </r>
  <r>
    <x v="881"/>
    <x v="0"/>
    <x v="24"/>
    <x v="3"/>
    <x v="2"/>
    <x v="11"/>
    <x v="4930"/>
  </r>
  <r>
    <x v="1172"/>
    <x v="0"/>
    <x v="1"/>
    <x v="1"/>
    <x v="1"/>
    <x v="12"/>
    <x v="4931"/>
  </r>
  <r>
    <x v="422"/>
    <x v="2"/>
    <x v="1"/>
    <x v="1"/>
    <x v="1"/>
    <x v="9"/>
    <x v="4932"/>
  </r>
  <r>
    <x v="422"/>
    <x v="2"/>
    <x v="1"/>
    <x v="1"/>
    <x v="1"/>
    <x v="13"/>
    <x v="1974"/>
  </r>
  <r>
    <x v="422"/>
    <x v="2"/>
    <x v="1"/>
    <x v="1"/>
    <x v="1"/>
    <x v="4"/>
    <x v="488"/>
  </r>
  <r>
    <x v="422"/>
    <x v="2"/>
    <x v="1"/>
    <x v="1"/>
    <x v="1"/>
    <x v="8"/>
    <x v="4505"/>
  </r>
  <r>
    <x v="724"/>
    <x v="0"/>
    <x v="17"/>
    <x v="0"/>
    <x v="1"/>
    <x v="9"/>
    <x v="2572"/>
  </r>
  <r>
    <x v="724"/>
    <x v="0"/>
    <x v="17"/>
    <x v="0"/>
    <x v="2"/>
    <x v="7"/>
    <x v="4933"/>
  </r>
  <r>
    <x v="936"/>
    <x v="0"/>
    <x v="10"/>
    <x v="2"/>
    <x v="1"/>
    <x v="8"/>
    <x v="835"/>
  </r>
  <r>
    <x v="254"/>
    <x v="1"/>
    <x v="3"/>
    <x v="0"/>
    <x v="1"/>
    <x v="4"/>
    <x v="3395"/>
  </r>
  <r>
    <x v="254"/>
    <x v="1"/>
    <x v="3"/>
    <x v="0"/>
    <x v="0"/>
    <x v="3"/>
    <x v="4934"/>
  </r>
  <r>
    <x v="254"/>
    <x v="1"/>
    <x v="3"/>
    <x v="0"/>
    <x v="1"/>
    <x v="14"/>
    <x v="439"/>
  </r>
  <r>
    <x v="503"/>
    <x v="0"/>
    <x v="15"/>
    <x v="3"/>
    <x v="1"/>
    <x v="2"/>
    <x v="2910"/>
  </r>
  <r>
    <x v="624"/>
    <x v="0"/>
    <x v="10"/>
    <x v="2"/>
    <x v="1"/>
    <x v="8"/>
    <x v="793"/>
  </r>
  <r>
    <x v="624"/>
    <x v="0"/>
    <x v="10"/>
    <x v="2"/>
    <x v="1"/>
    <x v="13"/>
    <x v="4935"/>
  </r>
  <r>
    <x v="624"/>
    <x v="0"/>
    <x v="10"/>
    <x v="2"/>
    <x v="0"/>
    <x v="5"/>
    <x v="1803"/>
  </r>
  <r>
    <x v="624"/>
    <x v="0"/>
    <x v="10"/>
    <x v="2"/>
    <x v="1"/>
    <x v="10"/>
    <x v="4936"/>
  </r>
  <r>
    <x v="20"/>
    <x v="2"/>
    <x v="9"/>
    <x v="3"/>
    <x v="1"/>
    <x v="8"/>
    <x v="4937"/>
  </r>
  <r>
    <x v="1054"/>
    <x v="1"/>
    <x v="10"/>
    <x v="2"/>
    <x v="1"/>
    <x v="8"/>
    <x v="4938"/>
  </r>
  <r>
    <x v="386"/>
    <x v="1"/>
    <x v="5"/>
    <x v="2"/>
    <x v="2"/>
    <x v="11"/>
    <x v="3806"/>
  </r>
  <r>
    <x v="295"/>
    <x v="1"/>
    <x v="33"/>
    <x v="1"/>
    <x v="1"/>
    <x v="10"/>
    <x v="56"/>
  </r>
  <r>
    <x v="295"/>
    <x v="1"/>
    <x v="33"/>
    <x v="1"/>
    <x v="1"/>
    <x v="10"/>
    <x v="3038"/>
  </r>
  <r>
    <x v="984"/>
    <x v="0"/>
    <x v="5"/>
    <x v="2"/>
    <x v="2"/>
    <x v="7"/>
    <x v="4939"/>
  </r>
  <r>
    <x v="653"/>
    <x v="1"/>
    <x v="29"/>
    <x v="3"/>
    <x v="1"/>
    <x v="8"/>
    <x v="4940"/>
  </r>
  <r>
    <x v="668"/>
    <x v="1"/>
    <x v="15"/>
    <x v="3"/>
    <x v="1"/>
    <x v="12"/>
    <x v="4941"/>
  </r>
  <r>
    <x v="668"/>
    <x v="1"/>
    <x v="15"/>
    <x v="3"/>
    <x v="2"/>
    <x v="7"/>
    <x v="4942"/>
  </r>
  <r>
    <x v="668"/>
    <x v="1"/>
    <x v="15"/>
    <x v="3"/>
    <x v="0"/>
    <x v="1"/>
    <x v="415"/>
  </r>
  <r>
    <x v="702"/>
    <x v="0"/>
    <x v="9"/>
    <x v="3"/>
    <x v="1"/>
    <x v="4"/>
    <x v="4943"/>
  </r>
  <r>
    <x v="977"/>
    <x v="0"/>
    <x v="1"/>
    <x v="1"/>
    <x v="0"/>
    <x v="5"/>
    <x v="582"/>
  </r>
  <r>
    <x v="357"/>
    <x v="2"/>
    <x v="18"/>
    <x v="0"/>
    <x v="1"/>
    <x v="2"/>
    <x v="4944"/>
  </r>
  <r>
    <x v="357"/>
    <x v="2"/>
    <x v="18"/>
    <x v="0"/>
    <x v="1"/>
    <x v="4"/>
    <x v="2889"/>
  </r>
  <r>
    <x v="357"/>
    <x v="2"/>
    <x v="18"/>
    <x v="0"/>
    <x v="1"/>
    <x v="4"/>
    <x v="4945"/>
  </r>
  <r>
    <x v="357"/>
    <x v="2"/>
    <x v="18"/>
    <x v="0"/>
    <x v="1"/>
    <x v="6"/>
    <x v="1850"/>
  </r>
  <r>
    <x v="357"/>
    <x v="2"/>
    <x v="18"/>
    <x v="0"/>
    <x v="1"/>
    <x v="8"/>
    <x v="2193"/>
  </r>
  <r>
    <x v="1134"/>
    <x v="0"/>
    <x v="3"/>
    <x v="0"/>
    <x v="1"/>
    <x v="8"/>
    <x v="4946"/>
  </r>
  <r>
    <x v="1134"/>
    <x v="0"/>
    <x v="3"/>
    <x v="0"/>
    <x v="1"/>
    <x v="6"/>
    <x v="1634"/>
  </r>
  <r>
    <x v="1134"/>
    <x v="0"/>
    <x v="3"/>
    <x v="0"/>
    <x v="2"/>
    <x v="7"/>
    <x v="2955"/>
  </r>
  <r>
    <x v="1173"/>
    <x v="0"/>
    <x v="39"/>
    <x v="3"/>
    <x v="1"/>
    <x v="10"/>
    <x v="4947"/>
  </r>
  <r>
    <x v="1173"/>
    <x v="0"/>
    <x v="39"/>
    <x v="3"/>
    <x v="1"/>
    <x v="6"/>
    <x v="3277"/>
  </r>
  <r>
    <x v="1173"/>
    <x v="0"/>
    <x v="39"/>
    <x v="3"/>
    <x v="0"/>
    <x v="3"/>
    <x v="4948"/>
  </r>
  <r>
    <x v="1173"/>
    <x v="0"/>
    <x v="39"/>
    <x v="3"/>
    <x v="0"/>
    <x v="5"/>
    <x v="232"/>
  </r>
  <r>
    <x v="110"/>
    <x v="2"/>
    <x v="1"/>
    <x v="1"/>
    <x v="0"/>
    <x v="0"/>
    <x v="4949"/>
  </r>
  <r>
    <x v="110"/>
    <x v="2"/>
    <x v="1"/>
    <x v="1"/>
    <x v="2"/>
    <x v="7"/>
    <x v="254"/>
  </r>
  <r>
    <x v="147"/>
    <x v="2"/>
    <x v="33"/>
    <x v="1"/>
    <x v="1"/>
    <x v="6"/>
    <x v="4950"/>
  </r>
  <r>
    <x v="147"/>
    <x v="2"/>
    <x v="33"/>
    <x v="1"/>
    <x v="1"/>
    <x v="10"/>
    <x v="1197"/>
  </r>
  <r>
    <x v="147"/>
    <x v="2"/>
    <x v="33"/>
    <x v="1"/>
    <x v="1"/>
    <x v="8"/>
    <x v="4951"/>
  </r>
  <r>
    <x v="795"/>
    <x v="0"/>
    <x v="1"/>
    <x v="1"/>
    <x v="1"/>
    <x v="13"/>
    <x v="1559"/>
  </r>
  <r>
    <x v="166"/>
    <x v="2"/>
    <x v="34"/>
    <x v="3"/>
    <x v="1"/>
    <x v="4"/>
    <x v="4952"/>
  </r>
  <r>
    <x v="147"/>
    <x v="0"/>
    <x v="18"/>
    <x v="0"/>
    <x v="1"/>
    <x v="4"/>
    <x v="2637"/>
  </r>
  <r>
    <x v="86"/>
    <x v="2"/>
    <x v="13"/>
    <x v="3"/>
    <x v="1"/>
    <x v="6"/>
    <x v="874"/>
  </r>
  <r>
    <x v="86"/>
    <x v="2"/>
    <x v="13"/>
    <x v="3"/>
    <x v="2"/>
    <x v="11"/>
    <x v="145"/>
  </r>
  <r>
    <x v="1174"/>
    <x v="1"/>
    <x v="1"/>
    <x v="1"/>
    <x v="0"/>
    <x v="1"/>
    <x v="3047"/>
  </r>
  <r>
    <x v="302"/>
    <x v="1"/>
    <x v="15"/>
    <x v="3"/>
    <x v="0"/>
    <x v="1"/>
    <x v="4953"/>
  </r>
  <r>
    <x v="1108"/>
    <x v="1"/>
    <x v="10"/>
    <x v="2"/>
    <x v="2"/>
    <x v="7"/>
    <x v="4954"/>
  </r>
  <r>
    <x v="1108"/>
    <x v="1"/>
    <x v="10"/>
    <x v="2"/>
    <x v="1"/>
    <x v="12"/>
    <x v="4373"/>
  </r>
  <r>
    <x v="33"/>
    <x v="1"/>
    <x v="1"/>
    <x v="1"/>
    <x v="0"/>
    <x v="1"/>
    <x v="2796"/>
  </r>
  <r>
    <x v="33"/>
    <x v="1"/>
    <x v="1"/>
    <x v="1"/>
    <x v="1"/>
    <x v="6"/>
    <x v="423"/>
  </r>
  <r>
    <x v="33"/>
    <x v="1"/>
    <x v="1"/>
    <x v="1"/>
    <x v="2"/>
    <x v="7"/>
    <x v="2977"/>
  </r>
  <r>
    <x v="33"/>
    <x v="1"/>
    <x v="1"/>
    <x v="1"/>
    <x v="1"/>
    <x v="8"/>
    <x v="4338"/>
  </r>
  <r>
    <x v="195"/>
    <x v="0"/>
    <x v="5"/>
    <x v="2"/>
    <x v="2"/>
    <x v="7"/>
    <x v="4336"/>
  </r>
  <r>
    <x v="1175"/>
    <x v="2"/>
    <x v="2"/>
    <x v="0"/>
    <x v="1"/>
    <x v="6"/>
    <x v="1317"/>
  </r>
  <r>
    <x v="657"/>
    <x v="0"/>
    <x v="1"/>
    <x v="1"/>
    <x v="0"/>
    <x v="3"/>
    <x v="472"/>
  </r>
  <r>
    <x v="657"/>
    <x v="0"/>
    <x v="1"/>
    <x v="1"/>
    <x v="2"/>
    <x v="7"/>
    <x v="4955"/>
  </r>
  <r>
    <x v="12"/>
    <x v="1"/>
    <x v="4"/>
    <x v="1"/>
    <x v="0"/>
    <x v="1"/>
    <x v="393"/>
  </r>
  <r>
    <x v="12"/>
    <x v="1"/>
    <x v="4"/>
    <x v="1"/>
    <x v="1"/>
    <x v="2"/>
    <x v="2336"/>
  </r>
  <r>
    <x v="12"/>
    <x v="1"/>
    <x v="4"/>
    <x v="1"/>
    <x v="2"/>
    <x v="11"/>
    <x v="457"/>
  </r>
  <r>
    <x v="1176"/>
    <x v="0"/>
    <x v="23"/>
    <x v="2"/>
    <x v="1"/>
    <x v="12"/>
    <x v="4931"/>
  </r>
  <r>
    <x v="1176"/>
    <x v="0"/>
    <x v="23"/>
    <x v="2"/>
    <x v="0"/>
    <x v="3"/>
    <x v="4956"/>
  </r>
  <r>
    <x v="19"/>
    <x v="0"/>
    <x v="15"/>
    <x v="3"/>
    <x v="1"/>
    <x v="9"/>
    <x v="4927"/>
  </r>
  <r>
    <x v="987"/>
    <x v="0"/>
    <x v="17"/>
    <x v="0"/>
    <x v="1"/>
    <x v="8"/>
    <x v="701"/>
  </r>
  <r>
    <x v="987"/>
    <x v="0"/>
    <x v="17"/>
    <x v="0"/>
    <x v="1"/>
    <x v="10"/>
    <x v="4204"/>
  </r>
  <r>
    <x v="246"/>
    <x v="0"/>
    <x v="5"/>
    <x v="2"/>
    <x v="0"/>
    <x v="3"/>
    <x v="4957"/>
  </r>
  <r>
    <x v="874"/>
    <x v="0"/>
    <x v="17"/>
    <x v="0"/>
    <x v="1"/>
    <x v="10"/>
    <x v="894"/>
  </r>
  <r>
    <x v="874"/>
    <x v="0"/>
    <x v="17"/>
    <x v="0"/>
    <x v="2"/>
    <x v="7"/>
    <x v="4958"/>
  </r>
  <r>
    <x v="535"/>
    <x v="0"/>
    <x v="5"/>
    <x v="2"/>
    <x v="0"/>
    <x v="5"/>
    <x v="2674"/>
  </r>
  <r>
    <x v="440"/>
    <x v="0"/>
    <x v="5"/>
    <x v="2"/>
    <x v="1"/>
    <x v="4"/>
    <x v="2206"/>
  </r>
  <r>
    <x v="440"/>
    <x v="0"/>
    <x v="5"/>
    <x v="2"/>
    <x v="1"/>
    <x v="4"/>
    <x v="2485"/>
  </r>
  <r>
    <x v="440"/>
    <x v="0"/>
    <x v="5"/>
    <x v="2"/>
    <x v="1"/>
    <x v="2"/>
    <x v="1310"/>
  </r>
  <r>
    <x v="337"/>
    <x v="1"/>
    <x v="10"/>
    <x v="2"/>
    <x v="1"/>
    <x v="10"/>
    <x v="578"/>
  </r>
  <r>
    <x v="337"/>
    <x v="1"/>
    <x v="10"/>
    <x v="2"/>
    <x v="1"/>
    <x v="9"/>
    <x v="4959"/>
  </r>
  <r>
    <x v="707"/>
    <x v="2"/>
    <x v="1"/>
    <x v="1"/>
    <x v="1"/>
    <x v="10"/>
    <x v="739"/>
  </r>
  <r>
    <x v="226"/>
    <x v="0"/>
    <x v="35"/>
    <x v="0"/>
    <x v="1"/>
    <x v="9"/>
    <x v="4960"/>
  </r>
  <r>
    <x v="226"/>
    <x v="0"/>
    <x v="35"/>
    <x v="0"/>
    <x v="2"/>
    <x v="11"/>
    <x v="4961"/>
  </r>
  <r>
    <x v="992"/>
    <x v="1"/>
    <x v="15"/>
    <x v="3"/>
    <x v="1"/>
    <x v="8"/>
    <x v="2171"/>
  </r>
  <r>
    <x v="992"/>
    <x v="1"/>
    <x v="15"/>
    <x v="3"/>
    <x v="2"/>
    <x v="7"/>
    <x v="4962"/>
  </r>
  <r>
    <x v="992"/>
    <x v="1"/>
    <x v="15"/>
    <x v="3"/>
    <x v="1"/>
    <x v="9"/>
    <x v="4963"/>
  </r>
  <r>
    <x v="992"/>
    <x v="1"/>
    <x v="15"/>
    <x v="3"/>
    <x v="1"/>
    <x v="10"/>
    <x v="786"/>
  </r>
  <r>
    <x v="580"/>
    <x v="0"/>
    <x v="24"/>
    <x v="3"/>
    <x v="1"/>
    <x v="8"/>
    <x v="4964"/>
  </r>
  <r>
    <x v="88"/>
    <x v="0"/>
    <x v="4"/>
    <x v="1"/>
    <x v="2"/>
    <x v="11"/>
    <x v="1488"/>
  </r>
  <r>
    <x v="88"/>
    <x v="0"/>
    <x v="4"/>
    <x v="1"/>
    <x v="1"/>
    <x v="4"/>
    <x v="3314"/>
  </r>
  <r>
    <x v="1177"/>
    <x v="0"/>
    <x v="16"/>
    <x v="1"/>
    <x v="1"/>
    <x v="4"/>
    <x v="693"/>
  </r>
  <r>
    <x v="1177"/>
    <x v="0"/>
    <x v="16"/>
    <x v="1"/>
    <x v="1"/>
    <x v="10"/>
    <x v="281"/>
  </r>
  <r>
    <x v="1177"/>
    <x v="0"/>
    <x v="16"/>
    <x v="1"/>
    <x v="0"/>
    <x v="1"/>
    <x v="4965"/>
  </r>
  <r>
    <x v="1177"/>
    <x v="0"/>
    <x v="16"/>
    <x v="1"/>
    <x v="0"/>
    <x v="0"/>
    <x v="3947"/>
  </r>
  <r>
    <x v="84"/>
    <x v="2"/>
    <x v="7"/>
    <x v="1"/>
    <x v="1"/>
    <x v="10"/>
    <x v="1668"/>
  </r>
  <r>
    <x v="1022"/>
    <x v="0"/>
    <x v="1"/>
    <x v="1"/>
    <x v="1"/>
    <x v="10"/>
    <x v="4966"/>
  </r>
  <r>
    <x v="445"/>
    <x v="0"/>
    <x v="3"/>
    <x v="0"/>
    <x v="2"/>
    <x v="11"/>
    <x v="728"/>
  </r>
  <r>
    <x v="145"/>
    <x v="1"/>
    <x v="24"/>
    <x v="3"/>
    <x v="1"/>
    <x v="12"/>
    <x v="667"/>
  </r>
  <r>
    <x v="339"/>
    <x v="2"/>
    <x v="1"/>
    <x v="1"/>
    <x v="1"/>
    <x v="2"/>
    <x v="51"/>
  </r>
  <r>
    <x v="339"/>
    <x v="2"/>
    <x v="1"/>
    <x v="1"/>
    <x v="0"/>
    <x v="1"/>
    <x v="4232"/>
  </r>
  <r>
    <x v="339"/>
    <x v="2"/>
    <x v="1"/>
    <x v="1"/>
    <x v="1"/>
    <x v="10"/>
    <x v="18"/>
  </r>
  <r>
    <x v="339"/>
    <x v="2"/>
    <x v="1"/>
    <x v="1"/>
    <x v="1"/>
    <x v="10"/>
    <x v="615"/>
  </r>
  <r>
    <x v="428"/>
    <x v="1"/>
    <x v="21"/>
    <x v="1"/>
    <x v="1"/>
    <x v="10"/>
    <x v="276"/>
  </r>
  <r>
    <x v="428"/>
    <x v="1"/>
    <x v="21"/>
    <x v="1"/>
    <x v="1"/>
    <x v="9"/>
    <x v="4967"/>
  </r>
  <r>
    <x v="899"/>
    <x v="0"/>
    <x v="3"/>
    <x v="0"/>
    <x v="1"/>
    <x v="2"/>
    <x v="1310"/>
  </r>
  <r>
    <x v="896"/>
    <x v="2"/>
    <x v="10"/>
    <x v="2"/>
    <x v="0"/>
    <x v="5"/>
    <x v="4968"/>
  </r>
  <r>
    <x v="403"/>
    <x v="1"/>
    <x v="9"/>
    <x v="3"/>
    <x v="0"/>
    <x v="3"/>
    <x v="4969"/>
  </r>
  <r>
    <x v="734"/>
    <x v="0"/>
    <x v="22"/>
    <x v="1"/>
    <x v="1"/>
    <x v="6"/>
    <x v="3832"/>
  </r>
  <r>
    <x v="734"/>
    <x v="0"/>
    <x v="22"/>
    <x v="1"/>
    <x v="2"/>
    <x v="11"/>
    <x v="3398"/>
  </r>
  <r>
    <x v="734"/>
    <x v="0"/>
    <x v="22"/>
    <x v="1"/>
    <x v="2"/>
    <x v="11"/>
    <x v="1129"/>
  </r>
  <r>
    <x v="734"/>
    <x v="0"/>
    <x v="22"/>
    <x v="1"/>
    <x v="1"/>
    <x v="10"/>
    <x v="4970"/>
  </r>
  <r>
    <x v="734"/>
    <x v="0"/>
    <x v="22"/>
    <x v="1"/>
    <x v="1"/>
    <x v="14"/>
    <x v="4971"/>
  </r>
  <r>
    <x v="734"/>
    <x v="0"/>
    <x v="22"/>
    <x v="1"/>
    <x v="0"/>
    <x v="5"/>
    <x v="4972"/>
  </r>
  <r>
    <x v="734"/>
    <x v="0"/>
    <x v="22"/>
    <x v="1"/>
    <x v="0"/>
    <x v="5"/>
    <x v="2423"/>
  </r>
  <r>
    <x v="734"/>
    <x v="0"/>
    <x v="22"/>
    <x v="1"/>
    <x v="0"/>
    <x v="5"/>
    <x v="2674"/>
  </r>
  <r>
    <x v="765"/>
    <x v="0"/>
    <x v="1"/>
    <x v="1"/>
    <x v="1"/>
    <x v="10"/>
    <x v="56"/>
  </r>
  <r>
    <x v="591"/>
    <x v="0"/>
    <x v="36"/>
    <x v="0"/>
    <x v="1"/>
    <x v="6"/>
    <x v="4973"/>
  </r>
  <r>
    <x v="591"/>
    <x v="0"/>
    <x v="36"/>
    <x v="0"/>
    <x v="2"/>
    <x v="11"/>
    <x v="4974"/>
  </r>
  <r>
    <x v="591"/>
    <x v="0"/>
    <x v="36"/>
    <x v="0"/>
    <x v="0"/>
    <x v="5"/>
    <x v="4975"/>
  </r>
  <r>
    <x v="591"/>
    <x v="0"/>
    <x v="36"/>
    <x v="0"/>
    <x v="1"/>
    <x v="10"/>
    <x v="1907"/>
  </r>
  <r>
    <x v="283"/>
    <x v="2"/>
    <x v="15"/>
    <x v="3"/>
    <x v="1"/>
    <x v="8"/>
    <x v="3961"/>
  </r>
  <r>
    <x v="548"/>
    <x v="2"/>
    <x v="48"/>
    <x v="3"/>
    <x v="1"/>
    <x v="8"/>
    <x v="4976"/>
  </r>
  <r>
    <x v="548"/>
    <x v="2"/>
    <x v="48"/>
    <x v="3"/>
    <x v="1"/>
    <x v="8"/>
    <x v="869"/>
  </r>
  <r>
    <x v="548"/>
    <x v="2"/>
    <x v="48"/>
    <x v="3"/>
    <x v="1"/>
    <x v="10"/>
    <x v="982"/>
  </r>
  <r>
    <x v="802"/>
    <x v="0"/>
    <x v="18"/>
    <x v="0"/>
    <x v="1"/>
    <x v="9"/>
    <x v="4977"/>
  </r>
  <r>
    <x v="802"/>
    <x v="0"/>
    <x v="18"/>
    <x v="0"/>
    <x v="1"/>
    <x v="8"/>
    <x v="4978"/>
  </r>
  <r>
    <x v="802"/>
    <x v="0"/>
    <x v="18"/>
    <x v="0"/>
    <x v="1"/>
    <x v="13"/>
    <x v="1867"/>
  </r>
  <r>
    <x v="802"/>
    <x v="0"/>
    <x v="18"/>
    <x v="0"/>
    <x v="2"/>
    <x v="11"/>
    <x v="4979"/>
  </r>
  <r>
    <x v="802"/>
    <x v="0"/>
    <x v="18"/>
    <x v="0"/>
    <x v="0"/>
    <x v="5"/>
    <x v="236"/>
  </r>
  <r>
    <x v="802"/>
    <x v="0"/>
    <x v="18"/>
    <x v="0"/>
    <x v="1"/>
    <x v="12"/>
    <x v="1787"/>
  </r>
  <r>
    <x v="802"/>
    <x v="0"/>
    <x v="18"/>
    <x v="0"/>
    <x v="0"/>
    <x v="1"/>
    <x v="4980"/>
  </r>
  <r>
    <x v="209"/>
    <x v="0"/>
    <x v="5"/>
    <x v="2"/>
    <x v="1"/>
    <x v="10"/>
    <x v="4981"/>
  </r>
  <r>
    <x v="52"/>
    <x v="2"/>
    <x v="5"/>
    <x v="2"/>
    <x v="1"/>
    <x v="12"/>
    <x v="3743"/>
  </r>
  <r>
    <x v="52"/>
    <x v="2"/>
    <x v="5"/>
    <x v="2"/>
    <x v="1"/>
    <x v="8"/>
    <x v="532"/>
  </r>
  <r>
    <x v="679"/>
    <x v="1"/>
    <x v="1"/>
    <x v="1"/>
    <x v="1"/>
    <x v="9"/>
    <x v="4019"/>
  </r>
  <r>
    <x v="275"/>
    <x v="0"/>
    <x v="1"/>
    <x v="1"/>
    <x v="0"/>
    <x v="3"/>
    <x v="4982"/>
  </r>
  <r>
    <x v="275"/>
    <x v="0"/>
    <x v="1"/>
    <x v="1"/>
    <x v="1"/>
    <x v="6"/>
    <x v="4983"/>
  </r>
  <r>
    <x v="275"/>
    <x v="0"/>
    <x v="1"/>
    <x v="1"/>
    <x v="1"/>
    <x v="4"/>
    <x v="4984"/>
  </r>
  <r>
    <x v="275"/>
    <x v="0"/>
    <x v="1"/>
    <x v="1"/>
    <x v="0"/>
    <x v="0"/>
    <x v="4153"/>
  </r>
  <r>
    <x v="236"/>
    <x v="0"/>
    <x v="10"/>
    <x v="2"/>
    <x v="0"/>
    <x v="5"/>
    <x v="4985"/>
  </r>
  <r>
    <x v="326"/>
    <x v="0"/>
    <x v="24"/>
    <x v="3"/>
    <x v="1"/>
    <x v="4"/>
    <x v="4986"/>
  </r>
  <r>
    <x v="46"/>
    <x v="2"/>
    <x v="15"/>
    <x v="3"/>
    <x v="2"/>
    <x v="15"/>
    <x v="4987"/>
  </r>
  <r>
    <x v="46"/>
    <x v="2"/>
    <x v="15"/>
    <x v="3"/>
    <x v="2"/>
    <x v="11"/>
    <x v="3803"/>
  </r>
  <r>
    <x v="312"/>
    <x v="2"/>
    <x v="9"/>
    <x v="3"/>
    <x v="0"/>
    <x v="1"/>
    <x v="4988"/>
  </r>
  <r>
    <x v="507"/>
    <x v="2"/>
    <x v="5"/>
    <x v="2"/>
    <x v="1"/>
    <x v="6"/>
    <x v="4989"/>
  </r>
  <r>
    <x v="433"/>
    <x v="2"/>
    <x v="1"/>
    <x v="1"/>
    <x v="1"/>
    <x v="8"/>
    <x v="2489"/>
  </r>
  <r>
    <x v="175"/>
    <x v="2"/>
    <x v="29"/>
    <x v="3"/>
    <x v="1"/>
    <x v="4"/>
    <x v="4990"/>
  </r>
  <r>
    <x v="175"/>
    <x v="2"/>
    <x v="29"/>
    <x v="3"/>
    <x v="2"/>
    <x v="11"/>
    <x v="2759"/>
  </r>
  <r>
    <x v="677"/>
    <x v="0"/>
    <x v="39"/>
    <x v="3"/>
    <x v="1"/>
    <x v="8"/>
    <x v="4991"/>
  </r>
  <r>
    <x v="241"/>
    <x v="2"/>
    <x v="2"/>
    <x v="0"/>
    <x v="2"/>
    <x v="7"/>
    <x v="3202"/>
  </r>
  <r>
    <x v="241"/>
    <x v="2"/>
    <x v="2"/>
    <x v="0"/>
    <x v="1"/>
    <x v="8"/>
    <x v="4735"/>
  </r>
  <r>
    <x v="572"/>
    <x v="0"/>
    <x v="17"/>
    <x v="0"/>
    <x v="1"/>
    <x v="8"/>
    <x v="4545"/>
  </r>
  <r>
    <x v="572"/>
    <x v="0"/>
    <x v="17"/>
    <x v="0"/>
    <x v="1"/>
    <x v="2"/>
    <x v="819"/>
  </r>
  <r>
    <x v="225"/>
    <x v="1"/>
    <x v="15"/>
    <x v="3"/>
    <x v="2"/>
    <x v="11"/>
    <x v="1179"/>
  </r>
  <r>
    <x v="225"/>
    <x v="1"/>
    <x v="15"/>
    <x v="3"/>
    <x v="2"/>
    <x v="7"/>
    <x v="4992"/>
  </r>
  <r>
    <x v="225"/>
    <x v="1"/>
    <x v="15"/>
    <x v="3"/>
    <x v="0"/>
    <x v="5"/>
    <x v="4187"/>
  </r>
  <r>
    <x v="800"/>
    <x v="2"/>
    <x v="5"/>
    <x v="2"/>
    <x v="0"/>
    <x v="3"/>
    <x v="4993"/>
  </r>
  <r>
    <x v="869"/>
    <x v="1"/>
    <x v="15"/>
    <x v="3"/>
    <x v="1"/>
    <x v="6"/>
    <x v="423"/>
  </r>
  <r>
    <x v="692"/>
    <x v="1"/>
    <x v="21"/>
    <x v="1"/>
    <x v="0"/>
    <x v="1"/>
    <x v="2145"/>
  </r>
  <r>
    <x v="692"/>
    <x v="1"/>
    <x v="21"/>
    <x v="1"/>
    <x v="1"/>
    <x v="10"/>
    <x v="151"/>
  </r>
  <r>
    <x v="629"/>
    <x v="1"/>
    <x v="1"/>
    <x v="1"/>
    <x v="1"/>
    <x v="12"/>
    <x v="368"/>
  </r>
  <r>
    <x v="629"/>
    <x v="1"/>
    <x v="1"/>
    <x v="1"/>
    <x v="2"/>
    <x v="7"/>
    <x v="973"/>
  </r>
  <r>
    <x v="629"/>
    <x v="1"/>
    <x v="1"/>
    <x v="1"/>
    <x v="1"/>
    <x v="10"/>
    <x v="18"/>
  </r>
  <r>
    <x v="629"/>
    <x v="1"/>
    <x v="1"/>
    <x v="1"/>
    <x v="1"/>
    <x v="8"/>
    <x v="3961"/>
  </r>
  <r>
    <x v="629"/>
    <x v="1"/>
    <x v="1"/>
    <x v="1"/>
    <x v="1"/>
    <x v="9"/>
    <x v="4994"/>
  </r>
  <r>
    <x v="629"/>
    <x v="1"/>
    <x v="1"/>
    <x v="1"/>
    <x v="1"/>
    <x v="4"/>
    <x v="857"/>
  </r>
  <r>
    <x v="629"/>
    <x v="1"/>
    <x v="1"/>
    <x v="1"/>
    <x v="1"/>
    <x v="8"/>
    <x v="4995"/>
  </r>
  <r>
    <x v="882"/>
    <x v="1"/>
    <x v="1"/>
    <x v="1"/>
    <x v="0"/>
    <x v="1"/>
    <x v="125"/>
  </r>
  <r>
    <x v="882"/>
    <x v="1"/>
    <x v="1"/>
    <x v="1"/>
    <x v="1"/>
    <x v="4"/>
    <x v="4996"/>
  </r>
  <r>
    <x v="53"/>
    <x v="0"/>
    <x v="5"/>
    <x v="2"/>
    <x v="1"/>
    <x v="8"/>
    <x v="4997"/>
  </r>
  <r>
    <x v="53"/>
    <x v="0"/>
    <x v="5"/>
    <x v="2"/>
    <x v="1"/>
    <x v="14"/>
    <x v="4998"/>
  </r>
  <r>
    <x v="53"/>
    <x v="0"/>
    <x v="5"/>
    <x v="2"/>
    <x v="1"/>
    <x v="6"/>
    <x v="3993"/>
  </r>
  <r>
    <x v="53"/>
    <x v="0"/>
    <x v="5"/>
    <x v="2"/>
    <x v="1"/>
    <x v="8"/>
    <x v="4999"/>
  </r>
  <r>
    <x v="53"/>
    <x v="0"/>
    <x v="5"/>
    <x v="2"/>
    <x v="1"/>
    <x v="8"/>
    <x v="754"/>
  </r>
  <r>
    <x v="72"/>
    <x v="0"/>
    <x v="5"/>
    <x v="2"/>
    <x v="1"/>
    <x v="13"/>
    <x v="605"/>
  </r>
  <r>
    <x v="72"/>
    <x v="0"/>
    <x v="5"/>
    <x v="2"/>
    <x v="0"/>
    <x v="1"/>
    <x v="5000"/>
  </r>
  <r>
    <x v="72"/>
    <x v="0"/>
    <x v="5"/>
    <x v="2"/>
    <x v="0"/>
    <x v="5"/>
    <x v="3020"/>
  </r>
  <r>
    <x v="72"/>
    <x v="0"/>
    <x v="5"/>
    <x v="2"/>
    <x v="1"/>
    <x v="4"/>
    <x v="5001"/>
  </r>
  <r>
    <x v="902"/>
    <x v="0"/>
    <x v="15"/>
    <x v="3"/>
    <x v="1"/>
    <x v="8"/>
    <x v="4290"/>
  </r>
  <r>
    <x v="902"/>
    <x v="0"/>
    <x v="15"/>
    <x v="3"/>
    <x v="2"/>
    <x v="7"/>
    <x v="5002"/>
  </r>
  <r>
    <x v="470"/>
    <x v="1"/>
    <x v="31"/>
    <x v="3"/>
    <x v="1"/>
    <x v="4"/>
    <x v="5003"/>
  </r>
  <r>
    <x v="470"/>
    <x v="1"/>
    <x v="31"/>
    <x v="3"/>
    <x v="1"/>
    <x v="8"/>
    <x v="869"/>
  </r>
  <r>
    <x v="361"/>
    <x v="1"/>
    <x v="1"/>
    <x v="1"/>
    <x v="0"/>
    <x v="1"/>
    <x v="4828"/>
  </r>
  <r>
    <x v="361"/>
    <x v="1"/>
    <x v="1"/>
    <x v="1"/>
    <x v="1"/>
    <x v="13"/>
    <x v="81"/>
  </r>
  <r>
    <x v="361"/>
    <x v="1"/>
    <x v="1"/>
    <x v="1"/>
    <x v="1"/>
    <x v="9"/>
    <x v="2347"/>
  </r>
  <r>
    <x v="361"/>
    <x v="1"/>
    <x v="1"/>
    <x v="1"/>
    <x v="0"/>
    <x v="5"/>
    <x v="5004"/>
  </r>
  <r>
    <x v="361"/>
    <x v="1"/>
    <x v="1"/>
    <x v="1"/>
    <x v="0"/>
    <x v="3"/>
    <x v="5005"/>
  </r>
  <r>
    <x v="361"/>
    <x v="1"/>
    <x v="1"/>
    <x v="1"/>
    <x v="2"/>
    <x v="7"/>
    <x v="462"/>
  </r>
  <r>
    <x v="551"/>
    <x v="1"/>
    <x v="2"/>
    <x v="0"/>
    <x v="1"/>
    <x v="4"/>
    <x v="5006"/>
  </r>
  <r>
    <x v="551"/>
    <x v="1"/>
    <x v="2"/>
    <x v="0"/>
    <x v="1"/>
    <x v="8"/>
    <x v="3163"/>
  </r>
  <r>
    <x v="551"/>
    <x v="1"/>
    <x v="2"/>
    <x v="0"/>
    <x v="1"/>
    <x v="9"/>
    <x v="5007"/>
  </r>
  <r>
    <x v="551"/>
    <x v="1"/>
    <x v="2"/>
    <x v="0"/>
    <x v="1"/>
    <x v="10"/>
    <x v="557"/>
  </r>
  <r>
    <x v="551"/>
    <x v="1"/>
    <x v="2"/>
    <x v="0"/>
    <x v="1"/>
    <x v="10"/>
    <x v="753"/>
  </r>
  <r>
    <x v="391"/>
    <x v="1"/>
    <x v="1"/>
    <x v="1"/>
    <x v="1"/>
    <x v="10"/>
    <x v="1707"/>
  </r>
  <r>
    <x v="1155"/>
    <x v="1"/>
    <x v="22"/>
    <x v="1"/>
    <x v="0"/>
    <x v="0"/>
    <x v="4953"/>
  </r>
  <r>
    <x v="1155"/>
    <x v="1"/>
    <x v="22"/>
    <x v="1"/>
    <x v="2"/>
    <x v="7"/>
    <x v="312"/>
  </r>
  <r>
    <x v="1155"/>
    <x v="1"/>
    <x v="22"/>
    <x v="1"/>
    <x v="0"/>
    <x v="1"/>
    <x v="3115"/>
  </r>
  <r>
    <x v="748"/>
    <x v="1"/>
    <x v="9"/>
    <x v="3"/>
    <x v="2"/>
    <x v="7"/>
    <x v="5008"/>
  </r>
  <r>
    <x v="748"/>
    <x v="1"/>
    <x v="9"/>
    <x v="3"/>
    <x v="2"/>
    <x v="11"/>
    <x v="5009"/>
  </r>
  <r>
    <x v="748"/>
    <x v="1"/>
    <x v="9"/>
    <x v="3"/>
    <x v="1"/>
    <x v="10"/>
    <x v="559"/>
  </r>
  <r>
    <x v="748"/>
    <x v="1"/>
    <x v="9"/>
    <x v="3"/>
    <x v="1"/>
    <x v="8"/>
    <x v="625"/>
  </r>
  <r>
    <x v="748"/>
    <x v="1"/>
    <x v="9"/>
    <x v="3"/>
    <x v="0"/>
    <x v="5"/>
    <x v="1796"/>
  </r>
  <r>
    <x v="748"/>
    <x v="1"/>
    <x v="9"/>
    <x v="3"/>
    <x v="1"/>
    <x v="8"/>
    <x v="5010"/>
  </r>
  <r>
    <x v="748"/>
    <x v="1"/>
    <x v="9"/>
    <x v="3"/>
    <x v="1"/>
    <x v="10"/>
    <x v="1495"/>
  </r>
  <r>
    <x v="1178"/>
    <x v="0"/>
    <x v="35"/>
    <x v="0"/>
    <x v="2"/>
    <x v="7"/>
    <x v="5011"/>
  </r>
  <r>
    <x v="1178"/>
    <x v="0"/>
    <x v="35"/>
    <x v="0"/>
    <x v="2"/>
    <x v="7"/>
    <x v="4175"/>
  </r>
  <r>
    <x v="375"/>
    <x v="2"/>
    <x v="1"/>
    <x v="1"/>
    <x v="1"/>
    <x v="8"/>
    <x v="1670"/>
  </r>
  <r>
    <x v="1179"/>
    <x v="0"/>
    <x v="5"/>
    <x v="2"/>
    <x v="1"/>
    <x v="10"/>
    <x v="2789"/>
  </r>
  <r>
    <x v="1076"/>
    <x v="0"/>
    <x v="30"/>
    <x v="3"/>
    <x v="1"/>
    <x v="9"/>
    <x v="1058"/>
  </r>
  <r>
    <x v="1076"/>
    <x v="0"/>
    <x v="30"/>
    <x v="3"/>
    <x v="0"/>
    <x v="5"/>
    <x v="2518"/>
  </r>
  <r>
    <x v="203"/>
    <x v="1"/>
    <x v="10"/>
    <x v="2"/>
    <x v="1"/>
    <x v="13"/>
    <x v="1138"/>
  </r>
  <r>
    <x v="203"/>
    <x v="1"/>
    <x v="10"/>
    <x v="2"/>
    <x v="1"/>
    <x v="6"/>
    <x v="956"/>
  </r>
  <r>
    <x v="438"/>
    <x v="0"/>
    <x v="4"/>
    <x v="1"/>
    <x v="1"/>
    <x v="8"/>
    <x v="1350"/>
  </r>
  <r>
    <x v="1180"/>
    <x v="0"/>
    <x v="15"/>
    <x v="3"/>
    <x v="2"/>
    <x v="7"/>
    <x v="4910"/>
  </r>
  <r>
    <x v="828"/>
    <x v="2"/>
    <x v="6"/>
    <x v="2"/>
    <x v="1"/>
    <x v="2"/>
    <x v="5012"/>
  </r>
  <r>
    <x v="828"/>
    <x v="2"/>
    <x v="6"/>
    <x v="2"/>
    <x v="1"/>
    <x v="2"/>
    <x v="3101"/>
  </r>
  <r>
    <x v="828"/>
    <x v="2"/>
    <x v="6"/>
    <x v="2"/>
    <x v="1"/>
    <x v="4"/>
    <x v="2684"/>
  </r>
  <r>
    <x v="828"/>
    <x v="2"/>
    <x v="6"/>
    <x v="2"/>
    <x v="2"/>
    <x v="11"/>
    <x v="5013"/>
  </r>
  <r>
    <x v="403"/>
    <x v="0"/>
    <x v="2"/>
    <x v="0"/>
    <x v="1"/>
    <x v="8"/>
    <x v="5014"/>
  </r>
  <r>
    <x v="403"/>
    <x v="0"/>
    <x v="2"/>
    <x v="0"/>
    <x v="2"/>
    <x v="11"/>
    <x v="4792"/>
  </r>
  <r>
    <x v="312"/>
    <x v="0"/>
    <x v="22"/>
    <x v="1"/>
    <x v="1"/>
    <x v="8"/>
    <x v="319"/>
  </r>
  <r>
    <x v="312"/>
    <x v="0"/>
    <x v="22"/>
    <x v="1"/>
    <x v="0"/>
    <x v="0"/>
    <x v="3388"/>
  </r>
  <r>
    <x v="312"/>
    <x v="0"/>
    <x v="22"/>
    <x v="1"/>
    <x v="1"/>
    <x v="8"/>
    <x v="5015"/>
  </r>
  <r>
    <x v="132"/>
    <x v="2"/>
    <x v="1"/>
    <x v="1"/>
    <x v="2"/>
    <x v="11"/>
    <x v="5016"/>
  </r>
  <r>
    <x v="132"/>
    <x v="2"/>
    <x v="1"/>
    <x v="1"/>
    <x v="0"/>
    <x v="3"/>
    <x v="5017"/>
  </r>
  <r>
    <x v="417"/>
    <x v="1"/>
    <x v="4"/>
    <x v="1"/>
    <x v="0"/>
    <x v="5"/>
    <x v="5018"/>
  </r>
  <r>
    <x v="417"/>
    <x v="1"/>
    <x v="4"/>
    <x v="1"/>
    <x v="1"/>
    <x v="9"/>
    <x v="5019"/>
  </r>
  <r>
    <x v="627"/>
    <x v="0"/>
    <x v="23"/>
    <x v="2"/>
    <x v="2"/>
    <x v="7"/>
    <x v="1259"/>
  </r>
  <r>
    <x v="295"/>
    <x v="0"/>
    <x v="1"/>
    <x v="1"/>
    <x v="2"/>
    <x v="11"/>
    <x v="5020"/>
  </r>
  <r>
    <x v="295"/>
    <x v="0"/>
    <x v="1"/>
    <x v="1"/>
    <x v="1"/>
    <x v="14"/>
    <x v="4564"/>
  </r>
  <r>
    <x v="588"/>
    <x v="0"/>
    <x v="31"/>
    <x v="3"/>
    <x v="2"/>
    <x v="7"/>
    <x v="5021"/>
  </r>
  <r>
    <x v="588"/>
    <x v="0"/>
    <x v="31"/>
    <x v="3"/>
    <x v="0"/>
    <x v="5"/>
    <x v="2732"/>
  </r>
  <r>
    <x v="588"/>
    <x v="0"/>
    <x v="31"/>
    <x v="3"/>
    <x v="0"/>
    <x v="5"/>
    <x v="759"/>
  </r>
  <r>
    <x v="877"/>
    <x v="0"/>
    <x v="4"/>
    <x v="1"/>
    <x v="1"/>
    <x v="13"/>
    <x v="5022"/>
  </r>
  <r>
    <x v="972"/>
    <x v="0"/>
    <x v="26"/>
    <x v="2"/>
    <x v="1"/>
    <x v="4"/>
    <x v="5023"/>
  </r>
  <r>
    <x v="972"/>
    <x v="0"/>
    <x v="26"/>
    <x v="2"/>
    <x v="1"/>
    <x v="10"/>
    <x v="1907"/>
  </r>
  <r>
    <x v="972"/>
    <x v="0"/>
    <x v="26"/>
    <x v="2"/>
    <x v="0"/>
    <x v="1"/>
    <x v="5024"/>
  </r>
  <r>
    <x v="461"/>
    <x v="1"/>
    <x v="9"/>
    <x v="3"/>
    <x v="1"/>
    <x v="10"/>
    <x v="5025"/>
  </r>
  <r>
    <x v="782"/>
    <x v="0"/>
    <x v="22"/>
    <x v="1"/>
    <x v="2"/>
    <x v="7"/>
    <x v="5026"/>
  </r>
  <r>
    <x v="1126"/>
    <x v="0"/>
    <x v="15"/>
    <x v="3"/>
    <x v="1"/>
    <x v="8"/>
    <x v="5027"/>
  </r>
  <r>
    <x v="1126"/>
    <x v="0"/>
    <x v="15"/>
    <x v="3"/>
    <x v="2"/>
    <x v="11"/>
    <x v="5028"/>
  </r>
  <r>
    <x v="1126"/>
    <x v="0"/>
    <x v="15"/>
    <x v="3"/>
    <x v="1"/>
    <x v="13"/>
    <x v="5029"/>
  </r>
  <r>
    <x v="1126"/>
    <x v="0"/>
    <x v="15"/>
    <x v="3"/>
    <x v="0"/>
    <x v="5"/>
    <x v="605"/>
  </r>
  <r>
    <x v="340"/>
    <x v="2"/>
    <x v="24"/>
    <x v="3"/>
    <x v="0"/>
    <x v="5"/>
    <x v="1256"/>
  </r>
  <r>
    <x v="340"/>
    <x v="2"/>
    <x v="24"/>
    <x v="3"/>
    <x v="1"/>
    <x v="6"/>
    <x v="2723"/>
  </r>
  <r>
    <x v="161"/>
    <x v="1"/>
    <x v="1"/>
    <x v="1"/>
    <x v="2"/>
    <x v="7"/>
    <x v="4837"/>
  </r>
  <r>
    <x v="808"/>
    <x v="0"/>
    <x v="25"/>
    <x v="2"/>
    <x v="1"/>
    <x v="9"/>
    <x v="4412"/>
  </r>
  <r>
    <x v="808"/>
    <x v="0"/>
    <x v="25"/>
    <x v="2"/>
    <x v="1"/>
    <x v="10"/>
    <x v="2660"/>
  </r>
  <r>
    <x v="609"/>
    <x v="1"/>
    <x v="5"/>
    <x v="2"/>
    <x v="1"/>
    <x v="9"/>
    <x v="3688"/>
  </r>
  <r>
    <x v="609"/>
    <x v="1"/>
    <x v="5"/>
    <x v="2"/>
    <x v="1"/>
    <x v="12"/>
    <x v="1177"/>
  </r>
  <r>
    <x v="609"/>
    <x v="1"/>
    <x v="5"/>
    <x v="2"/>
    <x v="0"/>
    <x v="1"/>
    <x v="2782"/>
  </r>
  <r>
    <x v="609"/>
    <x v="1"/>
    <x v="5"/>
    <x v="2"/>
    <x v="1"/>
    <x v="8"/>
    <x v="5030"/>
  </r>
  <r>
    <x v="861"/>
    <x v="1"/>
    <x v="15"/>
    <x v="3"/>
    <x v="0"/>
    <x v="5"/>
    <x v="5031"/>
  </r>
  <r>
    <x v="861"/>
    <x v="1"/>
    <x v="15"/>
    <x v="3"/>
    <x v="1"/>
    <x v="4"/>
    <x v="5032"/>
  </r>
  <r>
    <x v="861"/>
    <x v="1"/>
    <x v="15"/>
    <x v="3"/>
    <x v="2"/>
    <x v="11"/>
    <x v="86"/>
  </r>
  <r>
    <x v="861"/>
    <x v="1"/>
    <x v="15"/>
    <x v="3"/>
    <x v="1"/>
    <x v="4"/>
    <x v="3404"/>
  </r>
  <r>
    <x v="147"/>
    <x v="0"/>
    <x v="5"/>
    <x v="2"/>
    <x v="2"/>
    <x v="11"/>
    <x v="5033"/>
  </r>
  <r>
    <x v="676"/>
    <x v="0"/>
    <x v="5"/>
    <x v="2"/>
    <x v="0"/>
    <x v="5"/>
    <x v="5034"/>
  </r>
  <r>
    <x v="676"/>
    <x v="0"/>
    <x v="5"/>
    <x v="2"/>
    <x v="1"/>
    <x v="10"/>
    <x v="233"/>
  </r>
  <r>
    <x v="608"/>
    <x v="0"/>
    <x v="5"/>
    <x v="2"/>
    <x v="1"/>
    <x v="10"/>
    <x v="1097"/>
  </r>
  <r>
    <x v="608"/>
    <x v="0"/>
    <x v="5"/>
    <x v="2"/>
    <x v="1"/>
    <x v="8"/>
    <x v="5035"/>
  </r>
  <r>
    <x v="608"/>
    <x v="0"/>
    <x v="5"/>
    <x v="2"/>
    <x v="0"/>
    <x v="5"/>
    <x v="5036"/>
  </r>
  <r>
    <x v="608"/>
    <x v="0"/>
    <x v="5"/>
    <x v="2"/>
    <x v="1"/>
    <x v="2"/>
    <x v="871"/>
  </r>
  <r>
    <x v="1181"/>
    <x v="0"/>
    <x v="31"/>
    <x v="3"/>
    <x v="1"/>
    <x v="8"/>
    <x v="1015"/>
  </r>
  <r>
    <x v="815"/>
    <x v="1"/>
    <x v="32"/>
    <x v="0"/>
    <x v="1"/>
    <x v="9"/>
    <x v="5037"/>
  </r>
  <r>
    <x v="160"/>
    <x v="0"/>
    <x v="1"/>
    <x v="1"/>
    <x v="0"/>
    <x v="0"/>
    <x v="2621"/>
  </r>
  <r>
    <x v="170"/>
    <x v="1"/>
    <x v="4"/>
    <x v="1"/>
    <x v="0"/>
    <x v="1"/>
    <x v="337"/>
  </r>
  <r>
    <x v="170"/>
    <x v="1"/>
    <x v="4"/>
    <x v="1"/>
    <x v="1"/>
    <x v="4"/>
    <x v="714"/>
  </r>
  <r>
    <x v="170"/>
    <x v="1"/>
    <x v="4"/>
    <x v="1"/>
    <x v="2"/>
    <x v="11"/>
    <x v="5038"/>
  </r>
  <r>
    <x v="825"/>
    <x v="2"/>
    <x v="31"/>
    <x v="3"/>
    <x v="2"/>
    <x v="11"/>
    <x v="430"/>
  </r>
  <r>
    <x v="825"/>
    <x v="2"/>
    <x v="31"/>
    <x v="3"/>
    <x v="0"/>
    <x v="5"/>
    <x v="2979"/>
  </r>
  <r>
    <x v="175"/>
    <x v="0"/>
    <x v="7"/>
    <x v="1"/>
    <x v="1"/>
    <x v="8"/>
    <x v="5039"/>
  </r>
  <r>
    <x v="873"/>
    <x v="0"/>
    <x v="15"/>
    <x v="3"/>
    <x v="1"/>
    <x v="9"/>
    <x v="5040"/>
  </r>
  <r>
    <x v="272"/>
    <x v="0"/>
    <x v="24"/>
    <x v="3"/>
    <x v="1"/>
    <x v="8"/>
    <x v="3520"/>
  </r>
  <r>
    <x v="132"/>
    <x v="0"/>
    <x v="3"/>
    <x v="0"/>
    <x v="1"/>
    <x v="10"/>
    <x v="3834"/>
  </r>
  <r>
    <x v="894"/>
    <x v="1"/>
    <x v="15"/>
    <x v="3"/>
    <x v="1"/>
    <x v="9"/>
    <x v="3706"/>
  </r>
  <r>
    <x v="467"/>
    <x v="1"/>
    <x v="9"/>
    <x v="3"/>
    <x v="1"/>
    <x v="8"/>
    <x v="3537"/>
  </r>
  <r>
    <x v="467"/>
    <x v="1"/>
    <x v="9"/>
    <x v="3"/>
    <x v="0"/>
    <x v="5"/>
    <x v="4399"/>
  </r>
  <r>
    <x v="467"/>
    <x v="1"/>
    <x v="9"/>
    <x v="3"/>
    <x v="1"/>
    <x v="9"/>
    <x v="3021"/>
  </r>
  <r>
    <x v="686"/>
    <x v="1"/>
    <x v="15"/>
    <x v="3"/>
    <x v="1"/>
    <x v="6"/>
    <x v="1444"/>
  </r>
  <r>
    <x v="394"/>
    <x v="1"/>
    <x v="9"/>
    <x v="3"/>
    <x v="1"/>
    <x v="8"/>
    <x v="5041"/>
  </r>
  <r>
    <x v="834"/>
    <x v="0"/>
    <x v="1"/>
    <x v="1"/>
    <x v="1"/>
    <x v="4"/>
    <x v="5042"/>
  </r>
  <r>
    <x v="834"/>
    <x v="0"/>
    <x v="1"/>
    <x v="1"/>
    <x v="0"/>
    <x v="0"/>
    <x v="1473"/>
  </r>
  <r>
    <x v="834"/>
    <x v="0"/>
    <x v="1"/>
    <x v="1"/>
    <x v="1"/>
    <x v="4"/>
    <x v="5043"/>
  </r>
  <r>
    <x v="834"/>
    <x v="0"/>
    <x v="1"/>
    <x v="1"/>
    <x v="1"/>
    <x v="8"/>
    <x v="5044"/>
  </r>
  <r>
    <x v="834"/>
    <x v="0"/>
    <x v="1"/>
    <x v="1"/>
    <x v="2"/>
    <x v="7"/>
    <x v="746"/>
  </r>
  <r>
    <x v="834"/>
    <x v="0"/>
    <x v="1"/>
    <x v="1"/>
    <x v="0"/>
    <x v="5"/>
    <x v="1337"/>
  </r>
  <r>
    <x v="1181"/>
    <x v="1"/>
    <x v="15"/>
    <x v="3"/>
    <x v="1"/>
    <x v="10"/>
    <x v="3618"/>
  </r>
  <r>
    <x v="1181"/>
    <x v="1"/>
    <x v="15"/>
    <x v="3"/>
    <x v="1"/>
    <x v="8"/>
    <x v="667"/>
  </r>
  <r>
    <x v="77"/>
    <x v="0"/>
    <x v="15"/>
    <x v="3"/>
    <x v="2"/>
    <x v="7"/>
    <x v="1259"/>
  </r>
  <r>
    <x v="77"/>
    <x v="0"/>
    <x v="15"/>
    <x v="3"/>
    <x v="2"/>
    <x v="7"/>
    <x v="1880"/>
  </r>
  <r>
    <x v="77"/>
    <x v="0"/>
    <x v="15"/>
    <x v="3"/>
    <x v="1"/>
    <x v="10"/>
    <x v="91"/>
  </r>
  <r>
    <x v="77"/>
    <x v="0"/>
    <x v="15"/>
    <x v="3"/>
    <x v="1"/>
    <x v="4"/>
    <x v="5045"/>
  </r>
  <r>
    <x v="77"/>
    <x v="0"/>
    <x v="15"/>
    <x v="3"/>
    <x v="1"/>
    <x v="8"/>
    <x v="4604"/>
  </r>
  <r>
    <x v="1182"/>
    <x v="1"/>
    <x v="1"/>
    <x v="1"/>
    <x v="2"/>
    <x v="11"/>
    <x v="758"/>
  </r>
  <r>
    <x v="1182"/>
    <x v="1"/>
    <x v="1"/>
    <x v="1"/>
    <x v="0"/>
    <x v="5"/>
    <x v="1970"/>
  </r>
  <r>
    <x v="314"/>
    <x v="0"/>
    <x v="5"/>
    <x v="2"/>
    <x v="1"/>
    <x v="4"/>
    <x v="5046"/>
  </r>
  <r>
    <x v="314"/>
    <x v="0"/>
    <x v="5"/>
    <x v="2"/>
    <x v="0"/>
    <x v="5"/>
    <x v="5047"/>
  </r>
  <r>
    <x v="314"/>
    <x v="0"/>
    <x v="5"/>
    <x v="2"/>
    <x v="0"/>
    <x v="1"/>
    <x v="5048"/>
  </r>
  <r>
    <x v="314"/>
    <x v="0"/>
    <x v="5"/>
    <x v="2"/>
    <x v="1"/>
    <x v="6"/>
    <x v="5049"/>
  </r>
  <r>
    <x v="314"/>
    <x v="0"/>
    <x v="5"/>
    <x v="2"/>
    <x v="1"/>
    <x v="8"/>
    <x v="5050"/>
  </r>
  <r>
    <x v="314"/>
    <x v="0"/>
    <x v="5"/>
    <x v="2"/>
    <x v="1"/>
    <x v="8"/>
    <x v="5051"/>
  </r>
  <r>
    <x v="314"/>
    <x v="0"/>
    <x v="5"/>
    <x v="2"/>
    <x v="1"/>
    <x v="9"/>
    <x v="5052"/>
  </r>
  <r>
    <x v="537"/>
    <x v="1"/>
    <x v="32"/>
    <x v="0"/>
    <x v="0"/>
    <x v="5"/>
    <x v="1846"/>
  </r>
  <r>
    <x v="537"/>
    <x v="1"/>
    <x v="32"/>
    <x v="0"/>
    <x v="1"/>
    <x v="8"/>
    <x v="5053"/>
  </r>
  <r>
    <x v="537"/>
    <x v="1"/>
    <x v="32"/>
    <x v="0"/>
    <x v="2"/>
    <x v="11"/>
    <x v="5054"/>
  </r>
  <r>
    <x v="441"/>
    <x v="2"/>
    <x v="15"/>
    <x v="3"/>
    <x v="1"/>
    <x v="8"/>
    <x v="5055"/>
  </r>
  <r>
    <x v="662"/>
    <x v="1"/>
    <x v="21"/>
    <x v="1"/>
    <x v="1"/>
    <x v="2"/>
    <x v="5056"/>
  </r>
  <r>
    <x v="662"/>
    <x v="1"/>
    <x v="21"/>
    <x v="1"/>
    <x v="1"/>
    <x v="10"/>
    <x v="572"/>
  </r>
  <r>
    <x v="662"/>
    <x v="1"/>
    <x v="21"/>
    <x v="1"/>
    <x v="1"/>
    <x v="9"/>
    <x v="5057"/>
  </r>
  <r>
    <x v="662"/>
    <x v="1"/>
    <x v="21"/>
    <x v="1"/>
    <x v="1"/>
    <x v="8"/>
    <x v="4297"/>
  </r>
  <r>
    <x v="662"/>
    <x v="1"/>
    <x v="21"/>
    <x v="1"/>
    <x v="1"/>
    <x v="4"/>
    <x v="5058"/>
  </r>
  <r>
    <x v="201"/>
    <x v="2"/>
    <x v="17"/>
    <x v="0"/>
    <x v="0"/>
    <x v="5"/>
    <x v="5059"/>
  </r>
  <r>
    <x v="1045"/>
    <x v="0"/>
    <x v="3"/>
    <x v="0"/>
    <x v="1"/>
    <x v="9"/>
    <x v="5060"/>
  </r>
  <r>
    <x v="321"/>
    <x v="1"/>
    <x v="16"/>
    <x v="1"/>
    <x v="1"/>
    <x v="6"/>
    <x v="5061"/>
  </r>
  <r>
    <x v="848"/>
    <x v="0"/>
    <x v="1"/>
    <x v="1"/>
    <x v="1"/>
    <x v="8"/>
    <x v="3009"/>
  </r>
  <r>
    <x v="976"/>
    <x v="1"/>
    <x v="39"/>
    <x v="3"/>
    <x v="1"/>
    <x v="9"/>
    <x v="5062"/>
  </r>
  <r>
    <x v="1035"/>
    <x v="2"/>
    <x v="4"/>
    <x v="1"/>
    <x v="1"/>
    <x v="4"/>
    <x v="5063"/>
  </r>
  <r>
    <x v="895"/>
    <x v="0"/>
    <x v="1"/>
    <x v="1"/>
    <x v="1"/>
    <x v="2"/>
    <x v="1755"/>
  </r>
  <r>
    <x v="1183"/>
    <x v="2"/>
    <x v="15"/>
    <x v="3"/>
    <x v="1"/>
    <x v="6"/>
    <x v="2198"/>
  </r>
  <r>
    <x v="944"/>
    <x v="0"/>
    <x v="4"/>
    <x v="1"/>
    <x v="0"/>
    <x v="5"/>
    <x v="1680"/>
  </r>
  <r>
    <x v="944"/>
    <x v="0"/>
    <x v="4"/>
    <x v="1"/>
    <x v="1"/>
    <x v="10"/>
    <x v="2183"/>
  </r>
  <r>
    <x v="944"/>
    <x v="0"/>
    <x v="4"/>
    <x v="1"/>
    <x v="1"/>
    <x v="10"/>
    <x v="91"/>
  </r>
  <r>
    <x v="944"/>
    <x v="0"/>
    <x v="4"/>
    <x v="1"/>
    <x v="2"/>
    <x v="11"/>
    <x v="5064"/>
  </r>
  <r>
    <x v="116"/>
    <x v="0"/>
    <x v="27"/>
    <x v="1"/>
    <x v="1"/>
    <x v="4"/>
    <x v="2871"/>
  </r>
  <r>
    <x v="116"/>
    <x v="0"/>
    <x v="27"/>
    <x v="1"/>
    <x v="1"/>
    <x v="10"/>
    <x v="726"/>
  </r>
  <r>
    <x v="612"/>
    <x v="2"/>
    <x v="1"/>
    <x v="1"/>
    <x v="2"/>
    <x v="11"/>
    <x v="3858"/>
  </r>
  <r>
    <x v="612"/>
    <x v="2"/>
    <x v="1"/>
    <x v="1"/>
    <x v="2"/>
    <x v="15"/>
    <x v="5065"/>
  </r>
  <r>
    <x v="1184"/>
    <x v="0"/>
    <x v="1"/>
    <x v="1"/>
    <x v="1"/>
    <x v="2"/>
    <x v="338"/>
  </r>
  <r>
    <x v="1184"/>
    <x v="0"/>
    <x v="1"/>
    <x v="1"/>
    <x v="2"/>
    <x v="15"/>
    <x v="5066"/>
  </r>
  <r>
    <x v="1184"/>
    <x v="0"/>
    <x v="1"/>
    <x v="1"/>
    <x v="1"/>
    <x v="4"/>
    <x v="349"/>
  </r>
  <r>
    <x v="1184"/>
    <x v="0"/>
    <x v="1"/>
    <x v="1"/>
    <x v="2"/>
    <x v="7"/>
    <x v="5067"/>
  </r>
  <r>
    <x v="922"/>
    <x v="2"/>
    <x v="5"/>
    <x v="2"/>
    <x v="0"/>
    <x v="0"/>
    <x v="5068"/>
  </r>
  <r>
    <x v="922"/>
    <x v="2"/>
    <x v="5"/>
    <x v="2"/>
    <x v="1"/>
    <x v="6"/>
    <x v="5069"/>
  </r>
  <r>
    <x v="922"/>
    <x v="2"/>
    <x v="5"/>
    <x v="2"/>
    <x v="2"/>
    <x v="7"/>
    <x v="1417"/>
  </r>
  <r>
    <x v="166"/>
    <x v="0"/>
    <x v="9"/>
    <x v="3"/>
    <x v="0"/>
    <x v="1"/>
    <x v="5070"/>
  </r>
  <r>
    <x v="551"/>
    <x v="0"/>
    <x v="10"/>
    <x v="2"/>
    <x v="1"/>
    <x v="12"/>
    <x v="5071"/>
  </r>
  <r>
    <x v="551"/>
    <x v="0"/>
    <x v="10"/>
    <x v="2"/>
    <x v="0"/>
    <x v="1"/>
    <x v="5072"/>
  </r>
  <r>
    <x v="49"/>
    <x v="0"/>
    <x v="5"/>
    <x v="2"/>
    <x v="0"/>
    <x v="1"/>
    <x v="5073"/>
  </r>
  <r>
    <x v="49"/>
    <x v="0"/>
    <x v="5"/>
    <x v="2"/>
    <x v="1"/>
    <x v="9"/>
    <x v="25"/>
  </r>
  <r>
    <x v="49"/>
    <x v="0"/>
    <x v="5"/>
    <x v="2"/>
    <x v="0"/>
    <x v="1"/>
    <x v="4763"/>
  </r>
  <r>
    <x v="621"/>
    <x v="1"/>
    <x v="5"/>
    <x v="2"/>
    <x v="1"/>
    <x v="6"/>
    <x v="5074"/>
  </r>
  <r>
    <x v="635"/>
    <x v="1"/>
    <x v="1"/>
    <x v="1"/>
    <x v="0"/>
    <x v="5"/>
    <x v="5075"/>
  </r>
  <r>
    <x v="221"/>
    <x v="1"/>
    <x v="41"/>
    <x v="2"/>
    <x v="1"/>
    <x v="4"/>
    <x v="3212"/>
  </r>
  <r>
    <x v="160"/>
    <x v="0"/>
    <x v="1"/>
    <x v="1"/>
    <x v="1"/>
    <x v="10"/>
    <x v="2854"/>
  </r>
  <r>
    <x v="847"/>
    <x v="0"/>
    <x v="10"/>
    <x v="2"/>
    <x v="0"/>
    <x v="1"/>
    <x v="5076"/>
  </r>
  <r>
    <x v="583"/>
    <x v="0"/>
    <x v="1"/>
    <x v="1"/>
    <x v="0"/>
    <x v="5"/>
    <x v="108"/>
  </r>
  <r>
    <x v="583"/>
    <x v="0"/>
    <x v="1"/>
    <x v="1"/>
    <x v="0"/>
    <x v="1"/>
    <x v="538"/>
  </r>
  <r>
    <x v="583"/>
    <x v="0"/>
    <x v="1"/>
    <x v="1"/>
    <x v="1"/>
    <x v="8"/>
    <x v="5077"/>
  </r>
  <r>
    <x v="337"/>
    <x v="0"/>
    <x v="9"/>
    <x v="3"/>
    <x v="1"/>
    <x v="12"/>
    <x v="5078"/>
  </r>
  <r>
    <x v="337"/>
    <x v="0"/>
    <x v="9"/>
    <x v="3"/>
    <x v="2"/>
    <x v="16"/>
    <x v="5079"/>
  </r>
  <r>
    <x v="210"/>
    <x v="0"/>
    <x v="1"/>
    <x v="1"/>
    <x v="0"/>
    <x v="1"/>
    <x v="224"/>
  </r>
  <r>
    <x v="525"/>
    <x v="0"/>
    <x v="5"/>
    <x v="2"/>
    <x v="1"/>
    <x v="8"/>
    <x v="987"/>
  </r>
  <r>
    <x v="525"/>
    <x v="0"/>
    <x v="5"/>
    <x v="2"/>
    <x v="2"/>
    <x v="11"/>
    <x v="4964"/>
  </r>
  <r>
    <x v="525"/>
    <x v="0"/>
    <x v="5"/>
    <x v="2"/>
    <x v="1"/>
    <x v="4"/>
    <x v="5080"/>
  </r>
  <r>
    <x v="775"/>
    <x v="0"/>
    <x v="10"/>
    <x v="2"/>
    <x v="0"/>
    <x v="5"/>
    <x v="643"/>
  </r>
  <r>
    <x v="836"/>
    <x v="1"/>
    <x v="1"/>
    <x v="1"/>
    <x v="2"/>
    <x v="11"/>
    <x v="4836"/>
  </r>
  <r>
    <x v="836"/>
    <x v="1"/>
    <x v="1"/>
    <x v="1"/>
    <x v="1"/>
    <x v="10"/>
    <x v="489"/>
  </r>
  <r>
    <x v="836"/>
    <x v="1"/>
    <x v="1"/>
    <x v="1"/>
    <x v="1"/>
    <x v="6"/>
    <x v="1317"/>
  </r>
  <r>
    <x v="836"/>
    <x v="1"/>
    <x v="1"/>
    <x v="1"/>
    <x v="1"/>
    <x v="4"/>
    <x v="3370"/>
  </r>
  <r>
    <x v="1049"/>
    <x v="1"/>
    <x v="5"/>
    <x v="2"/>
    <x v="0"/>
    <x v="5"/>
    <x v="5081"/>
  </r>
  <r>
    <x v="1130"/>
    <x v="0"/>
    <x v="1"/>
    <x v="1"/>
    <x v="1"/>
    <x v="10"/>
    <x v="651"/>
  </r>
  <r>
    <x v="1130"/>
    <x v="0"/>
    <x v="1"/>
    <x v="1"/>
    <x v="1"/>
    <x v="2"/>
    <x v="2041"/>
  </r>
  <r>
    <x v="399"/>
    <x v="1"/>
    <x v="2"/>
    <x v="0"/>
    <x v="0"/>
    <x v="3"/>
    <x v="5082"/>
  </r>
  <r>
    <x v="187"/>
    <x v="2"/>
    <x v="15"/>
    <x v="3"/>
    <x v="0"/>
    <x v="5"/>
    <x v="3012"/>
  </r>
  <r>
    <x v="427"/>
    <x v="2"/>
    <x v="9"/>
    <x v="3"/>
    <x v="1"/>
    <x v="6"/>
    <x v="2387"/>
  </r>
  <r>
    <x v="427"/>
    <x v="2"/>
    <x v="9"/>
    <x v="3"/>
    <x v="1"/>
    <x v="4"/>
    <x v="5083"/>
  </r>
  <r>
    <x v="427"/>
    <x v="2"/>
    <x v="9"/>
    <x v="3"/>
    <x v="1"/>
    <x v="10"/>
    <x v="281"/>
  </r>
  <r>
    <x v="473"/>
    <x v="0"/>
    <x v="1"/>
    <x v="1"/>
    <x v="1"/>
    <x v="2"/>
    <x v="1646"/>
  </r>
  <r>
    <x v="473"/>
    <x v="0"/>
    <x v="1"/>
    <x v="1"/>
    <x v="1"/>
    <x v="4"/>
    <x v="4519"/>
  </r>
  <r>
    <x v="473"/>
    <x v="0"/>
    <x v="1"/>
    <x v="1"/>
    <x v="0"/>
    <x v="3"/>
    <x v="5084"/>
  </r>
  <r>
    <x v="473"/>
    <x v="0"/>
    <x v="1"/>
    <x v="1"/>
    <x v="2"/>
    <x v="7"/>
    <x v="3955"/>
  </r>
  <r>
    <x v="886"/>
    <x v="0"/>
    <x v="26"/>
    <x v="2"/>
    <x v="1"/>
    <x v="9"/>
    <x v="5085"/>
  </r>
  <r>
    <x v="886"/>
    <x v="0"/>
    <x v="26"/>
    <x v="2"/>
    <x v="1"/>
    <x v="6"/>
    <x v="2799"/>
  </r>
  <r>
    <x v="255"/>
    <x v="0"/>
    <x v="17"/>
    <x v="0"/>
    <x v="1"/>
    <x v="10"/>
    <x v="335"/>
  </r>
  <r>
    <x v="797"/>
    <x v="2"/>
    <x v="1"/>
    <x v="1"/>
    <x v="1"/>
    <x v="2"/>
    <x v="171"/>
  </r>
  <r>
    <x v="755"/>
    <x v="1"/>
    <x v="44"/>
    <x v="2"/>
    <x v="1"/>
    <x v="8"/>
    <x v="3766"/>
  </r>
  <r>
    <x v="755"/>
    <x v="1"/>
    <x v="44"/>
    <x v="2"/>
    <x v="0"/>
    <x v="0"/>
    <x v="1713"/>
  </r>
  <r>
    <x v="721"/>
    <x v="0"/>
    <x v="4"/>
    <x v="1"/>
    <x v="1"/>
    <x v="4"/>
    <x v="4482"/>
  </r>
  <r>
    <x v="721"/>
    <x v="0"/>
    <x v="4"/>
    <x v="1"/>
    <x v="1"/>
    <x v="10"/>
    <x v="130"/>
  </r>
  <r>
    <x v="721"/>
    <x v="0"/>
    <x v="4"/>
    <x v="1"/>
    <x v="2"/>
    <x v="16"/>
    <x v="5086"/>
  </r>
  <r>
    <x v="177"/>
    <x v="0"/>
    <x v="29"/>
    <x v="3"/>
    <x v="2"/>
    <x v="11"/>
    <x v="1657"/>
  </r>
  <r>
    <x v="177"/>
    <x v="0"/>
    <x v="29"/>
    <x v="3"/>
    <x v="1"/>
    <x v="10"/>
    <x v="1156"/>
  </r>
  <r>
    <x v="964"/>
    <x v="0"/>
    <x v="39"/>
    <x v="3"/>
    <x v="0"/>
    <x v="3"/>
    <x v="5087"/>
  </r>
  <r>
    <x v="741"/>
    <x v="0"/>
    <x v="1"/>
    <x v="1"/>
    <x v="2"/>
    <x v="11"/>
    <x v="1993"/>
  </r>
  <r>
    <x v="377"/>
    <x v="1"/>
    <x v="5"/>
    <x v="2"/>
    <x v="1"/>
    <x v="10"/>
    <x v="2897"/>
  </r>
  <r>
    <x v="1185"/>
    <x v="2"/>
    <x v="29"/>
    <x v="3"/>
    <x v="2"/>
    <x v="11"/>
    <x v="5016"/>
  </r>
  <r>
    <x v="595"/>
    <x v="0"/>
    <x v="30"/>
    <x v="3"/>
    <x v="0"/>
    <x v="1"/>
    <x v="5088"/>
  </r>
  <r>
    <x v="694"/>
    <x v="0"/>
    <x v="15"/>
    <x v="3"/>
    <x v="1"/>
    <x v="9"/>
    <x v="5089"/>
  </r>
  <r>
    <x v="694"/>
    <x v="0"/>
    <x v="15"/>
    <x v="3"/>
    <x v="2"/>
    <x v="7"/>
    <x v="669"/>
  </r>
  <r>
    <x v="121"/>
    <x v="0"/>
    <x v="1"/>
    <x v="1"/>
    <x v="0"/>
    <x v="5"/>
    <x v="5090"/>
  </r>
  <r>
    <x v="121"/>
    <x v="0"/>
    <x v="1"/>
    <x v="1"/>
    <x v="1"/>
    <x v="8"/>
    <x v="3553"/>
  </r>
  <r>
    <x v="121"/>
    <x v="0"/>
    <x v="1"/>
    <x v="1"/>
    <x v="1"/>
    <x v="8"/>
    <x v="1627"/>
  </r>
  <r>
    <x v="121"/>
    <x v="0"/>
    <x v="1"/>
    <x v="1"/>
    <x v="0"/>
    <x v="0"/>
    <x v="5091"/>
  </r>
  <r>
    <x v="995"/>
    <x v="1"/>
    <x v="1"/>
    <x v="1"/>
    <x v="0"/>
    <x v="3"/>
    <x v="3178"/>
  </r>
  <r>
    <x v="44"/>
    <x v="2"/>
    <x v="4"/>
    <x v="1"/>
    <x v="0"/>
    <x v="3"/>
    <x v="5092"/>
  </r>
  <r>
    <x v="44"/>
    <x v="2"/>
    <x v="4"/>
    <x v="1"/>
    <x v="0"/>
    <x v="1"/>
    <x v="4718"/>
  </r>
  <r>
    <x v="44"/>
    <x v="2"/>
    <x v="4"/>
    <x v="1"/>
    <x v="2"/>
    <x v="11"/>
    <x v="4342"/>
  </r>
  <r>
    <x v="1173"/>
    <x v="0"/>
    <x v="35"/>
    <x v="0"/>
    <x v="1"/>
    <x v="6"/>
    <x v="5093"/>
  </r>
  <r>
    <x v="868"/>
    <x v="2"/>
    <x v="1"/>
    <x v="1"/>
    <x v="1"/>
    <x v="2"/>
    <x v="704"/>
  </r>
  <r>
    <x v="868"/>
    <x v="2"/>
    <x v="1"/>
    <x v="1"/>
    <x v="1"/>
    <x v="8"/>
    <x v="4144"/>
  </r>
  <r>
    <x v="868"/>
    <x v="2"/>
    <x v="1"/>
    <x v="1"/>
    <x v="1"/>
    <x v="4"/>
    <x v="100"/>
  </r>
  <r>
    <x v="806"/>
    <x v="1"/>
    <x v="10"/>
    <x v="2"/>
    <x v="1"/>
    <x v="10"/>
    <x v="4256"/>
  </r>
  <r>
    <x v="897"/>
    <x v="2"/>
    <x v="15"/>
    <x v="3"/>
    <x v="1"/>
    <x v="4"/>
    <x v="5094"/>
  </r>
  <r>
    <x v="66"/>
    <x v="0"/>
    <x v="1"/>
    <x v="1"/>
    <x v="2"/>
    <x v="11"/>
    <x v="5095"/>
  </r>
  <r>
    <x v="476"/>
    <x v="0"/>
    <x v="4"/>
    <x v="1"/>
    <x v="2"/>
    <x v="16"/>
    <x v="3074"/>
  </r>
  <r>
    <x v="991"/>
    <x v="0"/>
    <x v="21"/>
    <x v="1"/>
    <x v="0"/>
    <x v="3"/>
    <x v="5096"/>
  </r>
  <r>
    <x v="82"/>
    <x v="0"/>
    <x v="9"/>
    <x v="3"/>
    <x v="0"/>
    <x v="3"/>
    <x v="5097"/>
  </r>
  <r>
    <x v="82"/>
    <x v="0"/>
    <x v="9"/>
    <x v="3"/>
    <x v="2"/>
    <x v="7"/>
    <x v="5098"/>
  </r>
  <r>
    <x v="796"/>
    <x v="1"/>
    <x v="10"/>
    <x v="2"/>
    <x v="0"/>
    <x v="5"/>
    <x v="1803"/>
  </r>
  <r>
    <x v="796"/>
    <x v="1"/>
    <x v="10"/>
    <x v="2"/>
    <x v="0"/>
    <x v="5"/>
    <x v="5099"/>
  </r>
  <r>
    <x v="283"/>
    <x v="1"/>
    <x v="10"/>
    <x v="2"/>
    <x v="1"/>
    <x v="10"/>
    <x v="922"/>
  </r>
  <r>
    <x v="1023"/>
    <x v="0"/>
    <x v="10"/>
    <x v="2"/>
    <x v="1"/>
    <x v="12"/>
    <x v="1608"/>
  </r>
  <r>
    <x v="1023"/>
    <x v="0"/>
    <x v="10"/>
    <x v="2"/>
    <x v="0"/>
    <x v="1"/>
    <x v="5100"/>
  </r>
  <r>
    <x v="107"/>
    <x v="1"/>
    <x v="15"/>
    <x v="3"/>
    <x v="1"/>
    <x v="10"/>
    <x v="2119"/>
  </r>
  <r>
    <x v="653"/>
    <x v="0"/>
    <x v="39"/>
    <x v="3"/>
    <x v="1"/>
    <x v="10"/>
    <x v="537"/>
  </r>
  <r>
    <x v="653"/>
    <x v="0"/>
    <x v="39"/>
    <x v="3"/>
    <x v="1"/>
    <x v="8"/>
    <x v="1552"/>
  </r>
  <r>
    <x v="701"/>
    <x v="0"/>
    <x v="15"/>
    <x v="3"/>
    <x v="1"/>
    <x v="10"/>
    <x v="783"/>
  </r>
  <r>
    <x v="701"/>
    <x v="0"/>
    <x v="15"/>
    <x v="3"/>
    <x v="0"/>
    <x v="5"/>
    <x v="4880"/>
  </r>
  <r>
    <x v="672"/>
    <x v="0"/>
    <x v="3"/>
    <x v="0"/>
    <x v="1"/>
    <x v="8"/>
    <x v="192"/>
  </r>
  <r>
    <x v="672"/>
    <x v="0"/>
    <x v="3"/>
    <x v="0"/>
    <x v="1"/>
    <x v="9"/>
    <x v="2031"/>
  </r>
  <r>
    <x v="672"/>
    <x v="0"/>
    <x v="3"/>
    <x v="0"/>
    <x v="0"/>
    <x v="5"/>
    <x v="5101"/>
  </r>
  <r>
    <x v="401"/>
    <x v="1"/>
    <x v="1"/>
    <x v="1"/>
    <x v="1"/>
    <x v="10"/>
    <x v="2431"/>
  </r>
  <r>
    <x v="528"/>
    <x v="0"/>
    <x v="18"/>
    <x v="0"/>
    <x v="2"/>
    <x v="11"/>
    <x v="2806"/>
  </r>
  <r>
    <x v="528"/>
    <x v="0"/>
    <x v="18"/>
    <x v="0"/>
    <x v="1"/>
    <x v="6"/>
    <x v="994"/>
  </r>
  <r>
    <x v="528"/>
    <x v="0"/>
    <x v="18"/>
    <x v="0"/>
    <x v="1"/>
    <x v="10"/>
    <x v="12"/>
  </r>
  <r>
    <x v="558"/>
    <x v="0"/>
    <x v="10"/>
    <x v="2"/>
    <x v="1"/>
    <x v="8"/>
    <x v="4883"/>
  </r>
  <r>
    <x v="558"/>
    <x v="0"/>
    <x v="10"/>
    <x v="2"/>
    <x v="1"/>
    <x v="4"/>
    <x v="74"/>
  </r>
  <r>
    <x v="627"/>
    <x v="1"/>
    <x v="15"/>
    <x v="3"/>
    <x v="1"/>
    <x v="4"/>
    <x v="5102"/>
  </r>
  <r>
    <x v="627"/>
    <x v="1"/>
    <x v="15"/>
    <x v="3"/>
    <x v="2"/>
    <x v="7"/>
    <x v="5103"/>
  </r>
  <r>
    <x v="627"/>
    <x v="1"/>
    <x v="15"/>
    <x v="3"/>
    <x v="0"/>
    <x v="5"/>
    <x v="5104"/>
  </r>
  <r>
    <x v="627"/>
    <x v="1"/>
    <x v="15"/>
    <x v="3"/>
    <x v="2"/>
    <x v="15"/>
    <x v="5105"/>
  </r>
  <r>
    <x v="627"/>
    <x v="1"/>
    <x v="15"/>
    <x v="3"/>
    <x v="0"/>
    <x v="1"/>
    <x v="5106"/>
  </r>
  <r>
    <x v="33"/>
    <x v="0"/>
    <x v="2"/>
    <x v="0"/>
    <x v="0"/>
    <x v="3"/>
    <x v="5107"/>
  </r>
  <r>
    <x v="33"/>
    <x v="0"/>
    <x v="2"/>
    <x v="0"/>
    <x v="1"/>
    <x v="6"/>
    <x v="367"/>
  </r>
  <r>
    <x v="1181"/>
    <x v="0"/>
    <x v="18"/>
    <x v="0"/>
    <x v="1"/>
    <x v="8"/>
    <x v="5108"/>
  </r>
  <r>
    <x v="1181"/>
    <x v="0"/>
    <x v="18"/>
    <x v="0"/>
    <x v="1"/>
    <x v="4"/>
    <x v="5109"/>
  </r>
  <r>
    <x v="210"/>
    <x v="1"/>
    <x v="18"/>
    <x v="0"/>
    <x v="1"/>
    <x v="9"/>
    <x v="2375"/>
  </r>
  <r>
    <x v="77"/>
    <x v="0"/>
    <x v="5"/>
    <x v="2"/>
    <x v="0"/>
    <x v="5"/>
    <x v="785"/>
  </r>
  <r>
    <x v="77"/>
    <x v="0"/>
    <x v="5"/>
    <x v="2"/>
    <x v="1"/>
    <x v="4"/>
    <x v="5110"/>
  </r>
  <r>
    <x v="12"/>
    <x v="1"/>
    <x v="18"/>
    <x v="0"/>
    <x v="1"/>
    <x v="8"/>
    <x v="5111"/>
  </r>
  <r>
    <x v="12"/>
    <x v="1"/>
    <x v="18"/>
    <x v="0"/>
    <x v="1"/>
    <x v="10"/>
    <x v="3639"/>
  </r>
  <r>
    <x v="12"/>
    <x v="1"/>
    <x v="18"/>
    <x v="0"/>
    <x v="1"/>
    <x v="8"/>
    <x v="5112"/>
  </r>
  <r>
    <x v="12"/>
    <x v="1"/>
    <x v="18"/>
    <x v="0"/>
    <x v="1"/>
    <x v="8"/>
    <x v="30"/>
  </r>
  <r>
    <x v="462"/>
    <x v="0"/>
    <x v="5"/>
    <x v="2"/>
    <x v="1"/>
    <x v="13"/>
    <x v="1435"/>
  </r>
  <r>
    <x v="462"/>
    <x v="0"/>
    <x v="5"/>
    <x v="2"/>
    <x v="0"/>
    <x v="5"/>
    <x v="2792"/>
  </r>
  <r>
    <x v="462"/>
    <x v="0"/>
    <x v="5"/>
    <x v="2"/>
    <x v="1"/>
    <x v="2"/>
    <x v="1253"/>
  </r>
  <r>
    <x v="462"/>
    <x v="0"/>
    <x v="5"/>
    <x v="2"/>
    <x v="1"/>
    <x v="8"/>
    <x v="99"/>
  </r>
  <r>
    <x v="462"/>
    <x v="0"/>
    <x v="5"/>
    <x v="2"/>
    <x v="1"/>
    <x v="13"/>
    <x v="659"/>
  </r>
  <r>
    <x v="1087"/>
    <x v="0"/>
    <x v="5"/>
    <x v="2"/>
    <x v="1"/>
    <x v="4"/>
    <x v="1420"/>
  </r>
  <r>
    <x v="1"/>
    <x v="1"/>
    <x v="1"/>
    <x v="1"/>
    <x v="1"/>
    <x v="10"/>
    <x v="784"/>
  </r>
  <r>
    <x v="1"/>
    <x v="1"/>
    <x v="1"/>
    <x v="1"/>
    <x v="1"/>
    <x v="10"/>
    <x v="91"/>
  </r>
  <r>
    <x v="752"/>
    <x v="0"/>
    <x v="31"/>
    <x v="3"/>
    <x v="1"/>
    <x v="10"/>
    <x v="2360"/>
  </r>
  <r>
    <x v="752"/>
    <x v="0"/>
    <x v="31"/>
    <x v="3"/>
    <x v="1"/>
    <x v="10"/>
    <x v="1010"/>
  </r>
  <r>
    <x v="958"/>
    <x v="2"/>
    <x v="15"/>
    <x v="3"/>
    <x v="0"/>
    <x v="5"/>
    <x v="5113"/>
  </r>
  <r>
    <x v="958"/>
    <x v="2"/>
    <x v="15"/>
    <x v="3"/>
    <x v="1"/>
    <x v="4"/>
    <x v="5114"/>
  </r>
  <r>
    <x v="958"/>
    <x v="2"/>
    <x v="15"/>
    <x v="3"/>
    <x v="2"/>
    <x v="11"/>
    <x v="1309"/>
  </r>
  <r>
    <x v="1186"/>
    <x v="0"/>
    <x v="32"/>
    <x v="0"/>
    <x v="1"/>
    <x v="6"/>
    <x v="872"/>
  </r>
  <r>
    <x v="1186"/>
    <x v="0"/>
    <x v="32"/>
    <x v="0"/>
    <x v="0"/>
    <x v="0"/>
    <x v="5115"/>
  </r>
  <r>
    <x v="358"/>
    <x v="0"/>
    <x v="1"/>
    <x v="1"/>
    <x v="1"/>
    <x v="4"/>
    <x v="3285"/>
  </r>
  <r>
    <x v="358"/>
    <x v="0"/>
    <x v="1"/>
    <x v="1"/>
    <x v="1"/>
    <x v="4"/>
    <x v="1374"/>
  </r>
  <r>
    <x v="927"/>
    <x v="0"/>
    <x v="2"/>
    <x v="0"/>
    <x v="1"/>
    <x v="14"/>
    <x v="5116"/>
  </r>
  <r>
    <x v="927"/>
    <x v="0"/>
    <x v="2"/>
    <x v="0"/>
    <x v="0"/>
    <x v="3"/>
    <x v="5117"/>
  </r>
  <r>
    <x v="927"/>
    <x v="0"/>
    <x v="2"/>
    <x v="0"/>
    <x v="0"/>
    <x v="1"/>
    <x v="5118"/>
  </r>
  <r>
    <x v="179"/>
    <x v="0"/>
    <x v="2"/>
    <x v="0"/>
    <x v="1"/>
    <x v="4"/>
    <x v="408"/>
  </r>
  <r>
    <x v="179"/>
    <x v="0"/>
    <x v="2"/>
    <x v="0"/>
    <x v="1"/>
    <x v="10"/>
    <x v="405"/>
  </r>
  <r>
    <x v="179"/>
    <x v="0"/>
    <x v="2"/>
    <x v="0"/>
    <x v="1"/>
    <x v="6"/>
    <x v="2999"/>
  </r>
  <r>
    <x v="179"/>
    <x v="0"/>
    <x v="2"/>
    <x v="0"/>
    <x v="0"/>
    <x v="5"/>
    <x v="5119"/>
  </r>
  <r>
    <x v="416"/>
    <x v="0"/>
    <x v="15"/>
    <x v="3"/>
    <x v="1"/>
    <x v="8"/>
    <x v="5120"/>
  </r>
  <r>
    <x v="416"/>
    <x v="0"/>
    <x v="15"/>
    <x v="3"/>
    <x v="2"/>
    <x v="11"/>
    <x v="5121"/>
  </r>
  <r>
    <x v="1132"/>
    <x v="0"/>
    <x v="1"/>
    <x v="1"/>
    <x v="2"/>
    <x v="7"/>
    <x v="5122"/>
  </r>
  <r>
    <x v="1132"/>
    <x v="0"/>
    <x v="1"/>
    <x v="1"/>
    <x v="0"/>
    <x v="5"/>
    <x v="5123"/>
  </r>
  <r>
    <x v="710"/>
    <x v="1"/>
    <x v="32"/>
    <x v="0"/>
    <x v="1"/>
    <x v="4"/>
    <x v="3129"/>
  </r>
  <r>
    <x v="1187"/>
    <x v="2"/>
    <x v="10"/>
    <x v="2"/>
    <x v="1"/>
    <x v="9"/>
    <x v="5124"/>
  </r>
  <r>
    <x v="1187"/>
    <x v="2"/>
    <x v="10"/>
    <x v="2"/>
    <x v="1"/>
    <x v="6"/>
    <x v="2790"/>
  </r>
  <r>
    <x v="1120"/>
    <x v="2"/>
    <x v="9"/>
    <x v="3"/>
    <x v="2"/>
    <x v="7"/>
    <x v="5125"/>
  </r>
  <r>
    <x v="616"/>
    <x v="0"/>
    <x v="10"/>
    <x v="2"/>
    <x v="1"/>
    <x v="8"/>
    <x v="5126"/>
  </r>
  <r>
    <x v="616"/>
    <x v="0"/>
    <x v="10"/>
    <x v="2"/>
    <x v="0"/>
    <x v="5"/>
    <x v="5127"/>
  </r>
  <r>
    <x v="616"/>
    <x v="0"/>
    <x v="10"/>
    <x v="2"/>
    <x v="1"/>
    <x v="9"/>
    <x v="2699"/>
  </r>
  <r>
    <x v="616"/>
    <x v="0"/>
    <x v="10"/>
    <x v="2"/>
    <x v="1"/>
    <x v="4"/>
    <x v="1532"/>
  </r>
  <r>
    <x v="801"/>
    <x v="0"/>
    <x v="4"/>
    <x v="1"/>
    <x v="2"/>
    <x v="16"/>
    <x v="5128"/>
  </r>
  <r>
    <x v="801"/>
    <x v="0"/>
    <x v="4"/>
    <x v="1"/>
    <x v="1"/>
    <x v="10"/>
    <x v="801"/>
  </r>
  <r>
    <x v="801"/>
    <x v="0"/>
    <x v="4"/>
    <x v="1"/>
    <x v="2"/>
    <x v="7"/>
    <x v="5129"/>
  </r>
  <r>
    <x v="801"/>
    <x v="0"/>
    <x v="4"/>
    <x v="1"/>
    <x v="1"/>
    <x v="4"/>
    <x v="481"/>
  </r>
  <r>
    <x v="801"/>
    <x v="0"/>
    <x v="4"/>
    <x v="1"/>
    <x v="2"/>
    <x v="11"/>
    <x v="5130"/>
  </r>
  <r>
    <x v="801"/>
    <x v="0"/>
    <x v="4"/>
    <x v="1"/>
    <x v="1"/>
    <x v="8"/>
    <x v="989"/>
  </r>
  <r>
    <x v="190"/>
    <x v="2"/>
    <x v="12"/>
    <x v="2"/>
    <x v="1"/>
    <x v="10"/>
    <x v="1519"/>
  </r>
  <r>
    <x v="190"/>
    <x v="2"/>
    <x v="12"/>
    <x v="2"/>
    <x v="1"/>
    <x v="8"/>
    <x v="5131"/>
  </r>
  <r>
    <x v="190"/>
    <x v="2"/>
    <x v="12"/>
    <x v="2"/>
    <x v="1"/>
    <x v="4"/>
    <x v="5132"/>
  </r>
  <r>
    <x v="272"/>
    <x v="2"/>
    <x v="36"/>
    <x v="0"/>
    <x v="1"/>
    <x v="10"/>
    <x v="537"/>
  </r>
  <r>
    <x v="1023"/>
    <x v="0"/>
    <x v="3"/>
    <x v="0"/>
    <x v="1"/>
    <x v="8"/>
    <x v="3587"/>
  </r>
  <r>
    <x v="125"/>
    <x v="0"/>
    <x v="15"/>
    <x v="3"/>
    <x v="1"/>
    <x v="9"/>
    <x v="1522"/>
  </r>
  <r>
    <x v="125"/>
    <x v="0"/>
    <x v="15"/>
    <x v="3"/>
    <x v="1"/>
    <x v="8"/>
    <x v="5133"/>
  </r>
  <r>
    <x v="333"/>
    <x v="0"/>
    <x v="13"/>
    <x v="3"/>
    <x v="2"/>
    <x v="7"/>
    <x v="1016"/>
  </r>
  <r>
    <x v="289"/>
    <x v="0"/>
    <x v="10"/>
    <x v="2"/>
    <x v="0"/>
    <x v="3"/>
    <x v="5134"/>
  </r>
  <r>
    <x v="289"/>
    <x v="0"/>
    <x v="10"/>
    <x v="2"/>
    <x v="1"/>
    <x v="14"/>
    <x v="2458"/>
  </r>
  <r>
    <x v="289"/>
    <x v="0"/>
    <x v="10"/>
    <x v="2"/>
    <x v="2"/>
    <x v="7"/>
    <x v="5135"/>
  </r>
  <r>
    <x v="289"/>
    <x v="0"/>
    <x v="10"/>
    <x v="2"/>
    <x v="1"/>
    <x v="6"/>
    <x v="560"/>
  </r>
  <r>
    <x v="591"/>
    <x v="0"/>
    <x v="15"/>
    <x v="3"/>
    <x v="0"/>
    <x v="1"/>
    <x v="5136"/>
  </r>
  <r>
    <x v="201"/>
    <x v="1"/>
    <x v="1"/>
    <x v="1"/>
    <x v="0"/>
    <x v="1"/>
    <x v="2342"/>
  </r>
  <r>
    <x v="385"/>
    <x v="2"/>
    <x v="24"/>
    <x v="3"/>
    <x v="1"/>
    <x v="6"/>
    <x v="1306"/>
  </r>
  <r>
    <x v="160"/>
    <x v="1"/>
    <x v="15"/>
    <x v="3"/>
    <x v="1"/>
    <x v="4"/>
    <x v="2892"/>
  </r>
  <r>
    <x v="153"/>
    <x v="2"/>
    <x v="24"/>
    <x v="3"/>
    <x v="1"/>
    <x v="10"/>
    <x v="5137"/>
  </r>
  <r>
    <x v="823"/>
    <x v="2"/>
    <x v="2"/>
    <x v="0"/>
    <x v="1"/>
    <x v="8"/>
    <x v="5010"/>
  </r>
  <r>
    <x v="823"/>
    <x v="2"/>
    <x v="2"/>
    <x v="0"/>
    <x v="1"/>
    <x v="8"/>
    <x v="1950"/>
  </r>
  <r>
    <x v="823"/>
    <x v="2"/>
    <x v="2"/>
    <x v="0"/>
    <x v="1"/>
    <x v="4"/>
    <x v="5138"/>
  </r>
  <r>
    <x v="300"/>
    <x v="0"/>
    <x v="32"/>
    <x v="0"/>
    <x v="1"/>
    <x v="4"/>
    <x v="5139"/>
  </r>
  <r>
    <x v="1188"/>
    <x v="1"/>
    <x v="3"/>
    <x v="0"/>
    <x v="1"/>
    <x v="12"/>
    <x v="5140"/>
  </r>
  <r>
    <x v="1188"/>
    <x v="1"/>
    <x v="3"/>
    <x v="0"/>
    <x v="0"/>
    <x v="1"/>
    <x v="718"/>
  </r>
  <r>
    <x v="379"/>
    <x v="2"/>
    <x v="10"/>
    <x v="2"/>
    <x v="2"/>
    <x v="15"/>
    <x v="5141"/>
  </r>
  <r>
    <x v="379"/>
    <x v="2"/>
    <x v="10"/>
    <x v="2"/>
    <x v="1"/>
    <x v="6"/>
    <x v="3396"/>
  </r>
  <r>
    <x v="379"/>
    <x v="2"/>
    <x v="10"/>
    <x v="2"/>
    <x v="2"/>
    <x v="11"/>
    <x v="5142"/>
  </r>
  <r>
    <x v="379"/>
    <x v="2"/>
    <x v="10"/>
    <x v="2"/>
    <x v="0"/>
    <x v="5"/>
    <x v="5143"/>
  </r>
  <r>
    <x v="1132"/>
    <x v="2"/>
    <x v="2"/>
    <x v="0"/>
    <x v="1"/>
    <x v="10"/>
    <x v="276"/>
  </r>
  <r>
    <x v="1132"/>
    <x v="2"/>
    <x v="2"/>
    <x v="0"/>
    <x v="1"/>
    <x v="6"/>
    <x v="1883"/>
  </r>
  <r>
    <x v="1132"/>
    <x v="2"/>
    <x v="2"/>
    <x v="0"/>
    <x v="2"/>
    <x v="11"/>
    <x v="1996"/>
  </r>
  <r>
    <x v="1132"/>
    <x v="2"/>
    <x v="2"/>
    <x v="0"/>
    <x v="1"/>
    <x v="9"/>
    <x v="5144"/>
  </r>
  <r>
    <x v="1132"/>
    <x v="2"/>
    <x v="2"/>
    <x v="0"/>
    <x v="1"/>
    <x v="14"/>
    <x v="4643"/>
  </r>
  <r>
    <x v="1132"/>
    <x v="2"/>
    <x v="2"/>
    <x v="0"/>
    <x v="1"/>
    <x v="2"/>
    <x v="1620"/>
  </r>
  <r>
    <x v="555"/>
    <x v="0"/>
    <x v="24"/>
    <x v="3"/>
    <x v="1"/>
    <x v="8"/>
    <x v="2250"/>
  </r>
  <r>
    <x v="132"/>
    <x v="1"/>
    <x v="4"/>
    <x v="1"/>
    <x v="1"/>
    <x v="8"/>
    <x v="5145"/>
  </r>
  <r>
    <x v="677"/>
    <x v="0"/>
    <x v="15"/>
    <x v="3"/>
    <x v="2"/>
    <x v="7"/>
    <x v="1629"/>
  </r>
  <r>
    <x v="198"/>
    <x v="1"/>
    <x v="17"/>
    <x v="0"/>
    <x v="1"/>
    <x v="12"/>
    <x v="1756"/>
  </r>
  <r>
    <x v="198"/>
    <x v="1"/>
    <x v="17"/>
    <x v="0"/>
    <x v="2"/>
    <x v="11"/>
    <x v="5146"/>
  </r>
  <r>
    <x v="761"/>
    <x v="1"/>
    <x v="3"/>
    <x v="0"/>
    <x v="0"/>
    <x v="5"/>
    <x v="1253"/>
  </r>
  <r>
    <x v="761"/>
    <x v="1"/>
    <x v="3"/>
    <x v="0"/>
    <x v="1"/>
    <x v="2"/>
    <x v="692"/>
  </r>
  <r>
    <x v="518"/>
    <x v="0"/>
    <x v="1"/>
    <x v="1"/>
    <x v="1"/>
    <x v="6"/>
    <x v="3277"/>
  </r>
  <r>
    <x v="704"/>
    <x v="0"/>
    <x v="12"/>
    <x v="2"/>
    <x v="1"/>
    <x v="12"/>
    <x v="2131"/>
  </r>
  <r>
    <x v="1189"/>
    <x v="1"/>
    <x v="1"/>
    <x v="1"/>
    <x v="2"/>
    <x v="11"/>
    <x v="3808"/>
  </r>
  <r>
    <x v="1189"/>
    <x v="1"/>
    <x v="1"/>
    <x v="1"/>
    <x v="0"/>
    <x v="1"/>
    <x v="1575"/>
  </r>
  <r>
    <x v="656"/>
    <x v="2"/>
    <x v="1"/>
    <x v="1"/>
    <x v="2"/>
    <x v="7"/>
    <x v="89"/>
  </r>
  <r>
    <x v="132"/>
    <x v="0"/>
    <x v="1"/>
    <x v="1"/>
    <x v="0"/>
    <x v="3"/>
    <x v="5147"/>
  </r>
  <r>
    <x v="1190"/>
    <x v="2"/>
    <x v="26"/>
    <x v="2"/>
    <x v="1"/>
    <x v="10"/>
    <x v="56"/>
  </r>
  <r>
    <x v="1190"/>
    <x v="2"/>
    <x v="26"/>
    <x v="2"/>
    <x v="1"/>
    <x v="8"/>
    <x v="1075"/>
  </r>
  <r>
    <x v="1190"/>
    <x v="2"/>
    <x v="26"/>
    <x v="2"/>
    <x v="1"/>
    <x v="8"/>
    <x v="4081"/>
  </r>
  <r>
    <x v="197"/>
    <x v="2"/>
    <x v="1"/>
    <x v="1"/>
    <x v="1"/>
    <x v="6"/>
    <x v="5148"/>
  </r>
  <r>
    <x v="72"/>
    <x v="0"/>
    <x v="5"/>
    <x v="2"/>
    <x v="1"/>
    <x v="4"/>
    <x v="5149"/>
  </r>
  <r>
    <x v="72"/>
    <x v="0"/>
    <x v="5"/>
    <x v="2"/>
    <x v="0"/>
    <x v="3"/>
    <x v="5150"/>
  </r>
  <r>
    <x v="795"/>
    <x v="0"/>
    <x v="32"/>
    <x v="0"/>
    <x v="0"/>
    <x v="5"/>
    <x v="5151"/>
  </r>
  <r>
    <x v="795"/>
    <x v="0"/>
    <x v="32"/>
    <x v="0"/>
    <x v="2"/>
    <x v="7"/>
    <x v="5152"/>
  </r>
  <r>
    <x v="136"/>
    <x v="2"/>
    <x v="5"/>
    <x v="2"/>
    <x v="0"/>
    <x v="1"/>
    <x v="5153"/>
  </r>
  <r>
    <x v="136"/>
    <x v="2"/>
    <x v="5"/>
    <x v="2"/>
    <x v="1"/>
    <x v="13"/>
    <x v="4120"/>
  </r>
  <r>
    <x v="136"/>
    <x v="2"/>
    <x v="5"/>
    <x v="2"/>
    <x v="1"/>
    <x v="6"/>
    <x v="2653"/>
  </r>
  <r>
    <x v="136"/>
    <x v="2"/>
    <x v="5"/>
    <x v="2"/>
    <x v="1"/>
    <x v="10"/>
    <x v="2897"/>
  </r>
  <r>
    <x v="645"/>
    <x v="0"/>
    <x v="3"/>
    <x v="0"/>
    <x v="1"/>
    <x v="6"/>
    <x v="5154"/>
  </r>
  <r>
    <x v="645"/>
    <x v="0"/>
    <x v="3"/>
    <x v="0"/>
    <x v="1"/>
    <x v="6"/>
    <x v="5155"/>
  </r>
  <r>
    <x v="38"/>
    <x v="0"/>
    <x v="15"/>
    <x v="3"/>
    <x v="1"/>
    <x v="4"/>
    <x v="1072"/>
  </r>
  <r>
    <x v="901"/>
    <x v="0"/>
    <x v="5"/>
    <x v="2"/>
    <x v="1"/>
    <x v="6"/>
    <x v="3696"/>
  </r>
  <r>
    <x v="182"/>
    <x v="0"/>
    <x v="5"/>
    <x v="2"/>
    <x v="1"/>
    <x v="8"/>
    <x v="5156"/>
  </r>
  <r>
    <x v="258"/>
    <x v="0"/>
    <x v="15"/>
    <x v="3"/>
    <x v="1"/>
    <x v="9"/>
    <x v="4449"/>
  </r>
  <r>
    <x v="258"/>
    <x v="0"/>
    <x v="15"/>
    <x v="3"/>
    <x v="1"/>
    <x v="10"/>
    <x v="908"/>
  </r>
  <r>
    <x v="565"/>
    <x v="2"/>
    <x v="2"/>
    <x v="0"/>
    <x v="1"/>
    <x v="4"/>
    <x v="2978"/>
  </r>
  <r>
    <x v="565"/>
    <x v="2"/>
    <x v="2"/>
    <x v="0"/>
    <x v="2"/>
    <x v="7"/>
    <x v="3097"/>
  </r>
  <r>
    <x v="246"/>
    <x v="1"/>
    <x v="10"/>
    <x v="2"/>
    <x v="1"/>
    <x v="8"/>
    <x v="5157"/>
  </r>
  <r>
    <x v="246"/>
    <x v="1"/>
    <x v="10"/>
    <x v="2"/>
    <x v="1"/>
    <x v="8"/>
    <x v="5158"/>
  </r>
  <r>
    <x v="833"/>
    <x v="0"/>
    <x v="30"/>
    <x v="3"/>
    <x v="1"/>
    <x v="10"/>
    <x v="140"/>
  </r>
  <r>
    <x v="833"/>
    <x v="0"/>
    <x v="30"/>
    <x v="3"/>
    <x v="1"/>
    <x v="10"/>
    <x v="90"/>
  </r>
  <r>
    <x v="659"/>
    <x v="0"/>
    <x v="15"/>
    <x v="3"/>
    <x v="2"/>
    <x v="11"/>
    <x v="2273"/>
  </r>
  <r>
    <x v="1185"/>
    <x v="0"/>
    <x v="31"/>
    <x v="3"/>
    <x v="1"/>
    <x v="4"/>
    <x v="1072"/>
  </r>
  <r>
    <x v="1185"/>
    <x v="0"/>
    <x v="31"/>
    <x v="3"/>
    <x v="0"/>
    <x v="1"/>
    <x v="1367"/>
  </r>
  <r>
    <x v="1185"/>
    <x v="0"/>
    <x v="31"/>
    <x v="3"/>
    <x v="1"/>
    <x v="10"/>
    <x v="1444"/>
  </r>
  <r>
    <x v="1185"/>
    <x v="0"/>
    <x v="31"/>
    <x v="3"/>
    <x v="1"/>
    <x v="8"/>
    <x v="5159"/>
  </r>
  <r>
    <x v="726"/>
    <x v="2"/>
    <x v="13"/>
    <x v="3"/>
    <x v="1"/>
    <x v="8"/>
    <x v="5160"/>
  </r>
  <r>
    <x v="415"/>
    <x v="0"/>
    <x v="17"/>
    <x v="0"/>
    <x v="1"/>
    <x v="6"/>
    <x v="5161"/>
  </r>
  <r>
    <x v="422"/>
    <x v="1"/>
    <x v="19"/>
    <x v="0"/>
    <x v="1"/>
    <x v="10"/>
    <x v="100"/>
  </r>
  <r>
    <x v="422"/>
    <x v="1"/>
    <x v="19"/>
    <x v="0"/>
    <x v="2"/>
    <x v="11"/>
    <x v="5162"/>
  </r>
  <r>
    <x v="669"/>
    <x v="1"/>
    <x v="1"/>
    <x v="1"/>
    <x v="0"/>
    <x v="1"/>
    <x v="5163"/>
  </r>
  <r>
    <x v="687"/>
    <x v="0"/>
    <x v="17"/>
    <x v="0"/>
    <x v="1"/>
    <x v="10"/>
    <x v="56"/>
  </r>
  <r>
    <x v="532"/>
    <x v="0"/>
    <x v="1"/>
    <x v="1"/>
    <x v="1"/>
    <x v="9"/>
    <x v="635"/>
  </r>
  <r>
    <x v="881"/>
    <x v="0"/>
    <x v="19"/>
    <x v="0"/>
    <x v="1"/>
    <x v="4"/>
    <x v="5164"/>
  </r>
  <r>
    <x v="90"/>
    <x v="0"/>
    <x v="18"/>
    <x v="0"/>
    <x v="1"/>
    <x v="2"/>
    <x v="2261"/>
  </r>
  <r>
    <x v="90"/>
    <x v="0"/>
    <x v="18"/>
    <x v="0"/>
    <x v="0"/>
    <x v="5"/>
    <x v="2377"/>
  </r>
  <r>
    <x v="90"/>
    <x v="0"/>
    <x v="18"/>
    <x v="0"/>
    <x v="0"/>
    <x v="1"/>
    <x v="5165"/>
  </r>
  <r>
    <x v="28"/>
    <x v="1"/>
    <x v="31"/>
    <x v="3"/>
    <x v="0"/>
    <x v="5"/>
    <x v="809"/>
  </r>
  <r>
    <x v="28"/>
    <x v="1"/>
    <x v="31"/>
    <x v="3"/>
    <x v="0"/>
    <x v="5"/>
    <x v="5166"/>
  </r>
  <r>
    <x v="28"/>
    <x v="1"/>
    <x v="31"/>
    <x v="3"/>
    <x v="2"/>
    <x v="7"/>
    <x v="5167"/>
  </r>
  <r>
    <x v="28"/>
    <x v="1"/>
    <x v="31"/>
    <x v="3"/>
    <x v="0"/>
    <x v="5"/>
    <x v="5168"/>
  </r>
  <r>
    <x v="28"/>
    <x v="1"/>
    <x v="31"/>
    <x v="3"/>
    <x v="1"/>
    <x v="10"/>
    <x v="90"/>
  </r>
  <r>
    <x v="898"/>
    <x v="1"/>
    <x v="9"/>
    <x v="3"/>
    <x v="0"/>
    <x v="5"/>
    <x v="5169"/>
  </r>
  <r>
    <x v="898"/>
    <x v="1"/>
    <x v="9"/>
    <x v="3"/>
    <x v="1"/>
    <x v="8"/>
    <x v="5170"/>
  </r>
  <r>
    <x v="898"/>
    <x v="1"/>
    <x v="9"/>
    <x v="3"/>
    <x v="0"/>
    <x v="3"/>
    <x v="5171"/>
  </r>
  <r>
    <x v="898"/>
    <x v="1"/>
    <x v="9"/>
    <x v="3"/>
    <x v="1"/>
    <x v="8"/>
    <x v="4010"/>
  </r>
  <r>
    <x v="898"/>
    <x v="1"/>
    <x v="9"/>
    <x v="3"/>
    <x v="1"/>
    <x v="13"/>
    <x v="3778"/>
  </r>
  <r>
    <x v="370"/>
    <x v="0"/>
    <x v="32"/>
    <x v="0"/>
    <x v="0"/>
    <x v="5"/>
    <x v="4519"/>
  </r>
  <r>
    <x v="909"/>
    <x v="0"/>
    <x v="37"/>
    <x v="1"/>
    <x v="1"/>
    <x v="4"/>
    <x v="5172"/>
  </r>
  <r>
    <x v="909"/>
    <x v="0"/>
    <x v="37"/>
    <x v="1"/>
    <x v="2"/>
    <x v="7"/>
    <x v="550"/>
  </r>
  <r>
    <x v="909"/>
    <x v="0"/>
    <x v="37"/>
    <x v="1"/>
    <x v="2"/>
    <x v="11"/>
    <x v="5173"/>
  </r>
  <r>
    <x v="460"/>
    <x v="0"/>
    <x v="5"/>
    <x v="2"/>
    <x v="1"/>
    <x v="6"/>
    <x v="3993"/>
  </r>
  <r>
    <x v="460"/>
    <x v="0"/>
    <x v="5"/>
    <x v="2"/>
    <x v="1"/>
    <x v="9"/>
    <x v="5174"/>
  </r>
  <r>
    <x v="460"/>
    <x v="0"/>
    <x v="5"/>
    <x v="2"/>
    <x v="0"/>
    <x v="3"/>
    <x v="3245"/>
  </r>
  <r>
    <x v="460"/>
    <x v="0"/>
    <x v="5"/>
    <x v="2"/>
    <x v="1"/>
    <x v="4"/>
    <x v="5175"/>
  </r>
  <r>
    <x v="1045"/>
    <x v="0"/>
    <x v="2"/>
    <x v="0"/>
    <x v="2"/>
    <x v="7"/>
    <x v="5176"/>
  </r>
  <r>
    <x v="289"/>
    <x v="2"/>
    <x v="4"/>
    <x v="1"/>
    <x v="2"/>
    <x v="7"/>
    <x v="5177"/>
  </r>
  <r>
    <x v="557"/>
    <x v="1"/>
    <x v="1"/>
    <x v="1"/>
    <x v="1"/>
    <x v="14"/>
    <x v="3251"/>
  </r>
  <r>
    <x v="557"/>
    <x v="1"/>
    <x v="1"/>
    <x v="1"/>
    <x v="1"/>
    <x v="10"/>
    <x v="5178"/>
  </r>
  <r>
    <x v="557"/>
    <x v="1"/>
    <x v="1"/>
    <x v="1"/>
    <x v="1"/>
    <x v="8"/>
    <x v="202"/>
  </r>
  <r>
    <x v="725"/>
    <x v="0"/>
    <x v="1"/>
    <x v="1"/>
    <x v="0"/>
    <x v="3"/>
    <x v="3359"/>
  </r>
  <r>
    <x v="508"/>
    <x v="2"/>
    <x v="1"/>
    <x v="1"/>
    <x v="0"/>
    <x v="0"/>
    <x v="2446"/>
  </r>
  <r>
    <x v="422"/>
    <x v="0"/>
    <x v="5"/>
    <x v="2"/>
    <x v="1"/>
    <x v="8"/>
    <x v="5179"/>
  </r>
  <r>
    <x v="390"/>
    <x v="2"/>
    <x v="4"/>
    <x v="1"/>
    <x v="0"/>
    <x v="5"/>
    <x v="4303"/>
  </r>
  <r>
    <x v="338"/>
    <x v="0"/>
    <x v="1"/>
    <x v="1"/>
    <x v="1"/>
    <x v="4"/>
    <x v="5180"/>
  </r>
  <r>
    <x v="956"/>
    <x v="2"/>
    <x v="1"/>
    <x v="1"/>
    <x v="1"/>
    <x v="9"/>
    <x v="5181"/>
  </r>
  <r>
    <x v="956"/>
    <x v="2"/>
    <x v="1"/>
    <x v="1"/>
    <x v="1"/>
    <x v="8"/>
    <x v="5182"/>
  </r>
  <r>
    <x v="708"/>
    <x v="1"/>
    <x v="2"/>
    <x v="0"/>
    <x v="1"/>
    <x v="9"/>
    <x v="5183"/>
  </r>
  <r>
    <x v="768"/>
    <x v="1"/>
    <x v="5"/>
    <x v="2"/>
    <x v="1"/>
    <x v="4"/>
    <x v="1445"/>
  </r>
  <r>
    <x v="768"/>
    <x v="1"/>
    <x v="5"/>
    <x v="2"/>
    <x v="1"/>
    <x v="10"/>
    <x v="12"/>
  </r>
  <r>
    <x v="768"/>
    <x v="1"/>
    <x v="5"/>
    <x v="2"/>
    <x v="1"/>
    <x v="12"/>
    <x v="5184"/>
  </r>
  <r>
    <x v="340"/>
    <x v="0"/>
    <x v="10"/>
    <x v="2"/>
    <x v="1"/>
    <x v="10"/>
    <x v="2944"/>
  </r>
  <r>
    <x v="716"/>
    <x v="0"/>
    <x v="1"/>
    <x v="1"/>
    <x v="2"/>
    <x v="7"/>
    <x v="556"/>
  </r>
  <r>
    <x v="597"/>
    <x v="1"/>
    <x v="5"/>
    <x v="2"/>
    <x v="0"/>
    <x v="1"/>
    <x v="5185"/>
  </r>
  <r>
    <x v="491"/>
    <x v="2"/>
    <x v="29"/>
    <x v="3"/>
    <x v="2"/>
    <x v="11"/>
    <x v="127"/>
  </r>
  <r>
    <x v="491"/>
    <x v="2"/>
    <x v="29"/>
    <x v="3"/>
    <x v="1"/>
    <x v="10"/>
    <x v="518"/>
  </r>
  <r>
    <x v="507"/>
    <x v="1"/>
    <x v="1"/>
    <x v="1"/>
    <x v="1"/>
    <x v="8"/>
    <x v="921"/>
  </r>
  <r>
    <x v="71"/>
    <x v="0"/>
    <x v="29"/>
    <x v="3"/>
    <x v="1"/>
    <x v="4"/>
    <x v="5186"/>
  </r>
  <r>
    <x v="71"/>
    <x v="0"/>
    <x v="29"/>
    <x v="3"/>
    <x v="1"/>
    <x v="4"/>
    <x v="3378"/>
  </r>
  <r>
    <x v="301"/>
    <x v="1"/>
    <x v="30"/>
    <x v="3"/>
    <x v="1"/>
    <x v="9"/>
    <x v="562"/>
  </r>
  <r>
    <x v="797"/>
    <x v="2"/>
    <x v="24"/>
    <x v="3"/>
    <x v="1"/>
    <x v="13"/>
    <x v="5187"/>
  </r>
  <r>
    <x v="769"/>
    <x v="1"/>
    <x v="1"/>
    <x v="1"/>
    <x v="1"/>
    <x v="10"/>
    <x v="2660"/>
  </r>
  <r>
    <x v="331"/>
    <x v="2"/>
    <x v="29"/>
    <x v="3"/>
    <x v="0"/>
    <x v="5"/>
    <x v="1287"/>
  </r>
  <r>
    <x v="49"/>
    <x v="0"/>
    <x v="31"/>
    <x v="3"/>
    <x v="2"/>
    <x v="7"/>
    <x v="4658"/>
  </r>
  <r>
    <x v="49"/>
    <x v="0"/>
    <x v="31"/>
    <x v="3"/>
    <x v="0"/>
    <x v="5"/>
    <x v="4623"/>
  </r>
  <r>
    <x v="49"/>
    <x v="0"/>
    <x v="31"/>
    <x v="3"/>
    <x v="1"/>
    <x v="9"/>
    <x v="3256"/>
  </r>
  <r>
    <x v="49"/>
    <x v="0"/>
    <x v="31"/>
    <x v="3"/>
    <x v="0"/>
    <x v="3"/>
    <x v="5188"/>
  </r>
  <r>
    <x v="479"/>
    <x v="0"/>
    <x v="3"/>
    <x v="0"/>
    <x v="1"/>
    <x v="10"/>
    <x v="5189"/>
  </r>
  <r>
    <x v="1010"/>
    <x v="2"/>
    <x v="5"/>
    <x v="2"/>
    <x v="1"/>
    <x v="8"/>
    <x v="5190"/>
  </r>
  <r>
    <x v="808"/>
    <x v="2"/>
    <x v="24"/>
    <x v="3"/>
    <x v="0"/>
    <x v="1"/>
    <x v="1165"/>
  </r>
  <r>
    <x v="657"/>
    <x v="0"/>
    <x v="16"/>
    <x v="1"/>
    <x v="1"/>
    <x v="4"/>
    <x v="1340"/>
  </r>
  <r>
    <x v="901"/>
    <x v="0"/>
    <x v="15"/>
    <x v="3"/>
    <x v="1"/>
    <x v="8"/>
    <x v="2595"/>
  </r>
  <r>
    <x v="901"/>
    <x v="0"/>
    <x v="15"/>
    <x v="3"/>
    <x v="0"/>
    <x v="1"/>
    <x v="5191"/>
  </r>
  <r>
    <x v="901"/>
    <x v="0"/>
    <x v="15"/>
    <x v="3"/>
    <x v="1"/>
    <x v="10"/>
    <x v="5192"/>
  </r>
  <r>
    <x v="854"/>
    <x v="1"/>
    <x v="1"/>
    <x v="1"/>
    <x v="1"/>
    <x v="10"/>
    <x v="151"/>
  </r>
  <r>
    <x v="141"/>
    <x v="1"/>
    <x v="13"/>
    <x v="3"/>
    <x v="0"/>
    <x v="5"/>
    <x v="202"/>
  </r>
  <r>
    <x v="141"/>
    <x v="1"/>
    <x v="13"/>
    <x v="3"/>
    <x v="2"/>
    <x v="11"/>
    <x v="5193"/>
  </r>
  <r>
    <x v="141"/>
    <x v="1"/>
    <x v="13"/>
    <x v="3"/>
    <x v="0"/>
    <x v="5"/>
    <x v="369"/>
  </r>
  <r>
    <x v="141"/>
    <x v="1"/>
    <x v="13"/>
    <x v="3"/>
    <x v="1"/>
    <x v="6"/>
    <x v="1301"/>
  </r>
  <r>
    <x v="141"/>
    <x v="1"/>
    <x v="13"/>
    <x v="3"/>
    <x v="1"/>
    <x v="6"/>
    <x v="5130"/>
  </r>
  <r>
    <x v="555"/>
    <x v="2"/>
    <x v="1"/>
    <x v="1"/>
    <x v="1"/>
    <x v="8"/>
    <x v="5194"/>
  </r>
  <r>
    <x v="625"/>
    <x v="1"/>
    <x v="3"/>
    <x v="0"/>
    <x v="0"/>
    <x v="3"/>
    <x v="5195"/>
  </r>
  <r>
    <x v="195"/>
    <x v="0"/>
    <x v="17"/>
    <x v="0"/>
    <x v="1"/>
    <x v="6"/>
    <x v="5196"/>
  </r>
  <r>
    <x v="434"/>
    <x v="0"/>
    <x v="5"/>
    <x v="2"/>
    <x v="0"/>
    <x v="3"/>
    <x v="5197"/>
  </r>
  <r>
    <x v="907"/>
    <x v="1"/>
    <x v="5"/>
    <x v="2"/>
    <x v="1"/>
    <x v="10"/>
    <x v="187"/>
  </r>
  <r>
    <x v="907"/>
    <x v="1"/>
    <x v="5"/>
    <x v="2"/>
    <x v="2"/>
    <x v="11"/>
    <x v="5198"/>
  </r>
  <r>
    <x v="1191"/>
    <x v="2"/>
    <x v="23"/>
    <x v="2"/>
    <x v="1"/>
    <x v="10"/>
    <x v="1907"/>
  </r>
  <r>
    <x v="1188"/>
    <x v="2"/>
    <x v="4"/>
    <x v="1"/>
    <x v="1"/>
    <x v="8"/>
    <x v="5199"/>
  </r>
  <r>
    <x v="1188"/>
    <x v="2"/>
    <x v="4"/>
    <x v="1"/>
    <x v="1"/>
    <x v="4"/>
    <x v="1443"/>
  </r>
  <r>
    <x v="1188"/>
    <x v="2"/>
    <x v="4"/>
    <x v="1"/>
    <x v="0"/>
    <x v="3"/>
    <x v="5200"/>
  </r>
  <r>
    <x v="1188"/>
    <x v="2"/>
    <x v="4"/>
    <x v="1"/>
    <x v="1"/>
    <x v="4"/>
    <x v="5003"/>
  </r>
  <r>
    <x v="1188"/>
    <x v="2"/>
    <x v="4"/>
    <x v="1"/>
    <x v="2"/>
    <x v="11"/>
    <x v="1636"/>
  </r>
  <r>
    <x v="386"/>
    <x v="0"/>
    <x v="30"/>
    <x v="3"/>
    <x v="2"/>
    <x v="11"/>
    <x v="47"/>
  </r>
  <r>
    <x v="386"/>
    <x v="0"/>
    <x v="30"/>
    <x v="3"/>
    <x v="1"/>
    <x v="13"/>
    <x v="1488"/>
  </r>
  <r>
    <x v="386"/>
    <x v="0"/>
    <x v="30"/>
    <x v="3"/>
    <x v="0"/>
    <x v="5"/>
    <x v="582"/>
  </r>
  <r>
    <x v="386"/>
    <x v="0"/>
    <x v="30"/>
    <x v="3"/>
    <x v="0"/>
    <x v="0"/>
    <x v="5201"/>
  </r>
  <r>
    <x v="770"/>
    <x v="1"/>
    <x v="24"/>
    <x v="3"/>
    <x v="1"/>
    <x v="8"/>
    <x v="3584"/>
  </r>
  <r>
    <x v="653"/>
    <x v="0"/>
    <x v="22"/>
    <x v="1"/>
    <x v="1"/>
    <x v="14"/>
    <x v="5202"/>
  </r>
  <r>
    <x v="51"/>
    <x v="0"/>
    <x v="12"/>
    <x v="2"/>
    <x v="1"/>
    <x v="14"/>
    <x v="1001"/>
  </r>
  <r>
    <x v="105"/>
    <x v="1"/>
    <x v="16"/>
    <x v="1"/>
    <x v="2"/>
    <x v="11"/>
    <x v="5203"/>
  </r>
  <r>
    <x v="1054"/>
    <x v="0"/>
    <x v="9"/>
    <x v="3"/>
    <x v="0"/>
    <x v="5"/>
    <x v="5204"/>
  </r>
  <r>
    <x v="809"/>
    <x v="0"/>
    <x v="11"/>
    <x v="2"/>
    <x v="1"/>
    <x v="4"/>
    <x v="2349"/>
  </r>
  <r>
    <x v="1183"/>
    <x v="1"/>
    <x v="39"/>
    <x v="3"/>
    <x v="0"/>
    <x v="5"/>
    <x v="5205"/>
  </r>
  <r>
    <x v="80"/>
    <x v="1"/>
    <x v="5"/>
    <x v="2"/>
    <x v="1"/>
    <x v="13"/>
    <x v="192"/>
  </r>
  <r>
    <x v="80"/>
    <x v="1"/>
    <x v="5"/>
    <x v="2"/>
    <x v="1"/>
    <x v="10"/>
    <x v="1297"/>
  </r>
  <r>
    <x v="80"/>
    <x v="1"/>
    <x v="5"/>
    <x v="2"/>
    <x v="0"/>
    <x v="5"/>
    <x v="739"/>
  </r>
  <r>
    <x v="80"/>
    <x v="1"/>
    <x v="5"/>
    <x v="2"/>
    <x v="1"/>
    <x v="8"/>
    <x v="5206"/>
  </r>
  <r>
    <x v="1181"/>
    <x v="0"/>
    <x v="33"/>
    <x v="1"/>
    <x v="1"/>
    <x v="8"/>
    <x v="678"/>
  </r>
  <r>
    <x v="895"/>
    <x v="0"/>
    <x v="24"/>
    <x v="3"/>
    <x v="2"/>
    <x v="11"/>
    <x v="2079"/>
  </r>
  <r>
    <x v="1061"/>
    <x v="0"/>
    <x v="4"/>
    <x v="1"/>
    <x v="1"/>
    <x v="8"/>
    <x v="5207"/>
  </r>
  <r>
    <x v="1192"/>
    <x v="1"/>
    <x v="10"/>
    <x v="2"/>
    <x v="2"/>
    <x v="7"/>
    <x v="4812"/>
  </r>
  <r>
    <x v="16"/>
    <x v="2"/>
    <x v="24"/>
    <x v="3"/>
    <x v="1"/>
    <x v="10"/>
    <x v="1785"/>
  </r>
  <r>
    <x v="636"/>
    <x v="0"/>
    <x v="16"/>
    <x v="1"/>
    <x v="1"/>
    <x v="10"/>
    <x v="5208"/>
  </r>
  <r>
    <x v="1193"/>
    <x v="2"/>
    <x v="9"/>
    <x v="3"/>
    <x v="2"/>
    <x v="7"/>
    <x v="5209"/>
  </r>
  <r>
    <x v="1193"/>
    <x v="2"/>
    <x v="9"/>
    <x v="3"/>
    <x v="1"/>
    <x v="8"/>
    <x v="5210"/>
  </r>
  <r>
    <x v="1193"/>
    <x v="2"/>
    <x v="9"/>
    <x v="3"/>
    <x v="2"/>
    <x v="7"/>
    <x v="5211"/>
  </r>
  <r>
    <x v="436"/>
    <x v="1"/>
    <x v="34"/>
    <x v="3"/>
    <x v="0"/>
    <x v="3"/>
    <x v="5212"/>
  </r>
  <r>
    <x v="436"/>
    <x v="1"/>
    <x v="34"/>
    <x v="3"/>
    <x v="0"/>
    <x v="5"/>
    <x v="762"/>
  </r>
  <r>
    <x v="436"/>
    <x v="1"/>
    <x v="34"/>
    <x v="3"/>
    <x v="0"/>
    <x v="5"/>
    <x v="5031"/>
  </r>
  <r>
    <x v="436"/>
    <x v="1"/>
    <x v="34"/>
    <x v="3"/>
    <x v="0"/>
    <x v="3"/>
    <x v="3029"/>
  </r>
  <r>
    <x v="436"/>
    <x v="1"/>
    <x v="34"/>
    <x v="3"/>
    <x v="1"/>
    <x v="10"/>
    <x v="5213"/>
  </r>
  <r>
    <x v="436"/>
    <x v="1"/>
    <x v="34"/>
    <x v="3"/>
    <x v="1"/>
    <x v="9"/>
    <x v="5214"/>
  </r>
  <r>
    <x v="582"/>
    <x v="0"/>
    <x v="1"/>
    <x v="1"/>
    <x v="2"/>
    <x v="7"/>
    <x v="5215"/>
  </r>
  <r>
    <x v="724"/>
    <x v="1"/>
    <x v="5"/>
    <x v="2"/>
    <x v="0"/>
    <x v="1"/>
    <x v="4988"/>
  </r>
  <r>
    <x v="724"/>
    <x v="1"/>
    <x v="5"/>
    <x v="2"/>
    <x v="1"/>
    <x v="4"/>
    <x v="5216"/>
  </r>
  <r>
    <x v="724"/>
    <x v="1"/>
    <x v="5"/>
    <x v="2"/>
    <x v="0"/>
    <x v="5"/>
    <x v="1952"/>
  </r>
  <r>
    <x v="730"/>
    <x v="1"/>
    <x v="1"/>
    <x v="1"/>
    <x v="2"/>
    <x v="7"/>
    <x v="2643"/>
  </r>
  <r>
    <x v="39"/>
    <x v="1"/>
    <x v="10"/>
    <x v="2"/>
    <x v="0"/>
    <x v="1"/>
    <x v="5217"/>
  </r>
  <r>
    <x v="39"/>
    <x v="1"/>
    <x v="10"/>
    <x v="2"/>
    <x v="1"/>
    <x v="8"/>
    <x v="2940"/>
  </r>
  <r>
    <x v="55"/>
    <x v="0"/>
    <x v="5"/>
    <x v="2"/>
    <x v="1"/>
    <x v="8"/>
    <x v="2274"/>
  </r>
  <r>
    <x v="55"/>
    <x v="0"/>
    <x v="5"/>
    <x v="2"/>
    <x v="1"/>
    <x v="8"/>
    <x v="5218"/>
  </r>
  <r>
    <x v="1194"/>
    <x v="0"/>
    <x v="29"/>
    <x v="3"/>
    <x v="1"/>
    <x v="8"/>
    <x v="3186"/>
  </r>
  <r>
    <x v="1194"/>
    <x v="0"/>
    <x v="29"/>
    <x v="3"/>
    <x v="1"/>
    <x v="4"/>
    <x v="1429"/>
  </r>
  <r>
    <x v="37"/>
    <x v="0"/>
    <x v="12"/>
    <x v="2"/>
    <x v="1"/>
    <x v="2"/>
    <x v="5219"/>
  </r>
  <r>
    <x v="1176"/>
    <x v="2"/>
    <x v="27"/>
    <x v="1"/>
    <x v="2"/>
    <x v="7"/>
    <x v="214"/>
  </r>
  <r>
    <x v="1187"/>
    <x v="0"/>
    <x v="22"/>
    <x v="1"/>
    <x v="2"/>
    <x v="11"/>
    <x v="3728"/>
  </r>
  <r>
    <x v="265"/>
    <x v="0"/>
    <x v="15"/>
    <x v="3"/>
    <x v="1"/>
    <x v="4"/>
    <x v="1444"/>
  </r>
  <r>
    <x v="265"/>
    <x v="0"/>
    <x v="29"/>
    <x v="3"/>
    <x v="1"/>
    <x v="9"/>
    <x v="5220"/>
  </r>
  <r>
    <x v="251"/>
    <x v="1"/>
    <x v="1"/>
    <x v="1"/>
    <x v="1"/>
    <x v="8"/>
    <x v="433"/>
  </r>
  <r>
    <x v="583"/>
    <x v="1"/>
    <x v="14"/>
    <x v="2"/>
    <x v="0"/>
    <x v="3"/>
    <x v="5221"/>
  </r>
  <r>
    <x v="756"/>
    <x v="2"/>
    <x v="18"/>
    <x v="0"/>
    <x v="0"/>
    <x v="0"/>
    <x v="2342"/>
  </r>
  <r>
    <x v="756"/>
    <x v="2"/>
    <x v="18"/>
    <x v="0"/>
    <x v="2"/>
    <x v="11"/>
    <x v="5222"/>
  </r>
  <r>
    <x v="756"/>
    <x v="2"/>
    <x v="18"/>
    <x v="0"/>
    <x v="0"/>
    <x v="5"/>
    <x v="2486"/>
  </r>
  <r>
    <x v="756"/>
    <x v="2"/>
    <x v="18"/>
    <x v="0"/>
    <x v="1"/>
    <x v="2"/>
    <x v="3399"/>
  </r>
  <r>
    <x v="420"/>
    <x v="0"/>
    <x v="2"/>
    <x v="0"/>
    <x v="1"/>
    <x v="4"/>
    <x v="5223"/>
  </r>
  <r>
    <x v="359"/>
    <x v="1"/>
    <x v="9"/>
    <x v="3"/>
    <x v="1"/>
    <x v="8"/>
    <x v="5224"/>
  </r>
  <r>
    <x v="359"/>
    <x v="1"/>
    <x v="9"/>
    <x v="3"/>
    <x v="1"/>
    <x v="10"/>
    <x v="4771"/>
  </r>
  <r>
    <x v="855"/>
    <x v="2"/>
    <x v="16"/>
    <x v="1"/>
    <x v="1"/>
    <x v="10"/>
    <x v="2488"/>
  </r>
  <r>
    <x v="628"/>
    <x v="1"/>
    <x v="15"/>
    <x v="3"/>
    <x v="2"/>
    <x v="15"/>
    <x v="5225"/>
  </r>
  <r>
    <x v="404"/>
    <x v="2"/>
    <x v="1"/>
    <x v="1"/>
    <x v="1"/>
    <x v="6"/>
    <x v="1755"/>
  </r>
  <r>
    <x v="299"/>
    <x v="0"/>
    <x v="1"/>
    <x v="1"/>
    <x v="1"/>
    <x v="10"/>
    <x v="1016"/>
  </r>
  <r>
    <x v="609"/>
    <x v="0"/>
    <x v="8"/>
    <x v="2"/>
    <x v="2"/>
    <x v="7"/>
    <x v="5226"/>
  </r>
  <r>
    <x v="1012"/>
    <x v="2"/>
    <x v="9"/>
    <x v="3"/>
    <x v="1"/>
    <x v="6"/>
    <x v="3866"/>
  </r>
  <r>
    <x v="512"/>
    <x v="1"/>
    <x v="15"/>
    <x v="3"/>
    <x v="1"/>
    <x v="2"/>
    <x v="343"/>
  </r>
  <r>
    <x v="873"/>
    <x v="0"/>
    <x v="12"/>
    <x v="2"/>
    <x v="1"/>
    <x v="8"/>
    <x v="4013"/>
  </r>
  <r>
    <x v="241"/>
    <x v="0"/>
    <x v="4"/>
    <x v="1"/>
    <x v="0"/>
    <x v="5"/>
    <x v="5227"/>
  </r>
  <r>
    <x v="996"/>
    <x v="2"/>
    <x v="1"/>
    <x v="1"/>
    <x v="1"/>
    <x v="10"/>
    <x v="1816"/>
  </r>
  <r>
    <x v="996"/>
    <x v="2"/>
    <x v="1"/>
    <x v="1"/>
    <x v="1"/>
    <x v="10"/>
    <x v="168"/>
  </r>
  <r>
    <x v="996"/>
    <x v="2"/>
    <x v="1"/>
    <x v="1"/>
    <x v="1"/>
    <x v="10"/>
    <x v="5228"/>
  </r>
  <r>
    <x v="1056"/>
    <x v="0"/>
    <x v="17"/>
    <x v="0"/>
    <x v="2"/>
    <x v="15"/>
    <x v="5229"/>
  </r>
  <r>
    <x v="1056"/>
    <x v="0"/>
    <x v="17"/>
    <x v="0"/>
    <x v="1"/>
    <x v="8"/>
    <x v="3343"/>
  </r>
  <r>
    <x v="1056"/>
    <x v="0"/>
    <x v="17"/>
    <x v="0"/>
    <x v="0"/>
    <x v="5"/>
    <x v="3450"/>
  </r>
  <r>
    <x v="437"/>
    <x v="0"/>
    <x v="1"/>
    <x v="1"/>
    <x v="1"/>
    <x v="13"/>
    <x v="3949"/>
  </r>
  <r>
    <x v="924"/>
    <x v="0"/>
    <x v="5"/>
    <x v="2"/>
    <x v="1"/>
    <x v="10"/>
    <x v="5230"/>
  </r>
  <r>
    <x v="924"/>
    <x v="0"/>
    <x v="5"/>
    <x v="2"/>
    <x v="2"/>
    <x v="16"/>
    <x v="5231"/>
  </r>
  <r>
    <x v="924"/>
    <x v="0"/>
    <x v="5"/>
    <x v="2"/>
    <x v="1"/>
    <x v="8"/>
    <x v="2351"/>
  </r>
  <r>
    <x v="499"/>
    <x v="1"/>
    <x v="22"/>
    <x v="1"/>
    <x v="2"/>
    <x v="11"/>
    <x v="5198"/>
  </r>
  <r>
    <x v="1195"/>
    <x v="0"/>
    <x v="15"/>
    <x v="3"/>
    <x v="1"/>
    <x v="6"/>
    <x v="423"/>
  </r>
  <r>
    <x v="1195"/>
    <x v="0"/>
    <x v="15"/>
    <x v="3"/>
    <x v="2"/>
    <x v="11"/>
    <x v="647"/>
  </r>
  <r>
    <x v="1195"/>
    <x v="0"/>
    <x v="15"/>
    <x v="3"/>
    <x v="1"/>
    <x v="14"/>
    <x v="5232"/>
  </r>
  <r>
    <x v="1195"/>
    <x v="0"/>
    <x v="15"/>
    <x v="3"/>
    <x v="1"/>
    <x v="8"/>
    <x v="1587"/>
  </r>
  <r>
    <x v="1195"/>
    <x v="0"/>
    <x v="15"/>
    <x v="3"/>
    <x v="1"/>
    <x v="10"/>
    <x v="615"/>
  </r>
  <r>
    <x v="879"/>
    <x v="1"/>
    <x v="1"/>
    <x v="1"/>
    <x v="2"/>
    <x v="7"/>
    <x v="2913"/>
  </r>
  <r>
    <x v="879"/>
    <x v="1"/>
    <x v="1"/>
    <x v="1"/>
    <x v="0"/>
    <x v="1"/>
    <x v="4086"/>
  </r>
  <r>
    <x v="980"/>
    <x v="2"/>
    <x v="1"/>
    <x v="1"/>
    <x v="1"/>
    <x v="10"/>
    <x v="91"/>
  </r>
  <r>
    <x v="440"/>
    <x v="0"/>
    <x v="5"/>
    <x v="2"/>
    <x v="0"/>
    <x v="1"/>
    <x v="4565"/>
  </r>
  <r>
    <x v="387"/>
    <x v="2"/>
    <x v="5"/>
    <x v="2"/>
    <x v="1"/>
    <x v="8"/>
    <x v="3096"/>
  </r>
  <r>
    <x v="387"/>
    <x v="2"/>
    <x v="5"/>
    <x v="2"/>
    <x v="2"/>
    <x v="11"/>
    <x v="5233"/>
  </r>
  <r>
    <x v="387"/>
    <x v="2"/>
    <x v="5"/>
    <x v="2"/>
    <x v="1"/>
    <x v="12"/>
    <x v="1741"/>
  </r>
  <r>
    <x v="555"/>
    <x v="0"/>
    <x v="12"/>
    <x v="2"/>
    <x v="2"/>
    <x v="11"/>
    <x v="5234"/>
  </r>
  <r>
    <x v="555"/>
    <x v="0"/>
    <x v="12"/>
    <x v="2"/>
    <x v="2"/>
    <x v="7"/>
    <x v="4675"/>
  </r>
  <r>
    <x v="555"/>
    <x v="0"/>
    <x v="12"/>
    <x v="2"/>
    <x v="1"/>
    <x v="8"/>
    <x v="5235"/>
  </r>
  <r>
    <x v="596"/>
    <x v="0"/>
    <x v="15"/>
    <x v="3"/>
    <x v="1"/>
    <x v="8"/>
    <x v="2171"/>
  </r>
  <r>
    <x v="1056"/>
    <x v="1"/>
    <x v="5"/>
    <x v="2"/>
    <x v="0"/>
    <x v="5"/>
    <x v="5236"/>
  </r>
  <r>
    <x v="929"/>
    <x v="1"/>
    <x v="2"/>
    <x v="0"/>
    <x v="1"/>
    <x v="10"/>
    <x v="557"/>
  </r>
  <r>
    <x v="291"/>
    <x v="1"/>
    <x v="0"/>
    <x v="0"/>
    <x v="1"/>
    <x v="6"/>
    <x v="254"/>
  </r>
  <r>
    <x v="291"/>
    <x v="1"/>
    <x v="0"/>
    <x v="0"/>
    <x v="1"/>
    <x v="6"/>
    <x v="5237"/>
  </r>
  <r>
    <x v="281"/>
    <x v="0"/>
    <x v="15"/>
    <x v="3"/>
    <x v="1"/>
    <x v="6"/>
    <x v="1026"/>
  </r>
  <r>
    <x v="400"/>
    <x v="0"/>
    <x v="5"/>
    <x v="2"/>
    <x v="0"/>
    <x v="5"/>
    <x v="5238"/>
  </r>
  <r>
    <x v="769"/>
    <x v="0"/>
    <x v="30"/>
    <x v="3"/>
    <x v="0"/>
    <x v="5"/>
    <x v="2391"/>
  </r>
  <r>
    <x v="769"/>
    <x v="0"/>
    <x v="30"/>
    <x v="3"/>
    <x v="0"/>
    <x v="1"/>
    <x v="5239"/>
  </r>
  <r>
    <x v="769"/>
    <x v="0"/>
    <x v="30"/>
    <x v="3"/>
    <x v="0"/>
    <x v="1"/>
    <x v="3271"/>
  </r>
  <r>
    <x v="383"/>
    <x v="2"/>
    <x v="24"/>
    <x v="3"/>
    <x v="0"/>
    <x v="5"/>
    <x v="5240"/>
  </r>
  <r>
    <x v="178"/>
    <x v="1"/>
    <x v="6"/>
    <x v="2"/>
    <x v="2"/>
    <x v="7"/>
    <x v="2391"/>
  </r>
  <r>
    <x v="296"/>
    <x v="0"/>
    <x v="1"/>
    <x v="1"/>
    <x v="1"/>
    <x v="10"/>
    <x v="5241"/>
  </r>
  <r>
    <x v="633"/>
    <x v="0"/>
    <x v="24"/>
    <x v="3"/>
    <x v="2"/>
    <x v="7"/>
    <x v="5242"/>
  </r>
  <r>
    <x v="633"/>
    <x v="0"/>
    <x v="24"/>
    <x v="3"/>
    <x v="0"/>
    <x v="5"/>
    <x v="5243"/>
  </r>
  <r>
    <x v="633"/>
    <x v="0"/>
    <x v="24"/>
    <x v="3"/>
    <x v="1"/>
    <x v="8"/>
    <x v="5244"/>
  </r>
  <r>
    <x v="633"/>
    <x v="0"/>
    <x v="24"/>
    <x v="3"/>
    <x v="2"/>
    <x v="11"/>
    <x v="1290"/>
  </r>
  <r>
    <x v="633"/>
    <x v="0"/>
    <x v="24"/>
    <x v="3"/>
    <x v="1"/>
    <x v="4"/>
    <x v="314"/>
  </r>
  <r>
    <x v="468"/>
    <x v="2"/>
    <x v="1"/>
    <x v="1"/>
    <x v="0"/>
    <x v="1"/>
    <x v="5245"/>
  </r>
  <r>
    <x v="885"/>
    <x v="0"/>
    <x v="12"/>
    <x v="2"/>
    <x v="1"/>
    <x v="10"/>
    <x v="1707"/>
  </r>
  <r>
    <x v="885"/>
    <x v="0"/>
    <x v="12"/>
    <x v="2"/>
    <x v="1"/>
    <x v="10"/>
    <x v="1273"/>
  </r>
  <r>
    <x v="885"/>
    <x v="0"/>
    <x v="12"/>
    <x v="2"/>
    <x v="1"/>
    <x v="4"/>
    <x v="5246"/>
  </r>
  <r>
    <x v="885"/>
    <x v="0"/>
    <x v="12"/>
    <x v="2"/>
    <x v="0"/>
    <x v="1"/>
    <x v="1917"/>
  </r>
  <r>
    <x v="1004"/>
    <x v="1"/>
    <x v="32"/>
    <x v="0"/>
    <x v="1"/>
    <x v="2"/>
    <x v="759"/>
  </r>
  <r>
    <x v="1174"/>
    <x v="0"/>
    <x v="1"/>
    <x v="1"/>
    <x v="2"/>
    <x v="11"/>
    <x v="5247"/>
  </r>
  <r>
    <x v="722"/>
    <x v="2"/>
    <x v="9"/>
    <x v="3"/>
    <x v="1"/>
    <x v="8"/>
    <x v="4475"/>
  </r>
  <r>
    <x v="722"/>
    <x v="2"/>
    <x v="9"/>
    <x v="3"/>
    <x v="1"/>
    <x v="10"/>
    <x v="233"/>
  </r>
  <r>
    <x v="722"/>
    <x v="2"/>
    <x v="9"/>
    <x v="3"/>
    <x v="1"/>
    <x v="6"/>
    <x v="2204"/>
  </r>
  <r>
    <x v="631"/>
    <x v="0"/>
    <x v="1"/>
    <x v="1"/>
    <x v="2"/>
    <x v="16"/>
    <x v="1973"/>
  </r>
  <r>
    <x v="631"/>
    <x v="0"/>
    <x v="1"/>
    <x v="1"/>
    <x v="1"/>
    <x v="8"/>
    <x v="117"/>
  </r>
  <r>
    <x v="937"/>
    <x v="1"/>
    <x v="9"/>
    <x v="3"/>
    <x v="1"/>
    <x v="4"/>
    <x v="2939"/>
  </r>
  <r>
    <x v="937"/>
    <x v="1"/>
    <x v="9"/>
    <x v="3"/>
    <x v="0"/>
    <x v="1"/>
    <x v="5248"/>
  </r>
  <r>
    <x v="908"/>
    <x v="0"/>
    <x v="15"/>
    <x v="3"/>
    <x v="2"/>
    <x v="11"/>
    <x v="1636"/>
  </r>
  <r>
    <x v="1196"/>
    <x v="1"/>
    <x v="32"/>
    <x v="0"/>
    <x v="0"/>
    <x v="5"/>
    <x v="4693"/>
  </r>
  <r>
    <x v="1196"/>
    <x v="1"/>
    <x v="32"/>
    <x v="0"/>
    <x v="0"/>
    <x v="5"/>
    <x v="3009"/>
  </r>
  <r>
    <x v="1196"/>
    <x v="1"/>
    <x v="32"/>
    <x v="0"/>
    <x v="1"/>
    <x v="8"/>
    <x v="2867"/>
  </r>
  <r>
    <x v="901"/>
    <x v="1"/>
    <x v="1"/>
    <x v="1"/>
    <x v="2"/>
    <x v="11"/>
    <x v="3798"/>
  </r>
  <r>
    <x v="901"/>
    <x v="1"/>
    <x v="1"/>
    <x v="1"/>
    <x v="1"/>
    <x v="2"/>
    <x v="2336"/>
  </r>
  <r>
    <x v="861"/>
    <x v="1"/>
    <x v="22"/>
    <x v="1"/>
    <x v="0"/>
    <x v="5"/>
    <x v="4282"/>
  </r>
  <r>
    <x v="789"/>
    <x v="1"/>
    <x v="5"/>
    <x v="2"/>
    <x v="1"/>
    <x v="2"/>
    <x v="301"/>
  </r>
  <r>
    <x v="789"/>
    <x v="1"/>
    <x v="5"/>
    <x v="2"/>
    <x v="1"/>
    <x v="13"/>
    <x v="5249"/>
  </r>
  <r>
    <x v="992"/>
    <x v="1"/>
    <x v="10"/>
    <x v="2"/>
    <x v="2"/>
    <x v="16"/>
    <x v="5250"/>
  </r>
  <r>
    <x v="38"/>
    <x v="0"/>
    <x v="19"/>
    <x v="0"/>
    <x v="2"/>
    <x v="11"/>
    <x v="5251"/>
  </r>
  <r>
    <x v="10"/>
    <x v="0"/>
    <x v="17"/>
    <x v="0"/>
    <x v="0"/>
    <x v="3"/>
    <x v="2914"/>
  </r>
  <r>
    <x v="204"/>
    <x v="0"/>
    <x v="2"/>
    <x v="0"/>
    <x v="2"/>
    <x v="11"/>
    <x v="2941"/>
  </r>
  <r>
    <x v="204"/>
    <x v="0"/>
    <x v="2"/>
    <x v="0"/>
    <x v="1"/>
    <x v="4"/>
    <x v="5252"/>
  </r>
  <r>
    <x v="443"/>
    <x v="1"/>
    <x v="5"/>
    <x v="2"/>
    <x v="2"/>
    <x v="7"/>
    <x v="1368"/>
  </r>
  <r>
    <x v="443"/>
    <x v="1"/>
    <x v="5"/>
    <x v="2"/>
    <x v="1"/>
    <x v="2"/>
    <x v="1544"/>
  </r>
  <r>
    <x v="443"/>
    <x v="1"/>
    <x v="5"/>
    <x v="2"/>
    <x v="2"/>
    <x v="7"/>
    <x v="4095"/>
  </r>
  <r>
    <x v="443"/>
    <x v="1"/>
    <x v="5"/>
    <x v="2"/>
    <x v="2"/>
    <x v="7"/>
    <x v="5253"/>
  </r>
  <r>
    <x v="443"/>
    <x v="1"/>
    <x v="5"/>
    <x v="2"/>
    <x v="0"/>
    <x v="5"/>
    <x v="990"/>
  </r>
  <r>
    <x v="1197"/>
    <x v="1"/>
    <x v="6"/>
    <x v="2"/>
    <x v="0"/>
    <x v="1"/>
    <x v="5254"/>
  </r>
  <r>
    <x v="504"/>
    <x v="2"/>
    <x v="2"/>
    <x v="0"/>
    <x v="1"/>
    <x v="8"/>
    <x v="4937"/>
  </r>
  <r>
    <x v="504"/>
    <x v="2"/>
    <x v="2"/>
    <x v="0"/>
    <x v="0"/>
    <x v="5"/>
    <x v="5255"/>
  </r>
  <r>
    <x v="1019"/>
    <x v="0"/>
    <x v="5"/>
    <x v="2"/>
    <x v="2"/>
    <x v="7"/>
    <x v="3061"/>
  </r>
  <r>
    <x v="1019"/>
    <x v="0"/>
    <x v="5"/>
    <x v="2"/>
    <x v="1"/>
    <x v="10"/>
    <x v="300"/>
  </r>
  <r>
    <x v="338"/>
    <x v="0"/>
    <x v="24"/>
    <x v="3"/>
    <x v="1"/>
    <x v="10"/>
    <x v="276"/>
  </r>
  <r>
    <x v="409"/>
    <x v="1"/>
    <x v="15"/>
    <x v="3"/>
    <x v="1"/>
    <x v="8"/>
    <x v="5256"/>
  </r>
  <r>
    <x v="409"/>
    <x v="1"/>
    <x v="15"/>
    <x v="3"/>
    <x v="1"/>
    <x v="8"/>
    <x v="5257"/>
  </r>
  <r>
    <x v="409"/>
    <x v="1"/>
    <x v="15"/>
    <x v="3"/>
    <x v="2"/>
    <x v="16"/>
    <x v="1973"/>
  </r>
  <r>
    <x v="1015"/>
    <x v="2"/>
    <x v="5"/>
    <x v="2"/>
    <x v="1"/>
    <x v="10"/>
    <x v="1495"/>
  </r>
  <r>
    <x v="683"/>
    <x v="0"/>
    <x v="5"/>
    <x v="2"/>
    <x v="2"/>
    <x v="15"/>
    <x v="5258"/>
  </r>
  <r>
    <x v="1182"/>
    <x v="0"/>
    <x v="15"/>
    <x v="3"/>
    <x v="1"/>
    <x v="10"/>
    <x v="332"/>
  </r>
  <r>
    <x v="111"/>
    <x v="2"/>
    <x v="1"/>
    <x v="1"/>
    <x v="1"/>
    <x v="13"/>
    <x v="1962"/>
  </r>
  <r>
    <x v="151"/>
    <x v="0"/>
    <x v="2"/>
    <x v="0"/>
    <x v="1"/>
    <x v="9"/>
    <x v="5259"/>
  </r>
  <r>
    <x v="445"/>
    <x v="0"/>
    <x v="38"/>
    <x v="3"/>
    <x v="0"/>
    <x v="5"/>
    <x v="787"/>
  </r>
  <r>
    <x v="66"/>
    <x v="0"/>
    <x v="11"/>
    <x v="2"/>
    <x v="0"/>
    <x v="3"/>
    <x v="5260"/>
  </r>
  <r>
    <x v="66"/>
    <x v="0"/>
    <x v="11"/>
    <x v="2"/>
    <x v="1"/>
    <x v="4"/>
    <x v="5261"/>
  </r>
  <r>
    <x v="797"/>
    <x v="0"/>
    <x v="0"/>
    <x v="0"/>
    <x v="1"/>
    <x v="2"/>
    <x v="533"/>
  </r>
  <r>
    <x v="671"/>
    <x v="1"/>
    <x v="5"/>
    <x v="2"/>
    <x v="0"/>
    <x v="5"/>
    <x v="2250"/>
  </r>
  <r>
    <x v="671"/>
    <x v="1"/>
    <x v="5"/>
    <x v="2"/>
    <x v="1"/>
    <x v="10"/>
    <x v="559"/>
  </r>
  <r>
    <x v="671"/>
    <x v="1"/>
    <x v="5"/>
    <x v="2"/>
    <x v="2"/>
    <x v="11"/>
    <x v="4225"/>
  </r>
  <r>
    <x v="671"/>
    <x v="1"/>
    <x v="5"/>
    <x v="2"/>
    <x v="1"/>
    <x v="4"/>
    <x v="5003"/>
  </r>
  <r>
    <x v="519"/>
    <x v="1"/>
    <x v="1"/>
    <x v="1"/>
    <x v="1"/>
    <x v="8"/>
    <x v="2995"/>
  </r>
  <r>
    <x v="34"/>
    <x v="0"/>
    <x v="9"/>
    <x v="3"/>
    <x v="1"/>
    <x v="8"/>
    <x v="2186"/>
  </r>
  <r>
    <x v="497"/>
    <x v="1"/>
    <x v="1"/>
    <x v="1"/>
    <x v="2"/>
    <x v="11"/>
    <x v="2632"/>
  </r>
  <r>
    <x v="497"/>
    <x v="1"/>
    <x v="1"/>
    <x v="1"/>
    <x v="1"/>
    <x v="9"/>
    <x v="4479"/>
  </r>
  <r>
    <x v="1060"/>
    <x v="1"/>
    <x v="9"/>
    <x v="3"/>
    <x v="1"/>
    <x v="4"/>
    <x v="3417"/>
  </r>
  <r>
    <x v="926"/>
    <x v="0"/>
    <x v="9"/>
    <x v="3"/>
    <x v="1"/>
    <x v="6"/>
    <x v="408"/>
  </r>
  <r>
    <x v="365"/>
    <x v="1"/>
    <x v="15"/>
    <x v="3"/>
    <x v="1"/>
    <x v="12"/>
    <x v="3277"/>
  </r>
  <r>
    <x v="756"/>
    <x v="0"/>
    <x v="22"/>
    <x v="1"/>
    <x v="1"/>
    <x v="12"/>
    <x v="3917"/>
  </r>
  <r>
    <x v="756"/>
    <x v="0"/>
    <x v="22"/>
    <x v="1"/>
    <x v="0"/>
    <x v="5"/>
    <x v="5262"/>
  </r>
  <r>
    <x v="45"/>
    <x v="2"/>
    <x v="2"/>
    <x v="0"/>
    <x v="2"/>
    <x v="11"/>
    <x v="1807"/>
  </r>
  <r>
    <x v="45"/>
    <x v="2"/>
    <x v="2"/>
    <x v="0"/>
    <x v="2"/>
    <x v="7"/>
    <x v="5263"/>
  </r>
  <r>
    <x v="952"/>
    <x v="1"/>
    <x v="17"/>
    <x v="0"/>
    <x v="1"/>
    <x v="8"/>
    <x v="5264"/>
  </r>
  <r>
    <x v="952"/>
    <x v="1"/>
    <x v="17"/>
    <x v="0"/>
    <x v="1"/>
    <x v="10"/>
    <x v="131"/>
  </r>
  <r>
    <x v="189"/>
    <x v="2"/>
    <x v="1"/>
    <x v="1"/>
    <x v="1"/>
    <x v="8"/>
    <x v="1715"/>
  </r>
  <r>
    <x v="35"/>
    <x v="1"/>
    <x v="1"/>
    <x v="1"/>
    <x v="1"/>
    <x v="8"/>
    <x v="5265"/>
  </r>
  <r>
    <x v="35"/>
    <x v="1"/>
    <x v="1"/>
    <x v="1"/>
    <x v="1"/>
    <x v="10"/>
    <x v="1801"/>
  </r>
  <r>
    <x v="35"/>
    <x v="1"/>
    <x v="1"/>
    <x v="1"/>
    <x v="1"/>
    <x v="9"/>
    <x v="5266"/>
  </r>
  <r>
    <x v="35"/>
    <x v="1"/>
    <x v="1"/>
    <x v="1"/>
    <x v="1"/>
    <x v="8"/>
    <x v="1746"/>
  </r>
  <r>
    <x v="520"/>
    <x v="2"/>
    <x v="33"/>
    <x v="1"/>
    <x v="2"/>
    <x v="7"/>
    <x v="5267"/>
  </r>
  <r>
    <x v="835"/>
    <x v="1"/>
    <x v="5"/>
    <x v="2"/>
    <x v="2"/>
    <x v="11"/>
    <x v="5268"/>
  </r>
  <r>
    <x v="835"/>
    <x v="1"/>
    <x v="5"/>
    <x v="2"/>
    <x v="2"/>
    <x v="11"/>
    <x v="5198"/>
  </r>
  <r>
    <x v="835"/>
    <x v="1"/>
    <x v="5"/>
    <x v="2"/>
    <x v="2"/>
    <x v="7"/>
    <x v="2131"/>
  </r>
  <r>
    <x v="238"/>
    <x v="0"/>
    <x v="31"/>
    <x v="3"/>
    <x v="2"/>
    <x v="11"/>
    <x v="5269"/>
  </r>
  <r>
    <x v="611"/>
    <x v="0"/>
    <x v="15"/>
    <x v="3"/>
    <x v="0"/>
    <x v="5"/>
    <x v="5270"/>
  </r>
  <r>
    <x v="611"/>
    <x v="0"/>
    <x v="15"/>
    <x v="3"/>
    <x v="1"/>
    <x v="9"/>
    <x v="2505"/>
  </r>
  <r>
    <x v="611"/>
    <x v="0"/>
    <x v="15"/>
    <x v="3"/>
    <x v="0"/>
    <x v="0"/>
    <x v="3710"/>
  </r>
  <r>
    <x v="611"/>
    <x v="0"/>
    <x v="15"/>
    <x v="3"/>
    <x v="0"/>
    <x v="5"/>
    <x v="540"/>
  </r>
  <r>
    <x v="38"/>
    <x v="0"/>
    <x v="1"/>
    <x v="1"/>
    <x v="2"/>
    <x v="11"/>
    <x v="2040"/>
  </r>
  <r>
    <x v="1198"/>
    <x v="1"/>
    <x v="1"/>
    <x v="1"/>
    <x v="1"/>
    <x v="6"/>
    <x v="1977"/>
  </r>
  <r>
    <x v="1199"/>
    <x v="0"/>
    <x v="1"/>
    <x v="1"/>
    <x v="2"/>
    <x v="11"/>
    <x v="647"/>
  </r>
  <r>
    <x v="545"/>
    <x v="0"/>
    <x v="4"/>
    <x v="1"/>
    <x v="1"/>
    <x v="2"/>
    <x v="1552"/>
  </r>
  <r>
    <x v="545"/>
    <x v="0"/>
    <x v="4"/>
    <x v="1"/>
    <x v="1"/>
    <x v="8"/>
    <x v="5271"/>
  </r>
  <r>
    <x v="545"/>
    <x v="0"/>
    <x v="4"/>
    <x v="1"/>
    <x v="1"/>
    <x v="10"/>
    <x v="2597"/>
  </r>
  <r>
    <x v="545"/>
    <x v="0"/>
    <x v="4"/>
    <x v="1"/>
    <x v="1"/>
    <x v="8"/>
    <x v="5272"/>
  </r>
  <r>
    <x v="448"/>
    <x v="1"/>
    <x v="1"/>
    <x v="1"/>
    <x v="0"/>
    <x v="3"/>
    <x v="3734"/>
  </r>
  <r>
    <x v="565"/>
    <x v="1"/>
    <x v="15"/>
    <x v="3"/>
    <x v="1"/>
    <x v="4"/>
    <x v="5273"/>
  </r>
  <r>
    <x v="44"/>
    <x v="0"/>
    <x v="5"/>
    <x v="2"/>
    <x v="0"/>
    <x v="5"/>
    <x v="2433"/>
  </r>
  <r>
    <x v="726"/>
    <x v="1"/>
    <x v="18"/>
    <x v="0"/>
    <x v="1"/>
    <x v="9"/>
    <x v="3721"/>
  </r>
  <r>
    <x v="581"/>
    <x v="0"/>
    <x v="16"/>
    <x v="1"/>
    <x v="1"/>
    <x v="4"/>
    <x v="5274"/>
  </r>
  <r>
    <x v="50"/>
    <x v="0"/>
    <x v="2"/>
    <x v="0"/>
    <x v="1"/>
    <x v="8"/>
    <x v="1425"/>
  </r>
  <r>
    <x v="50"/>
    <x v="0"/>
    <x v="2"/>
    <x v="0"/>
    <x v="2"/>
    <x v="11"/>
    <x v="1359"/>
  </r>
  <r>
    <x v="575"/>
    <x v="1"/>
    <x v="22"/>
    <x v="1"/>
    <x v="1"/>
    <x v="10"/>
    <x v="929"/>
  </r>
  <r>
    <x v="67"/>
    <x v="1"/>
    <x v="15"/>
    <x v="3"/>
    <x v="1"/>
    <x v="4"/>
    <x v="3702"/>
  </r>
  <r>
    <x v="67"/>
    <x v="1"/>
    <x v="15"/>
    <x v="3"/>
    <x v="2"/>
    <x v="11"/>
    <x v="2540"/>
  </r>
  <r>
    <x v="67"/>
    <x v="1"/>
    <x v="15"/>
    <x v="3"/>
    <x v="1"/>
    <x v="8"/>
    <x v="855"/>
  </r>
  <r>
    <x v="67"/>
    <x v="1"/>
    <x v="15"/>
    <x v="3"/>
    <x v="0"/>
    <x v="3"/>
    <x v="5275"/>
  </r>
  <r>
    <x v="67"/>
    <x v="1"/>
    <x v="15"/>
    <x v="3"/>
    <x v="1"/>
    <x v="13"/>
    <x v="3578"/>
  </r>
  <r>
    <x v="1062"/>
    <x v="0"/>
    <x v="9"/>
    <x v="3"/>
    <x v="0"/>
    <x v="0"/>
    <x v="5276"/>
  </r>
  <r>
    <x v="1062"/>
    <x v="0"/>
    <x v="9"/>
    <x v="3"/>
    <x v="1"/>
    <x v="8"/>
    <x v="5108"/>
  </r>
  <r>
    <x v="1062"/>
    <x v="0"/>
    <x v="9"/>
    <x v="3"/>
    <x v="1"/>
    <x v="9"/>
    <x v="5166"/>
  </r>
  <r>
    <x v="326"/>
    <x v="0"/>
    <x v="9"/>
    <x v="3"/>
    <x v="0"/>
    <x v="0"/>
    <x v="5277"/>
  </r>
  <r>
    <x v="1013"/>
    <x v="0"/>
    <x v="0"/>
    <x v="0"/>
    <x v="1"/>
    <x v="6"/>
    <x v="5130"/>
  </r>
  <r>
    <x v="1013"/>
    <x v="0"/>
    <x v="0"/>
    <x v="0"/>
    <x v="1"/>
    <x v="4"/>
    <x v="5278"/>
  </r>
  <r>
    <x v="842"/>
    <x v="0"/>
    <x v="4"/>
    <x v="1"/>
    <x v="0"/>
    <x v="5"/>
    <x v="5279"/>
  </r>
  <r>
    <x v="283"/>
    <x v="2"/>
    <x v="6"/>
    <x v="2"/>
    <x v="2"/>
    <x v="11"/>
    <x v="4349"/>
  </r>
  <r>
    <x v="736"/>
    <x v="1"/>
    <x v="0"/>
    <x v="0"/>
    <x v="1"/>
    <x v="8"/>
    <x v="708"/>
  </r>
  <r>
    <x v="602"/>
    <x v="1"/>
    <x v="5"/>
    <x v="2"/>
    <x v="1"/>
    <x v="8"/>
    <x v="5280"/>
  </r>
  <r>
    <x v="574"/>
    <x v="0"/>
    <x v="16"/>
    <x v="1"/>
    <x v="1"/>
    <x v="8"/>
    <x v="5281"/>
  </r>
  <r>
    <x v="627"/>
    <x v="1"/>
    <x v="3"/>
    <x v="0"/>
    <x v="1"/>
    <x v="13"/>
    <x v="5077"/>
  </r>
  <r>
    <x v="627"/>
    <x v="1"/>
    <x v="3"/>
    <x v="0"/>
    <x v="1"/>
    <x v="2"/>
    <x v="1310"/>
  </r>
  <r>
    <x v="627"/>
    <x v="1"/>
    <x v="3"/>
    <x v="0"/>
    <x v="1"/>
    <x v="8"/>
    <x v="5282"/>
  </r>
  <r>
    <x v="627"/>
    <x v="1"/>
    <x v="3"/>
    <x v="0"/>
    <x v="0"/>
    <x v="5"/>
    <x v="5127"/>
  </r>
  <r>
    <x v="881"/>
    <x v="0"/>
    <x v="1"/>
    <x v="1"/>
    <x v="0"/>
    <x v="1"/>
    <x v="4732"/>
  </r>
  <r>
    <x v="901"/>
    <x v="1"/>
    <x v="18"/>
    <x v="0"/>
    <x v="0"/>
    <x v="1"/>
    <x v="5283"/>
  </r>
  <r>
    <x v="875"/>
    <x v="0"/>
    <x v="3"/>
    <x v="0"/>
    <x v="1"/>
    <x v="4"/>
    <x v="3232"/>
  </r>
  <r>
    <x v="875"/>
    <x v="0"/>
    <x v="3"/>
    <x v="0"/>
    <x v="1"/>
    <x v="8"/>
    <x v="3940"/>
  </r>
  <r>
    <x v="103"/>
    <x v="0"/>
    <x v="4"/>
    <x v="1"/>
    <x v="1"/>
    <x v="13"/>
    <x v="5284"/>
  </r>
  <r>
    <x v="103"/>
    <x v="0"/>
    <x v="4"/>
    <x v="1"/>
    <x v="0"/>
    <x v="5"/>
    <x v="5285"/>
  </r>
  <r>
    <x v="103"/>
    <x v="0"/>
    <x v="4"/>
    <x v="1"/>
    <x v="1"/>
    <x v="14"/>
    <x v="545"/>
  </r>
  <r>
    <x v="103"/>
    <x v="0"/>
    <x v="4"/>
    <x v="1"/>
    <x v="2"/>
    <x v="11"/>
    <x v="1636"/>
  </r>
  <r>
    <x v="103"/>
    <x v="0"/>
    <x v="4"/>
    <x v="1"/>
    <x v="2"/>
    <x v="11"/>
    <x v="5286"/>
  </r>
  <r>
    <x v="103"/>
    <x v="0"/>
    <x v="4"/>
    <x v="1"/>
    <x v="2"/>
    <x v="11"/>
    <x v="5287"/>
  </r>
  <r>
    <x v="103"/>
    <x v="0"/>
    <x v="4"/>
    <x v="1"/>
    <x v="1"/>
    <x v="10"/>
    <x v="1529"/>
  </r>
  <r>
    <x v="103"/>
    <x v="0"/>
    <x v="4"/>
    <x v="1"/>
    <x v="1"/>
    <x v="9"/>
    <x v="5288"/>
  </r>
  <r>
    <x v="1028"/>
    <x v="1"/>
    <x v="10"/>
    <x v="2"/>
    <x v="1"/>
    <x v="8"/>
    <x v="5289"/>
  </r>
  <r>
    <x v="323"/>
    <x v="1"/>
    <x v="24"/>
    <x v="3"/>
    <x v="1"/>
    <x v="10"/>
    <x v="2585"/>
  </r>
  <r>
    <x v="920"/>
    <x v="0"/>
    <x v="2"/>
    <x v="0"/>
    <x v="0"/>
    <x v="0"/>
    <x v="1906"/>
  </r>
  <r>
    <x v="793"/>
    <x v="0"/>
    <x v="5"/>
    <x v="2"/>
    <x v="0"/>
    <x v="5"/>
    <x v="5290"/>
  </r>
  <r>
    <x v="793"/>
    <x v="0"/>
    <x v="5"/>
    <x v="2"/>
    <x v="2"/>
    <x v="7"/>
    <x v="5291"/>
  </r>
  <r>
    <x v="793"/>
    <x v="0"/>
    <x v="5"/>
    <x v="2"/>
    <x v="1"/>
    <x v="10"/>
    <x v="5292"/>
  </r>
  <r>
    <x v="983"/>
    <x v="0"/>
    <x v="1"/>
    <x v="1"/>
    <x v="0"/>
    <x v="5"/>
    <x v="1983"/>
  </r>
  <r>
    <x v="1019"/>
    <x v="2"/>
    <x v="1"/>
    <x v="1"/>
    <x v="1"/>
    <x v="14"/>
    <x v="5293"/>
  </r>
  <r>
    <x v="945"/>
    <x v="1"/>
    <x v="9"/>
    <x v="3"/>
    <x v="1"/>
    <x v="6"/>
    <x v="1045"/>
  </r>
  <r>
    <x v="596"/>
    <x v="2"/>
    <x v="4"/>
    <x v="1"/>
    <x v="1"/>
    <x v="8"/>
    <x v="2394"/>
  </r>
  <r>
    <x v="596"/>
    <x v="2"/>
    <x v="4"/>
    <x v="1"/>
    <x v="2"/>
    <x v="15"/>
    <x v="1049"/>
  </r>
  <r>
    <x v="139"/>
    <x v="0"/>
    <x v="1"/>
    <x v="1"/>
    <x v="1"/>
    <x v="10"/>
    <x v="854"/>
  </r>
  <r>
    <x v="422"/>
    <x v="0"/>
    <x v="24"/>
    <x v="3"/>
    <x v="0"/>
    <x v="5"/>
    <x v="5294"/>
  </r>
  <r>
    <x v="422"/>
    <x v="0"/>
    <x v="24"/>
    <x v="3"/>
    <x v="1"/>
    <x v="4"/>
    <x v="4879"/>
  </r>
  <r>
    <x v="911"/>
    <x v="0"/>
    <x v="10"/>
    <x v="2"/>
    <x v="1"/>
    <x v="13"/>
    <x v="5145"/>
  </r>
  <r>
    <x v="911"/>
    <x v="0"/>
    <x v="10"/>
    <x v="2"/>
    <x v="0"/>
    <x v="1"/>
    <x v="121"/>
  </r>
  <r>
    <x v="911"/>
    <x v="0"/>
    <x v="10"/>
    <x v="2"/>
    <x v="1"/>
    <x v="4"/>
    <x v="4338"/>
  </r>
  <r>
    <x v="911"/>
    <x v="0"/>
    <x v="10"/>
    <x v="2"/>
    <x v="1"/>
    <x v="6"/>
    <x v="5295"/>
  </r>
  <r>
    <x v="911"/>
    <x v="0"/>
    <x v="10"/>
    <x v="2"/>
    <x v="0"/>
    <x v="5"/>
    <x v="5296"/>
  </r>
  <r>
    <x v="1200"/>
    <x v="0"/>
    <x v="5"/>
    <x v="2"/>
    <x v="0"/>
    <x v="3"/>
    <x v="5297"/>
  </r>
  <r>
    <x v="476"/>
    <x v="2"/>
    <x v="5"/>
    <x v="2"/>
    <x v="1"/>
    <x v="8"/>
    <x v="5298"/>
  </r>
  <r>
    <x v="476"/>
    <x v="2"/>
    <x v="5"/>
    <x v="2"/>
    <x v="2"/>
    <x v="11"/>
    <x v="4520"/>
  </r>
  <r>
    <x v="49"/>
    <x v="1"/>
    <x v="17"/>
    <x v="0"/>
    <x v="1"/>
    <x v="9"/>
    <x v="5299"/>
  </r>
  <r>
    <x v="49"/>
    <x v="1"/>
    <x v="17"/>
    <x v="0"/>
    <x v="1"/>
    <x v="14"/>
    <x v="5300"/>
  </r>
  <r>
    <x v="1127"/>
    <x v="2"/>
    <x v="17"/>
    <x v="0"/>
    <x v="2"/>
    <x v="11"/>
    <x v="3591"/>
  </r>
  <r>
    <x v="920"/>
    <x v="0"/>
    <x v="1"/>
    <x v="1"/>
    <x v="1"/>
    <x v="6"/>
    <x v="782"/>
  </r>
  <r>
    <x v="186"/>
    <x v="2"/>
    <x v="1"/>
    <x v="1"/>
    <x v="2"/>
    <x v="11"/>
    <x v="5301"/>
  </r>
  <r>
    <x v="237"/>
    <x v="1"/>
    <x v="15"/>
    <x v="3"/>
    <x v="1"/>
    <x v="4"/>
    <x v="5302"/>
  </r>
  <r>
    <x v="190"/>
    <x v="1"/>
    <x v="1"/>
    <x v="1"/>
    <x v="1"/>
    <x v="14"/>
    <x v="4372"/>
  </r>
  <r>
    <x v="190"/>
    <x v="1"/>
    <x v="1"/>
    <x v="1"/>
    <x v="1"/>
    <x v="13"/>
    <x v="1488"/>
  </r>
  <r>
    <x v="190"/>
    <x v="1"/>
    <x v="1"/>
    <x v="1"/>
    <x v="1"/>
    <x v="10"/>
    <x v="1128"/>
  </r>
  <r>
    <x v="58"/>
    <x v="1"/>
    <x v="9"/>
    <x v="3"/>
    <x v="1"/>
    <x v="6"/>
    <x v="2204"/>
  </r>
  <r>
    <x v="1041"/>
    <x v="1"/>
    <x v="24"/>
    <x v="3"/>
    <x v="2"/>
    <x v="7"/>
    <x v="4506"/>
  </r>
  <r>
    <x v="1041"/>
    <x v="1"/>
    <x v="24"/>
    <x v="3"/>
    <x v="2"/>
    <x v="7"/>
    <x v="5303"/>
  </r>
  <r>
    <x v="1041"/>
    <x v="1"/>
    <x v="24"/>
    <x v="3"/>
    <x v="2"/>
    <x v="11"/>
    <x v="460"/>
  </r>
  <r>
    <x v="1057"/>
    <x v="2"/>
    <x v="1"/>
    <x v="1"/>
    <x v="2"/>
    <x v="11"/>
    <x v="5304"/>
  </r>
  <r>
    <x v="709"/>
    <x v="2"/>
    <x v="12"/>
    <x v="2"/>
    <x v="1"/>
    <x v="10"/>
    <x v="537"/>
  </r>
  <r>
    <x v="175"/>
    <x v="2"/>
    <x v="1"/>
    <x v="1"/>
    <x v="0"/>
    <x v="3"/>
    <x v="1201"/>
  </r>
  <r>
    <x v="140"/>
    <x v="1"/>
    <x v="18"/>
    <x v="0"/>
    <x v="2"/>
    <x v="7"/>
    <x v="1946"/>
  </r>
  <r>
    <x v="140"/>
    <x v="1"/>
    <x v="18"/>
    <x v="0"/>
    <x v="0"/>
    <x v="5"/>
    <x v="5305"/>
  </r>
  <r>
    <x v="140"/>
    <x v="1"/>
    <x v="18"/>
    <x v="0"/>
    <x v="0"/>
    <x v="3"/>
    <x v="5306"/>
  </r>
  <r>
    <x v="140"/>
    <x v="1"/>
    <x v="18"/>
    <x v="0"/>
    <x v="2"/>
    <x v="7"/>
    <x v="5307"/>
  </r>
  <r>
    <x v="140"/>
    <x v="1"/>
    <x v="18"/>
    <x v="0"/>
    <x v="1"/>
    <x v="9"/>
    <x v="5308"/>
  </r>
  <r>
    <x v="140"/>
    <x v="1"/>
    <x v="18"/>
    <x v="0"/>
    <x v="1"/>
    <x v="4"/>
    <x v="569"/>
  </r>
  <r>
    <x v="140"/>
    <x v="1"/>
    <x v="18"/>
    <x v="0"/>
    <x v="1"/>
    <x v="10"/>
    <x v="419"/>
  </r>
  <r>
    <x v="879"/>
    <x v="0"/>
    <x v="9"/>
    <x v="3"/>
    <x v="1"/>
    <x v="9"/>
    <x v="1480"/>
  </r>
  <r>
    <x v="310"/>
    <x v="0"/>
    <x v="5"/>
    <x v="2"/>
    <x v="2"/>
    <x v="7"/>
    <x v="5309"/>
  </r>
  <r>
    <x v="1201"/>
    <x v="2"/>
    <x v="33"/>
    <x v="1"/>
    <x v="1"/>
    <x v="13"/>
    <x v="5310"/>
  </r>
  <r>
    <x v="78"/>
    <x v="2"/>
    <x v="15"/>
    <x v="3"/>
    <x v="0"/>
    <x v="1"/>
    <x v="3058"/>
  </r>
  <r>
    <x v="78"/>
    <x v="2"/>
    <x v="15"/>
    <x v="3"/>
    <x v="1"/>
    <x v="6"/>
    <x v="2799"/>
  </r>
  <r>
    <x v="912"/>
    <x v="1"/>
    <x v="1"/>
    <x v="1"/>
    <x v="2"/>
    <x v="7"/>
    <x v="5311"/>
  </r>
  <r>
    <x v="912"/>
    <x v="1"/>
    <x v="1"/>
    <x v="1"/>
    <x v="0"/>
    <x v="0"/>
    <x v="5312"/>
  </r>
  <r>
    <x v="912"/>
    <x v="1"/>
    <x v="1"/>
    <x v="1"/>
    <x v="1"/>
    <x v="4"/>
    <x v="3129"/>
  </r>
  <r>
    <x v="223"/>
    <x v="0"/>
    <x v="1"/>
    <x v="1"/>
    <x v="0"/>
    <x v="3"/>
    <x v="188"/>
  </r>
  <r>
    <x v="155"/>
    <x v="0"/>
    <x v="1"/>
    <x v="1"/>
    <x v="0"/>
    <x v="0"/>
    <x v="3638"/>
  </r>
  <r>
    <x v="497"/>
    <x v="1"/>
    <x v="1"/>
    <x v="1"/>
    <x v="2"/>
    <x v="7"/>
    <x v="5313"/>
  </r>
  <r>
    <x v="497"/>
    <x v="1"/>
    <x v="1"/>
    <x v="1"/>
    <x v="1"/>
    <x v="8"/>
    <x v="1263"/>
  </r>
  <r>
    <x v="673"/>
    <x v="1"/>
    <x v="24"/>
    <x v="3"/>
    <x v="1"/>
    <x v="8"/>
    <x v="3515"/>
  </r>
  <r>
    <x v="1"/>
    <x v="2"/>
    <x v="5"/>
    <x v="2"/>
    <x v="1"/>
    <x v="9"/>
    <x v="5183"/>
  </r>
  <r>
    <x v="1"/>
    <x v="2"/>
    <x v="5"/>
    <x v="2"/>
    <x v="0"/>
    <x v="5"/>
    <x v="1882"/>
  </r>
  <r>
    <x v="1"/>
    <x v="2"/>
    <x v="5"/>
    <x v="2"/>
    <x v="1"/>
    <x v="6"/>
    <x v="2387"/>
  </r>
  <r>
    <x v="1"/>
    <x v="2"/>
    <x v="5"/>
    <x v="2"/>
    <x v="1"/>
    <x v="10"/>
    <x v="12"/>
  </r>
  <r>
    <x v="1"/>
    <x v="2"/>
    <x v="5"/>
    <x v="2"/>
    <x v="0"/>
    <x v="1"/>
    <x v="5314"/>
  </r>
  <r>
    <x v="1"/>
    <x v="2"/>
    <x v="5"/>
    <x v="2"/>
    <x v="1"/>
    <x v="4"/>
    <x v="5315"/>
  </r>
  <r>
    <x v="1"/>
    <x v="2"/>
    <x v="5"/>
    <x v="2"/>
    <x v="1"/>
    <x v="8"/>
    <x v="5316"/>
  </r>
  <r>
    <x v="723"/>
    <x v="2"/>
    <x v="2"/>
    <x v="0"/>
    <x v="1"/>
    <x v="10"/>
    <x v="5317"/>
  </r>
  <r>
    <x v="723"/>
    <x v="2"/>
    <x v="2"/>
    <x v="0"/>
    <x v="1"/>
    <x v="10"/>
    <x v="863"/>
  </r>
  <r>
    <x v="257"/>
    <x v="0"/>
    <x v="4"/>
    <x v="1"/>
    <x v="1"/>
    <x v="6"/>
    <x v="843"/>
  </r>
  <r>
    <x v="17"/>
    <x v="1"/>
    <x v="18"/>
    <x v="0"/>
    <x v="2"/>
    <x v="11"/>
    <x v="5318"/>
  </r>
  <r>
    <x v="17"/>
    <x v="1"/>
    <x v="18"/>
    <x v="0"/>
    <x v="0"/>
    <x v="5"/>
    <x v="5319"/>
  </r>
  <r>
    <x v="17"/>
    <x v="1"/>
    <x v="18"/>
    <x v="0"/>
    <x v="0"/>
    <x v="0"/>
    <x v="5320"/>
  </r>
  <r>
    <x v="17"/>
    <x v="1"/>
    <x v="18"/>
    <x v="0"/>
    <x v="1"/>
    <x v="4"/>
    <x v="2688"/>
  </r>
  <r>
    <x v="17"/>
    <x v="1"/>
    <x v="18"/>
    <x v="0"/>
    <x v="2"/>
    <x v="11"/>
    <x v="3063"/>
  </r>
  <r>
    <x v="374"/>
    <x v="1"/>
    <x v="25"/>
    <x v="2"/>
    <x v="1"/>
    <x v="14"/>
    <x v="5321"/>
  </r>
  <r>
    <x v="818"/>
    <x v="1"/>
    <x v="4"/>
    <x v="1"/>
    <x v="1"/>
    <x v="10"/>
    <x v="537"/>
  </r>
  <r>
    <x v="818"/>
    <x v="1"/>
    <x v="4"/>
    <x v="1"/>
    <x v="0"/>
    <x v="5"/>
    <x v="483"/>
  </r>
  <r>
    <x v="818"/>
    <x v="1"/>
    <x v="4"/>
    <x v="1"/>
    <x v="2"/>
    <x v="11"/>
    <x v="2632"/>
  </r>
  <r>
    <x v="315"/>
    <x v="1"/>
    <x v="15"/>
    <x v="3"/>
    <x v="1"/>
    <x v="4"/>
    <x v="643"/>
  </r>
  <r>
    <x v="913"/>
    <x v="1"/>
    <x v="11"/>
    <x v="2"/>
    <x v="1"/>
    <x v="4"/>
    <x v="3370"/>
  </r>
  <r>
    <x v="1191"/>
    <x v="1"/>
    <x v="18"/>
    <x v="0"/>
    <x v="1"/>
    <x v="8"/>
    <x v="5322"/>
  </r>
  <r>
    <x v="166"/>
    <x v="0"/>
    <x v="9"/>
    <x v="3"/>
    <x v="1"/>
    <x v="6"/>
    <x v="2113"/>
  </r>
  <r>
    <x v="166"/>
    <x v="0"/>
    <x v="9"/>
    <x v="3"/>
    <x v="2"/>
    <x v="7"/>
    <x v="5323"/>
  </r>
  <r>
    <x v="1131"/>
    <x v="0"/>
    <x v="28"/>
    <x v="0"/>
    <x v="1"/>
    <x v="6"/>
    <x v="1393"/>
  </r>
  <r>
    <x v="529"/>
    <x v="2"/>
    <x v="14"/>
    <x v="2"/>
    <x v="1"/>
    <x v="8"/>
    <x v="627"/>
  </r>
  <r>
    <x v="653"/>
    <x v="0"/>
    <x v="21"/>
    <x v="1"/>
    <x v="0"/>
    <x v="5"/>
    <x v="5324"/>
  </r>
  <r>
    <x v="653"/>
    <x v="0"/>
    <x v="21"/>
    <x v="1"/>
    <x v="2"/>
    <x v="11"/>
    <x v="3891"/>
  </r>
  <r>
    <x v="6"/>
    <x v="2"/>
    <x v="31"/>
    <x v="3"/>
    <x v="1"/>
    <x v="6"/>
    <x v="854"/>
  </r>
  <r>
    <x v="6"/>
    <x v="2"/>
    <x v="31"/>
    <x v="3"/>
    <x v="1"/>
    <x v="10"/>
    <x v="725"/>
  </r>
  <r>
    <x v="62"/>
    <x v="1"/>
    <x v="1"/>
    <x v="1"/>
    <x v="0"/>
    <x v="5"/>
    <x v="5325"/>
  </r>
  <r>
    <x v="62"/>
    <x v="1"/>
    <x v="1"/>
    <x v="1"/>
    <x v="1"/>
    <x v="8"/>
    <x v="2585"/>
  </r>
  <r>
    <x v="62"/>
    <x v="1"/>
    <x v="1"/>
    <x v="1"/>
    <x v="2"/>
    <x v="15"/>
    <x v="2507"/>
  </r>
  <r>
    <x v="382"/>
    <x v="0"/>
    <x v="15"/>
    <x v="3"/>
    <x v="1"/>
    <x v="8"/>
    <x v="5326"/>
  </r>
  <r>
    <x v="382"/>
    <x v="0"/>
    <x v="15"/>
    <x v="3"/>
    <x v="2"/>
    <x v="7"/>
    <x v="5327"/>
  </r>
  <r>
    <x v="465"/>
    <x v="2"/>
    <x v="2"/>
    <x v="0"/>
    <x v="1"/>
    <x v="10"/>
    <x v="5328"/>
  </r>
  <r>
    <x v="465"/>
    <x v="2"/>
    <x v="2"/>
    <x v="0"/>
    <x v="2"/>
    <x v="7"/>
    <x v="1637"/>
  </r>
  <r>
    <x v="428"/>
    <x v="0"/>
    <x v="24"/>
    <x v="3"/>
    <x v="1"/>
    <x v="2"/>
    <x v="1161"/>
  </r>
  <r>
    <x v="428"/>
    <x v="0"/>
    <x v="24"/>
    <x v="3"/>
    <x v="1"/>
    <x v="8"/>
    <x v="5329"/>
  </r>
  <r>
    <x v="428"/>
    <x v="0"/>
    <x v="24"/>
    <x v="3"/>
    <x v="1"/>
    <x v="8"/>
    <x v="5330"/>
  </r>
  <r>
    <x v="405"/>
    <x v="1"/>
    <x v="39"/>
    <x v="3"/>
    <x v="1"/>
    <x v="9"/>
    <x v="1015"/>
  </r>
  <r>
    <x v="405"/>
    <x v="1"/>
    <x v="39"/>
    <x v="3"/>
    <x v="1"/>
    <x v="10"/>
    <x v="187"/>
  </r>
  <r>
    <x v="405"/>
    <x v="1"/>
    <x v="39"/>
    <x v="3"/>
    <x v="0"/>
    <x v="5"/>
    <x v="1846"/>
  </r>
  <r>
    <x v="405"/>
    <x v="1"/>
    <x v="39"/>
    <x v="3"/>
    <x v="1"/>
    <x v="8"/>
    <x v="5331"/>
  </r>
  <r>
    <x v="1011"/>
    <x v="2"/>
    <x v="32"/>
    <x v="0"/>
    <x v="1"/>
    <x v="8"/>
    <x v="5332"/>
  </r>
  <r>
    <x v="1011"/>
    <x v="2"/>
    <x v="32"/>
    <x v="0"/>
    <x v="1"/>
    <x v="12"/>
    <x v="5333"/>
  </r>
  <r>
    <x v="723"/>
    <x v="0"/>
    <x v="1"/>
    <x v="1"/>
    <x v="1"/>
    <x v="4"/>
    <x v="912"/>
  </r>
  <r>
    <x v="723"/>
    <x v="0"/>
    <x v="1"/>
    <x v="1"/>
    <x v="1"/>
    <x v="14"/>
    <x v="5233"/>
  </r>
  <r>
    <x v="82"/>
    <x v="1"/>
    <x v="5"/>
    <x v="2"/>
    <x v="1"/>
    <x v="6"/>
    <x v="752"/>
  </r>
  <r>
    <x v="82"/>
    <x v="1"/>
    <x v="5"/>
    <x v="2"/>
    <x v="1"/>
    <x v="8"/>
    <x v="5334"/>
  </r>
  <r>
    <x v="82"/>
    <x v="1"/>
    <x v="5"/>
    <x v="2"/>
    <x v="1"/>
    <x v="9"/>
    <x v="4238"/>
  </r>
  <r>
    <x v="82"/>
    <x v="1"/>
    <x v="5"/>
    <x v="2"/>
    <x v="1"/>
    <x v="8"/>
    <x v="3277"/>
  </r>
  <r>
    <x v="348"/>
    <x v="0"/>
    <x v="24"/>
    <x v="3"/>
    <x v="2"/>
    <x v="11"/>
    <x v="5335"/>
  </r>
  <r>
    <x v="126"/>
    <x v="2"/>
    <x v="22"/>
    <x v="1"/>
    <x v="2"/>
    <x v="7"/>
    <x v="5336"/>
  </r>
  <r>
    <x v="126"/>
    <x v="2"/>
    <x v="22"/>
    <x v="1"/>
    <x v="0"/>
    <x v="1"/>
    <x v="5337"/>
  </r>
  <r>
    <x v="32"/>
    <x v="1"/>
    <x v="3"/>
    <x v="0"/>
    <x v="1"/>
    <x v="9"/>
    <x v="5338"/>
  </r>
  <r>
    <x v="32"/>
    <x v="1"/>
    <x v="3"/>
    <x v="0"/>
    <x v="1"/>
    <x v="10"/>
    <x v="1339"/>
  </r>
  <r>
    <x v="1202"/>
    <x v="2"/>
    <x v="15"/>
    <x v="3"/>
    <x v="1"/>
    <x v="9"/>
    <x v="2017"/>
  </r>
  <r>
    <x v="1202"/>
    <x v="2"/>
    <x v="15"/>
    <x v="3"/>
    <x v="1"/>
    <x v="8"/>
    <x v="2944"/>
  </r>
  <r>
    <x v="5"/>
    <x v="2"/>
    <x v="10"/>
    <x v="2"/>
    <x v="1"/>
    <x v="6"/>
    <x v="5339"/>
  </r>
  <r>
    <x v="415"/>
    <x v="1"/>
    <x v="5"/>
    <x v="2"/>
    <x v="0"/>
    <x v="1"/>
    <x v="2512"/>
  </r>
  <r>
    <x v="415"/>
    <x v="1"/>
    <x v="5"/>
    <x v="2"/>
    <x v="1"/>
    <x v="10"/>
    <x v="753"/>
  </r>
  <r>
    <x v="1096"/>
    <x v="1"/>
    <x v="15"/>
    <x v="3"/>
    <x v="0"/>
    <x v="0"/>
    <x v="5340"/>
  </r>
  <r>
    <x v="305"/>
    <x v="0"/>
    <x v="21"/>
    <x v="1"/>
    <x v="1"/>
    <x v="4"/>
    <x v="5341"/>
  </r>
  <r>
    <x v="879"/>
    <x v="1"/>
    <x v="5"/>
    <x v="2"/>
    <x v="1"/>
    <x v="6"/>
    <x v="5342"/>
  </r>
  <r>
    <x v="879"/>
    <x v="1"/>
    <x v="5"/>
    <x v="2"/>
    <x v="0"/>
    <x v="0"/>
    <x v="5343"/>
  </r>
  <r>
    <x v="306"/>
    <x v="1"/>
    <x v="45"/>
    <x v="1"/>
    <x v="1"/>
    <x v="8"/>
    <x v="5344"/>
  </r>
  <r>
    <x v="306"/>
    <x v="1"/>
    <x v="45"/>
    <x v="1"/>
    <x v="0"/>
    <x v="3"/>
    <x v="5345"/>
  </r>
  <r>
    <x v="294"/>
    <x v="2"/>
    <x v="18"/>
    <x v="0"/>
    <x v="1"/>
    <x v="2"/>
    <x v="871"/>
  </r>
  <r>
    <x v="39"/>
    <x v="1"/>
    <x v="16"/>
    <x v="1"/>
    <x v="2"/>
    <x v="7"/>
    <x v="4240"/>
  </r>
  <r>
    <x v="39"/>
    <x v="1"/>
    <x v="16"/>
    <x v="1"/>
    <x v="1"/>
    <x v="10"/>
    <x v="12"/>
  </r>
  <r>
    <x v="39"/>
    <x v="1"/>
    <x v="16"/>
    <x v="1"/>
    <x v="2"/>
    <x v="11"/>
    <x v="5346"/>
  </r>
  <r>
    <x v="140"/>
    <x v="0"/>
    <x v="3"/>
    <x v="0"/>
    <x v="0"/>
    <x v="1"/>
    <x v="324"/>
  </r>
  <r>
    <x v="140"/>
    <x v="0"/>
    <x v="3"/>
    <x v="0"/>
    <x v="0"/>
    <x v="0"/>
    <x v="5347"/>
  </r>
  <r>
    <x v="684"/>
    <x v="1"/>
    <x v="17"/>
    <x v="0"/>
    <x v="1"/>
    <x v="8"/>
    <x v="5348"/>
  </r>
  <r>
    <x v="257"/>
    <x v="0"/>
    <x v="5"/>
    <x v="2"/>
    <x v="2"/>
    <x v="7"/>
    <x v="3333"/>
  </r>
  <r>
    <x v="174"/>
    <x v="1"/>
    <x v="1"/>
    <x v="1"/>
    <x v="1"/>
    <x v="2"/>
    <x v="2"/>
  </r>
  <r>
    <x v="174"/>
    <x v="1"/>
    <x v="1"/>
    <x v="1"/>
    <x v="1"/>
    <x v="13"/>
    <x v="5349"/>
  </r>
  <r>
    <x v="174"/>
    <x v="1"/>
    <x v="1"/>
    <x v="1"/>
    <x v="2"/>
    <x v="7"/>
    <x v="5350"/>
  </r>
  <r>
    <x v="174"/>
    <x v="1"/>
    <x v="1"/>
    <x v="1"/>
    <x v="2"/>
    <x v="7"/>
    <x v="1972"/>
  </r>
  <r>
    <x v="274"/>
    <x v="0"/>
    <x v="7"/>
    <x v="1"/>
    <x v="1"/>
    <x v="10"/>
    <x v="91"/>
  </r>
  <r>
    <x v="274"/>
    <x v="0"/>
    <x v="7"/>
    <x v="1"/>
    <x v="1"/>
    <x v="6"/>
    <x v="44"/>
  </r>
  <r>
    <x v="1203"/>
    <x v="2"/>
    <x v="42"/>
    <x v="3"/>
    <x v="2"/>
    <x v="7"/>
    <x v="5351"/>
  </r>
  <r>
    <x v="1204"/>
    <x v="0"/>
    <x v="9"/>
    <x v="3"/>
    <x v="2"/>
    <x v="16"/>
    <x v="371"/>
  </r>
  <r>
    <x v="51"/>
    <x v="1"/>
    <x v="10"/>
    <x v="2"/>
    <x v="1"/>
    <x v="10"/>
    <x v="1414"/>
  </r>
  <r>
    <x v="338"/>
    <x v="0"/>
    <x v="26"/>
    <x v="2"/>
    <x v="2"/>
    <x v="7"/>
    <x v="5352"/>
  </r>
  <r>
    <x v="338"/>
    <x v="0"/>
    <x v="26"/>
    <x v="2"/>
    <x v="0"/>
    <x v="0"/>
    <x v="2600"/>
  </r>
  <r>
    <x v="520"/>
    <x v="1"/>
    <x v="15"/>
    <x v="3"/>
    <x v="2"/>
    <x v="11"/>
    <x v="5353"/>
  </r>
  <r>
    <x v="520"/>
    <x v="1"/>
    <x v="15"/>
    <x v="3"/>
    <x v="1"/>
    <x v="2"/>
    <x v="1365"/>
  </r>
  <r>
    <x v="971"/>
    <x v="0"/>
    <x v="7"/>
    <x v="1"/>
    <x v="1"/>
    <x v="8"/>
    <x v="5354"/>
  </r>
  <r>
    <x v="126"/>
    <x v="1"/>
    <x v="15"/>
    <x v="3"/>
    <x v="0"/>
    <x v="5"/>
    <x v="582"/>
  </r>
  <r>
    <x v="40"/>
    <x v="0"/>
    <x v="9"/>
    <x v="3"/>
    <x v="1"/>
    <x v="8"/>
    <x v="5355"/>
  </r>
  <r>
    <x v="40"/>
    <x v="0"/>
    <x v="9"/>
    <x v="3"/>
    <x v="2"/>
    <x v="7"/>
    <x v="5356"/>
  </r>
  <r>
    <x v="40"/>
    <x v="0"/>
    <x v="9"/>
    <x v="3"/>
    <x v="1"/>
    <x v="2"/>
    <x v="1787"/>
  </r>
  <r>
    <x v="1109"/>
    <x v="1"/>
    <x v="1"/>
    <x v="1"/>
    <x v="1"/>
    <x v="10"/>
    <x v="2778"/>
  </r>
  <r>
    <x v="387"/>
    <x v="1"/>
    <x v="12"/>
    <x v="2"/>
    <x v="1"/>
    <x v="9"/>
    <x v="5357"/>
  </r>
  <r>
    <x v="387"/>
    <x v="1"/>
    <x v="12"/>
    <x v="2"/>
    <x v="1"/>
    <x v="6"/>
    <x v="2213"/>
  </r>
  <r>
    <x v="353"/>
    <x v="1"/>
    <x v="16"/>
    <x v="1"/>
    <x v="0"/>
    <x v="1"/>
    <x v="4429"/>
  </r>
  <r>
    <x v="521"/>
    <x v="0"/>
    <x v="13"/>
    <x v="3"/>
    <x v="2"/>
    <x v="7"/>
    <x v="669"/>
  </r>
  <r>
    <x v="521"/>
    <x v="0"/>
    <x v="13"/>
    <x v="3"/>
    <x v="1"/>
    <x v="10"/>
    <x v="5358"/>
  </r>
  <r>
    <x v="521"/>
    <x v="0"/>
    <x v="13"/>
    <x v="3"/>
    <x v="1"/>
    <x v="6"/>
    <x v="1317"/>
  </r>
  <r>
    <x v="521"/>
    <x v="0"/>
    <x v="13"/>
    <x v="3"/>
    <x v="1"/>
    <x v="12"/>
    <x v="3319"/>
  </r>
  <r>
    <x v="521"/>
    <x v="0"/>
    <x v="13"/>
    <x v="3"/>
    <x v="1"/>
    <x v="10"/>
    <x v="783"/>
  </r>
  <r>
    <x v="109"/>
    <x v="0"/>
    <x v="5"/>
    <x v="2"/>
    <x v="1"/>
    <x v="10"/>
    <x v="757"/>
  </r>
  <r>
    <x v="132"/>
    <x v="0"/>
    <x v="2"/>
    <x v="0"/>
    <x v="2"/>
    <x v="16"/>
    <x v="321"/>
  </r>
  <r>
    <x v="132"/>
    <x v="0"/>
    <x v="2"/>
    <x v="0"/>
    <x v="1"/>
    <x v="8"/>
    <x v="5359"/>
  </r>
  <r>
    <x v="132"/>
    <x v="0"/>
    <x v="2"/>
    <x v="0"/>
    <x v="1"/>
    <x v="6"/>
    <x v="3886"/>
  </r>
  <r>
    <x v="132"/>
    <x v="0"/>
    <x v="2"/>
    <x v="0"/>
    <x v="1"/>
    <x v="10"/>
    <x v="1414"/>
  </r>
  <r>
    <x v="708"/>
    <x v="0"/>
    <x v="9"/>
    <x v="3"/>
    <x v="1"/>
    <x v="12"/>
    <x v="3096"/>
  </r>
  <r>
    <x v="546"/>
    <x v="0"/>
    <x v="9"/>
    <x v="3"/>
    <x v="1"/>
    <x v="2"/>
    <x v="2721"/>
  </r>
  <r>
    <x v="1063"/>
    <x v="0"/>
    <x v="5"/>
    <x v="2"/>
    <x v="1"/>
    <x v="10"/>
    <x v="2979"/>
  </r>
  <r>
    <x v="1063"/>
    <x v="0"/>
    <x v="5"/>
    <x v="2"/>
    <x v="1"/>
    <x v="10"/>
    <x v="1383"/>
  </r>
  <r>
    <x v="1117"/>
    <x v="1"/>
    <x v="25"/>
    <x v="2"/>
    <x v="1"/>
    <x v="10"/>
    <x v="232"/>
  </r>
  <r>
    <x v="191"/>
    <x v="1"/>
    <x v="14"/>
    <x v="2"/>
    <x v="1"/>
    <x v="4"/>
    <x v="5360"/>
  </r>
  <r>
    <x v="1036"/>
    <x v="1"/>
    <x v="4"/>
    <x v="1"/>
    <x v="1"/>
    <x v="8"/>
    <x v="5361"/>
  </r>
  <r>
    <x v="219"/>
    <x v="2"/>
    <x v="17"/>
    <x v="0"/>
    <x v="0"/>
    <x v="5"/>
    <x v="786"/>
  </r>
  <r>
    <x v="137"/>
    <x v="0"/>
    <x v="15"/>
    <x v="3"/>
    <x v="1"/>
    <x v="8"/>
    <x v="1380"/>
  </r>
  <r>
    <x v="241"/>
    <x v="2"/>
    <x v="32"/>
    <x v="0"/>
    <x v="1"/>
    <x v="4"/>
    <x v="4542"/>
  </r>
  <r>
    <x v="241"/>
    <x v="2"/>
    <x v="32"/>
    <x v="0"/>
    <x v="2"/>
    <x v="7"/>
    <x v="5362"/>
  </r>
  <r>
    <x v="241"/>
    <x v="2"/>
    <x v="32"/>
    <x v="0"/>
    <x v="1"/>
    <x v="6"/>
    <x v="190"/>
  </r>
  <r>
    <x v="241"/>
    <x v="2"/>
    <x v="32"/>
    <x v="0"/>
    <x v="1"/>
    <x v="6"/>
    <x v="1905"/>
  </r>
  <r>
    <x v="241"/>
    <x v="2"/>
    <x v="32"/>
    <x v="0"/>
    <x v="1"/>
    <x v="2"/>
    <x v="2104"/>
  </r>
  <r>
    <x v="322"/>
    <x v="1"/>
    <x v="1"/>
    <x v="1"/>
    <x v="1"/>
    <x v="6"/>
    <x v="418"/>
  </r>
  <r>
    <x v="322"/>
    <x v="1"/>
    <x v="1"/>
    <x v="1"/>
    <x v="1"/>
    <x v="8"/>
    <x v="951"/>
  </r>
  <r>
    <x v="322"/>
    <x v="1"/>
    <x v="1"/>
    <x v="1"/>
    <x v="2"/>
    <x v="11"/>
    <x v="670"/>
  </r>
  <r>
    <x v="1205"/>
    <x v="1"/>
    <x v="1"/>
    <x v="1"/>
    <x v="2"/>
    <x v="11"/>
    <x v="1309"/>
  </r>
  <r>
    <x v="1205"/>
    <x v="1"/>
    <x v="1"/>
    <x v="1"/>
    <x v="2"/>
    <x v="11"/>
    <x v="937"/>
  </r>
  <r>
    <x v="728"/>
    <x v="1"/>
    <x v="11"/>
    <x v="2"/>
    <x v="1"/>
    <x v="4"/>
    <x v="5102"/>
  </r>
  <r>
    <x v="404"/>
    <x v="0"/>
    <x v="24"/>
    <x v="3"/>
    <x v="1"/>
    <x v="8"/>
    <x v="5363"/>
  </r>
  <r>
    <x v="404"/>
    <x v="0"/>
    <x v="24"/>
    <x v="3"/>
    <x v="1"/>
    <x v="13"/>
    <x v="5364"/>
  </r>
  <r>
    <x v="404"/>
    <x v="0"/>
    <x v="24"/>
    <x v="3"/>
    <x v="1"/>
    <x v="10"/>
    <x v="419"/>
  </r>
  <r>
    <x v="404"/>
    <x v="0"/>
    <x v="24"/>
    <x v="3"/>
    <x v="1"/>
    <x v="9"/>
    <x v="5365"/>
  </r>
  <r>
    <x v="740"/>
    <x v="1"/>
    <x v="3"/>
    <x v="0"/>
    <x v="2"/>
    <x v="7"/>
    <x v="5366"/>
  </r>
  <r>
    <x v="740"/>
    <x v="1"/>
    <x v="3"/>
    <x v="0"/>
    <x v="0"/>
    <x v="5"/>
    <x v="5367"/>
  </r>
  <r>
    <x v="740"/>
    <x v="1"/>
    <x v="3"/>
    <x v="0"/>
    <x v="1"/>
    <x v="8"/>
    <x v="4698"/>
  </r>
  <r>
    <x v="740"/>
    <x v="1"/>
    <x v="3"/>
    <x v="0"/>
    <x v="1"/>
    <x v="10"/>
    <x v="1718"/>
  </r>
  <r>
    <x v="1169"/>
    <x v="0"/>
    <x v="15"/>
    <x v="3"/>
    <x v="1"/>
    <x v="10"/>
    <x v="1832"/>
  </r>
  <r>
    <x v="357"/>
    <x v="0"/>
    <x v="9"/>
    <x v="3"/>
    <x v="1"/>
    <x v="14"/>
    <x v="5368"/>
  </r>
  <r>
    <x v="357"/>
    <x v="0"/>
    <x v="9"/>
    <x v="3"/>
    <x v="2"/>
    <x v="11"/>
    <x v="231"/>
  </r>
  <r>
    <x v="165"/>
    <x v="1"/>
    <x v="45"/>
    <x v="1"/>
    <x v="1"/>
    <x v="8"/>
    <x v="3309"/>
  </r>
  <r>
    <x v="119"/>
    <x v="1"/>
    <x v="1"/>
    <x v="1"/>
    <x v="2"/>
    <x v="11"/>
    <x v="4383"/>
  </r>
  <r>
    <x v="119"/>
    <x v="1"/>
    <x v="1"/>
    <x v="1"/>
    <x v="2"/>
    <x v="7"/>
    <x v="236"/>
  </r>
  <r>
    <x v="119"/>
    <x v="1"/>
    <x v="1"/>
    <x v="1"/>
    <x v="1"/>
    <x v="8"/>
    <x v="5369"/>
  </r>
  <r>
    <x v="648"/>
    <x v="2"/>
    <x v="3"/>
    <x v="0"/>
    <x v="2"/>
    <x v="7"/>
    <x v="3539"/>
  </r>
  <r>
    <x v="861"/>
    <x v="2"/>
    <x v="30"/>
    <x v="3"/>
    <x v="1"/>
    <x v="2"/>
    <x v="2496"/>
  </r>
  <r>
    <x v="861"/>
    <x v="2"/>
    <x v="30"/>
    <x v="3"/>
    <x v="0"/>
    <x v="5"/>
    <x v="4056"/>
  </r>
  <r>
    <x v="861"/>
    <x v="2"/>
    <x v="30"/>
    <x v="3"/>
    <x v="1"/>
    <x v="8"/>
    <x v="4582"/>
  </r>
  <r>
    <x v="861"/>
    <x v="2"/>
    <x v="30"/>
    <x v="3"/>
    <x v="1"/>
    <x v="9"/>
    <x v="5370"/>
  </r>
  <r>
    <x v="861"/>
    <x v="2"/>
    <x v="30"/>
    <x v="3"/>
    <x v="1"/>
    <x v="10"/>
    <x v="783"/>
  </r>
  <r>
    <x v="139"/>
    <x v="0"/>
    <x v="17"/>
    <x v="0"/>
    <x v="1"/>
    <x v="9"/>
    <x v="2267"/>
  </r>
  <r>
    <x v="59"/>
    <x v="0"/>
    <x v="10"/>
    <x v="2"/>
    <x v="0"/>
    <x v="0"/>
    <x v="5371"/>
  </r>
  <r>
    <x v="59"/>
    <x v="0"/>
    <x v="10"/>
    <x v="2"/>
    <x v="2"/>
    <x v="7"/>
    <x v="1731"/>
  </r>
  <r>
    <x v="254"/>
    <x v="0"/>
    <x v="1"/>
    <x v="1"/>
    <x v="2"/>
    <x v="15"/>
    <x v="5372"/>
  </r>
  <r>
    <x v="96"/>
    <x v="1"/>
    <x v="4"/>
    <x v="1"/>
    <x v="1"/>
    <x v="8"/>
    <x v="204"/>
  </r>
  <r>
    <x v="96"/>
    <x v="1"/>
    <x v="4"/>
    <x v="1"/>
    <x v="0"/>
    <x v="5"/>
    <x v="5373"/>
  </r>
  <r>
    <x v="96"/>
    <x v="1"/>
    <x v="4"/>
    <x v="1"/>
    <x v="1"/>
    <x v="4"/>
    <x v="5023"/>
  </r>
  <r>
    <x v="982"/>
    <x v="0"/>
    <x v="24"/>
    <x v="3"/>
    <x v="2"/>
    <x v="15"/>
    <x v="5374"/>
  </r>
  <r>
    <x v="982"/>
    <x v="0"/>
    <x v="24"/>
    <x v="3"/>
    <x v="1"/>
    <x v="8"/>
    <x v="3487"/>
  </r>
  <r>
    <x v="237"/>
    <x v="0"/>
    <x v="5"/>
    <x v="2"/>
    <x v="1"/>
    <x v="8"/>
    <x v="839"/>
  </r>
  <r>
    <x v="572"/>
    <x v="0"/>
    <x v="5"/>
    <x v="2"/>
    <x v="1"/>
    <x v="14"/>
    <x v="439"/>
  </r>
  <r>
    <x v="572"/>
    <x v="0"/>
    <x v="5"/>
    <x v="2"/>
    <x v="1"/>
    <x v="9"/>
    <x v="5375"/>
  </r>
  <r>
    <x v="697"/>
    <x v="0"/>
    <x v="30"/>
    <x v="3"/>
    <x v="2"/>
    <x v="15"/>
    <x v="5376"/>
  </r>
  <r>
    <x v="697"/>
    <x v="0"/>
    <x v="30"/>
    <x v="3"/>
    <x v="1"/>
    <x v="4"/>
    <x v="3881"/>
  </r>
  <r>
    <x v="391"/>
    <x v="1"/>
    <x v="1"/>
    <x v="1"/>
    <x v="1"/>
    <x v="10"/>
    <x v="5377"/>
  </r>
  <r>
    <x v="391"/>
    <x v="1"/>
    <x v="1"/>
    <x v="1"/>
    <x v="2"/>
    <x v="11"/>
    <x v="758"/>
  </r>
  <r>
    <x v="1186"/>
    <x v="2"/>
    <x v="10"/>
    <x v="2"/>
    <x v="2"/>
    <x v="11"/>
    <x v="2255"/>
  </r>
  <r>
    <x v="179"/>
    <x v="1"/>
    <x v="3"/>
    <x v="0"/>
    <x v="2"/>
    <x v="7"/>
    <x v="2913"/>
  </r>
  <r>
    <x v="179"/>
    <x v="1"/>
    <x v="3"/>
    <x v="0"/>
    <x v="1"/>
    <x v="10"/>
    <x v="642"/>
  </r>
  <r>
    <x v="55"/>
    <x v="1"/>
    <x v="24"/>
    <x v="3"/>
    <x v="1"/>
    <x v="8"/>
    <x v="5378"/>
  </r>
  <r>
    <x v="55"/>
    <x v="1"/>
    <x v="24"/>
    <x v="3"/>
    <x v="1"/>
    <x v="8"/>
    <x v="5379"/>
  </r>
  <r>
    <x v="55"/>
    <x v="1"/>
    <x v="24"/>
    <x v="3"/>
    <x v="1"/>
    <x v="8"/>
    <x v="5380"/>
  </r>
  <r>
    <x v="923"/>
    <x v="1"/>
    <x v="1"/>
    <x v="1"/>
    <x v="1"/>
    <x v="4"/>
    <x v="5381"/>
  </r>
  <r>
    <x v="96"/>
    <x v="2"/>
    <x v="1"/>
    <x v="1"/>
    <x v="0"/>
    <x v="5"/>
    <x v="5382"/>
  </r>
  <r>
    <x v="508"/>
    <x v="2"/>
    <x v="25"/>
    <x v="2"/>
    <x v="2"/>
    <x v="7"/>
    <x v="5383"/>
  </r>
  <r>
    <x v="508"/>
    <x v="2"/>
    <x v="25"/>
    <x v="2"/>
    <x v="1"/>
    <x v="9"/>
    <x v="5384"/>
  </r>
  <r>
    <x v="1142"/>
    <x v="2"/>
    <x v="32"/>
    <x v="0"/>
    <x v="0"/>
    <x v="1"/>
    <x v="5385"/>
  </r>
  <r>
    <x v="494"/>
    <x v="2"/>
    <x v="1"/>
    <x v="1"/>
    <x v="0"/>
    <x v="1"/>
    <x v="5386"/>
  </r>
  <r>
    <x v="79"/>
    <x v="0"/>
    <x v="5"/>
    <x v="2"/>
    <x v="0"/>
    <x v="3"/>
    <x v="5387"/>
  </r>
  <r>
    <x v="243"/>
    <x v="0"/>
    <x v="1"/>
    <x v="1"/>
    <x v="0"/>
    <x v="5"/>
    <x v="5388"/>
  </r>
  <r>
    <x v="243"/>
    <x v="0"/>
    <x v="1"/>
    <x v="1"/>
    <x v="1"/>
    <x v="4"/>
    <x v="1444"/>
  </r>
  <r>
    <x v="243"/>
    <x v="0"/>
    <x v="1"/>
    <x v="1"/>
    <x v="2"/>
    <x v="7"/>
    <x v="5198"/>
  </r>
  <r>
    <x v="243"/>
    <x v="0"/>
    <x v="1"/>
    <x v="1"/>
    <x v="1"/>
    <x v="10"/>
    <x v="2778"/>
  </r>
  <r>
    <x v="976"/>
    <x v="1"/>
    <x v="17"/>
    <x v="0"/>
    <x v="2"/>
    <x v="7"/>
    <x v="4496"/>
  </r>
  <r>
    <x v="976"/>
    <x v="1"/>
    <x v="17"/>
    <x v="0"/>
    <x v="1"/>
    <x v="2"/>
    <x v="2910"/>
  </r>
  <r>
    <x v="1206"/>
    <x v="0"/>
    <x v="10"/>
    <x v="2"/>
    <x v="0"/>
    <x v="5"/>
    <x v="164"/>
  </r>
  <r>
    <x v="1206"/>
    <x v="0"/>
    <x v="10"/>
    <x v="2"/>
    <x v="1"/>
    <x v="10"/>
    <x v="281"/>
  </r>
  <r>
    <x v="1206"/>
    <x v="0"/>
    <x v="10"/>
    <x v="2"/>
    <x v="0"/>
    <x v="1"/>
    <x v="5389"/>
  </r>
  <r>
    <x v="1206"/>
    <x v="0"/>
    <x v="10"/>
    <x v="2"/>
    <x v="1"/>
    <x v="10"/>
    <x v="559"/>
  </r>
  <r>
    <x v="949"/>
    <x v="2"/>
    <x v="15"/>
    <x v="3"/>
    <x v="1"/>
    <x v="2"/>
    <x v="5390"/>
  </r>
  <r>
    <x v="949"/>
    <x v="2"/>
    <x v="15"/>
    <x v="3"/>
    <x v="2"/>
    <x v="11"/>
    <x v="117"/>
  </r>
  <r>
    <x v="949"/>
    <x v="2"/>
    <x v="15"/>
    <x v="3"/>
    <x v="1"/>
    <x v="10"/>
    <x v="5391"/>
  </r>
  <r>
    <x v="122"/>
    <x v="1"/>
    <x v="1"/>
    <x v="1"/>
    <x v="2"/>
    <x v="7"/>
    <x v="5392"/>
  </r>
  <r>
    <x v="1207"/>
    <x v="1"/>
    <x v="1"/>
    <x v="1"/>
    <x v="1"/>
    <x v="10"/>
    <x v="681"/>
  </r>
  <r>
    <x v="960"/>
    <x v="0"/>
    <x v="31"/>
    <x v="3"/>
    <x v="1"/>
    <x v="2"/>
    <x v="2468"/>
  </r>
  <r>
    <x v="259"/>
    <x v="0"/>
    <x v="18"/>
    <x v="0"/>
    <x v="2"/>
    <x v="11"/>
    <x v="98"/>
  </r>
  <r>
    <x v="259"/>
    <x v="0"/>
    <x v="18"/>
    <x v="0"/>
    <x v="2"/>
    <x v="7"/>
    <x v="5393"/>
  </r>
  <r>
    <x v="259"/>
    <x v="0"/>
    <x v="18"/>
    <x v="0"/>
    <x v="1"/>
    <x v="8"/>
    <x v="2940"/>
  </r>
  <r>
    <x v="259"/>
    <x v="0"/>
    <x v="18"/>
    <x v="0"/>
    <x v="1"/>
    <x v="2"/>
    <x v="1253"/>
  </r>
  <r>
    <x v="195"/>
    <x v="1"/>
    <x v="5"/>
    <x v="2"/>
    <x v="1"/>
    <x v="4"/>
    <x v="5394"/>
  </r>
  <r>
    <x v="195"/>
    <x v="1"/>
    <x v="5"/>
    <x v="2"/>
    <x v="1"/>
    <x v="8"/>
    <x v="1223"/>
  </r>
  <r>
    <x v="195"/>
    <x v="1"/>
    <x v="5"/>
    <x v="2"/>
    <x v="1"/>
    <x v="9"/>
    <x v="3586"/>
  </r>
  <r>
    <x v="195"/>
    <x v="1"/>
    <x v="5"/>
    <x v="2"/>
    <x v="1"/>
    <x v="10"/>
    <x v="4981"/>
  </r>
  <r>
    <x v="195"/>
    <x v="1"/>
    <x v="5"/>
    <x v="2"/>
    <x v="1"/>
    <x v="8"/>
    <x v="4964"/>
  </r>
  <r>
    <x v="1063"/>
    <x v="1"/>
    <x v="17"/>
    <x v="0"/>
    <x v="0"/>
    <x v="5"/>
    <x v="5395"/>
  </r>
  <r>
    <x v="582"/>
    <x v="1"/>
    <x v="15"/>
    <x v="3"/>
    <x v="2"/>
    <x v="11"/>
    <x v="457"/>
  </r>
  <r>
    <x v="964"/>
    <x v="1"/>
    <x v="2"/>
    <x v="0"/>
    <x v="2"/>
    <x v="7"/>
    <x v="2610"/>
  </r>
  <r>
    <x v="964"/>
    <x v="1"/>
    <x v="2"/>
    <x v="0"/>
    <x v="0"/>
    <x v="5"/>
    <x v="5396"/>
  </r>
  <r>
    <x v="532"/>
    <x v="0"/>
    <x v="3"/>
    <x v="0"/>
    <x v="1"/>
    <x v="8"/>
    <x v="5397"/>
  </r>
  <r>
    <x v="806"/>
    <x v="0"/>
    <x v="10"/>
    <x v="2"/>
    <x v="2"/>
    <x v="7"/>
    <x v="4188"/>
  </r>
  <r>
    <x v="806"/>
    <x v="0"/>
    <x v="10"/>
    <x v="2"/>
    <x v="1"/>
    <x v="8"/>
    <x v="1089"/>
  </r>
  <r>
    <x v="806"/>
    <x v="0"/>
    <x v="10"/>
    <x v="2"/>
    <x v="0"/>
    <x v="3"/>
    <x v="5398"/>
  </r>
  <r>
    <x v="874"/>
    <x v="1"/>
    <x v="4"/>
    <x v="1"/>
    <x v="1"/>
    <x v="6"/>
    <x v="1593"/>
  </r>
  <r>
    <x v="657"/>
    <x v="0"/>
    <x v="5"/>
    <x v="2"/>
    <x v="0"/>
    <x v="3"/>
    <x v="4788"/>
  </r>
  <r>
    <x v="657"/>
    <x v="0"/>
    <x v="5"/>
    <x v="2"/>
    <x v="0"/>
    <x v="3"/>
    <x v="5399"/>
  </r>
  <r>
    <x v="657"/>
    <x v="0"/>
    <x v="5"/>
    <x v="2"/>
    <x v="2"/>
    <x v="7"/>
    <x v="1946"/>
  </r>
  <r>
    <x v="404"/>
    <x v="1"/>
    <x v="6"/>
    <x v="2"/>
    <x v="0"/>
    <x v="5"/>
    <x v="5400"/>
  </r>
  <r>
    <x v="404"/>
    <x v="1"/>
    <x v="6"/>
    <x v="2"/>
    <x v="2"/>
    <x v="11"/>
    <x v="1599"/>
  </r>
  <r>
    <x v="560"/>
    <x v="1"/>
    <x v="6"/>
    <x v="2"/>
    <x v="0"/>
    <x v="5"/>
    <x v="80"/>
  </r>
  <r>
    <x v="151"/>
    <x v="1"/>
    <x v="9"/>
    <x v="3"/>
    <x v="1"/>
    <x v="10"/>
    <x v="2485"/>
  </r>
  <r>
    <x v="151"/>
    <x v="1"/>
    <x v="9"/>
    <x v="3"/>
    <x v="2"/>
    <x v="11"/>
    <x v="5401"/>
  </r>
  <r>
    <x v="997"/>
    <x v="0"/>
    <x v="1"/>
    <x v="1"/>
    <x v="1"/>
    <x v="6"/>
    <x v="3054"/>
  </r>
  <r>
    <x v="997"/>
    <x v="0"/>
    <x v="1"/>
    <x v="1"/>
    <x v="2"/>
    <x v="7"/>
    <x v="5402"/>
  </r>
  <r>
    <x v="997"/>
    <x v="0"/>
    <x v="1"/>
    <x v="1"/>
    <x v="1"/>
    <x v="6"/>
    <x v="1220"/>
  </r>
  <r>
    <x v="997"/>
    <x v="0"/>
    <x v="1"/>
    <x v="1"/>
    <x v="1"/>
    <x v="8"/>
    <x v="5403"/>
  </r>
  <r>
    <x v="963"/>
    <x v="0"/>
    <x v="2"/>
    <x v="0"/>
    <x v="1"/>
    <x v="14"/>
    <x v="5404"/>
  </r>
  <r>
    <x v="54"/>
    <x v="0"/>
    <x v="21"/>
    <x v="1"/>
    <x v="1"/>
    <x v="8"/>
    <x v="4707"/>
  </r>
  <r>
    <x v="54"/>
    <x v="0"/>
    <x v="21"/>
    <x v="1"/>
    <x v="2"/>
    <x v="15"/>
    <x v="5405"/>
  </r>
  <r>
    <x v="1208"/>
    <x v="0"/>
    <x v="10"/>
    <x v="2"/>
    <x v="0"/>
    <x v="1"/>
    <x v="5406"/>
  </r>
  <r>
    <x v="1035"/>
    <x v="2"/>
    <x v="1"/>
    <x v="1"/>
    <x v="1"/>
    <x v="10"/>
    <x v="2169"/>
  </r>
  <r>
    <x v="647"/>
    <x v="1"/>
    <x v="1"/>
    <x v="1"/>
    <x v="1"/>
    <x v="14"/>
    <x v="1023"/>
  </r>
  <r>
    <x v="165"/>
    <x v="1"/>
    <x v="31"/>
    <x v="3"/>
    <x v="1"/>
    <x v="10"/>
    <x v="537"/>
  </r>
  <r>
    <x v="165"/>
    <x v="1"/>
    <x v="31"/>
    <x v="3"/>
    <x v="1"/>
    <x v="8"/>
    <x v="5407"/>
  </r>
  <r>
    <x v="163"/>
    <x v="0"/>
    <x v="1"/>
    <x v="1"/>
    <x v="1"/>
    <x v="9"/>
    <x v="5408"/>
  </r>
  <r>
    <x v="66"/>
    <x v="0"/>
    <x v="18"/>
    <x v="0"/>
    <x v="0"/>
    <x v="3"/>
    <x v="5409"/>
  </r>
  <r>
    <x v="66"/>
    <x v="0"/>
    <x v="18"/>
    <x v="0"/>
    <x v="2"/>
    <x v="11"/>
    <x v="1502"/>
  </r>
  <r>
    <x v="66"/>
    <x v="0"/>
    <x v="18"/>
    <x v="0"/>
    <x v="1"/>
    <x v="4"/>
    <x v="4165"/>
  </r>
  <r>
    <x v="66"/>
    <x v="0"/>
    <x v="18"/>
    <x v="0"/>
    <x v="1"/>
    <x v="6"/>
    <x v="5410"/>
  </r>
  <r>
    <x v="66"/>
    <x v="0"/>
    <x v="18"/>
    <x v="0"/>
    <x v="1"/>
    <x v="9"/>
    <x v="5411"/>
  </r>
  <r>
    <x v="233"/>
    <x v="0"/>
    <x v="2"/>
    <x v="0"/>
    <x v="0"/>
    <x v="0"/>
    <x v="5412"/>
  </r>
  <r>
    <x v="59"/>
    <x v="1"/>
    <x v="1"/>
    <x v="1"/>
    <x v="1"/>
    <x v="10"/>
    <x v="18"/>
  </r>
  <r>
    <x v="53"/>
    <x v="0"/>
    <x v="2"/>
    <x v="0"/>
    <x v="0"/>
    <x v="5"/>
    <x v="5413"/>
  </r>
  <r>
    <x v="53"/>
    <x v="0"/>
    <x v="2"/>
    <x v="0"/>
    <x v="2"/>
    <x v="15"/>
    <x v="5028"/>
  </r>
  <r>
    <x v="920"/>
    <x v="0"/>
    <x v="5"/>
    <x v="2"/>
    <x v="2"/>
    <x v="7"/>
    <x v="5414"/>
  </r>
  <r>
    <x v="920"/>
    <x v="0"/>
    <x v="5"/>
    <x v="2"/>
    <x v="1"/>
    <x v="9"/>
    <x v="3561"/>
  </r>
  <r>
    <x v="920"/>
    <x v="0"/>
    <x v="5"/>
    <x v="2"/>
    <x v="0"/>
    <x v="1"/>
    <x v="3042"/>
  </r>
  <r>
    <x v="920"/>
    <x v="0"/>
    <x v="5"/>
    <x v="2"/>
    <x v="1"/>
    <x v="6"/>
    <x v="3917"/>
  </r>
  <r>
    <x v="732"/>
    <x v="0"/>
    <x v="17"/>
    <x v="0"/>
    <x v="0"/>
    <x v="5"/>
    <x v="2887"/>
  </r>
  <r>
    <x v="732"/>
    <x v="0"/>
    <x v="17"/>
    <x v="0"/>
    <x v="2"/>
    <x v="11"/>
    <x v="1309"/>
  </r>
  <r>
    <x v="732"/>
    <x v="0"/>
    <x v="17"/>
    <x v="0"/>
    <x v="0"/>
    <x v="5"/>
    <x v="4653"/>
  </r>
  <r>
    <x v="44"/>
    <x v="0"/>
    <x v="5"/>
    <x v="2"/>
    <x v="1"/>
    <x v="8"/>
    <x v="75"/>
  </r>
  <r>
    <x v="54"/>
    <x v="2"/>
    <x v="9"/>
    <x v="3"/>
    <x v="2"/>
    <x v="11"/>
    <x v="2709"/>
  </r>
  <r>
    <x v="54"/>
    <x v="2"/>
    <x v="9"/>
    <x v="3"/>
    <x v="0"/>
    <x v="1"/>
    <x v="5415"/>
  </r>
  <r>
    <x v="125"/>
    <x v="0"/>
    <x v="18"/>
    <x v="0"/>
    <x v="1"/>
    <x v="4"/>
    <x v="5416"/>
  </r>
  <r>
    <x v="574"/>
    <x v="1"/>
    <x v="24"/>
    <x v="3"/>
    <x v="1"/>
    <x v="6"/>
    <x v="5417"/>
  </r>
  <r>
    <x v="574"/>
    <x v="1"/>
    <x v="24"/>
    <x v="3"/>
    <x v="2"/>
    <x v="7"/>
    <x v="5418"/>
  </r>
  <r>
    <x v="668"/>
    <x v="0"/>
    <x v="15"/>
    <x v="3"/>
    <x v="0"/>
    <x v="1"/>
    <x v="2598"/>
  </r>
  <r>
    <x v="84"/>
    <x v="0"/>
    <x v="9"/>
    <x v="3"/>
    <x v="2"/>
    <x v="11"/>
    <x v="5419"/>
  </r>
  <r>
    <x v="1016"/>
    <x v="0"/>
    <x v="1"/>
    <x v="1"/>
    <x v="0"/>
    <x v="0"/>
    <x v="5420"/>
  </r>
  <r>
    <x v="51"/>
    <x v="1"/>
    <x v="5"/>
    <x v="2"/>
    <x v="1"/>
    <x v="10"/>
    <x v="1566"/>
  </r>
  <r>
    <x v="51"/>
    <x v="1"/>
    <x v="5"/>
    <x v="2"/>
    <x v="1"/>
    <x v="10"/>
    <x v="128"/>
  </r>
  <r>
    <x v="51"/>
    <x v="1"/>
    <x v="5"/>
    <x v="2"/>
    <x v="0"/>
    <x v="3"/>
    <x v="5421"/>
  </r>
  <r>
    <x v="51"/>
    <x v="1"/>
    <x v="5"/>
    <x v="2"/>
    <x v="1"/>
    <x v="8"/>
    <x v="5422"/>
  </r>
  <r>
    <x v="935"/>
    <x v="1"/>
    <x v="30"/>
    <x v="3"/>
    <x v="1"/>
    <x v="8"/>
    <x v="1755"/>
  </r>
  <r>
    <x v="324"/>
    <x v="0"/>
    <x v="5"/>
    <x v="2"/>
    <x v="1"/>
    <x v="8"/>
    <x v="5423"/>
  </r>
  <r>
    <x v="644"/>
    <x v="0"/>
    <x v="10"/>
    <x v="2"/>
    <x v="1"/>
    <x v="8"/>
    <x v="4808"/>
  </r>
  <r>
    <x v="1193"/>
    <x v="0"/>
    <x v="10"/>
    <x v="2"/>
    <x v="1"/>
    <x v="9"/>
    <x v="5424"/>
  </r>
  <r>
    <x v="1193"/>
    <x v="0"/>
    <x v="10"/>
    <x v="2"/>
    <x v="1"/>
    <x v="8"/>
    <x v="1089"/>
  </r>
  <r>
    <x v="1193"/>
    <x v="0"/>
    <x v="10"/>
    <x v="2"/>
    <x v="0"/>
    <x v="5"/>
    <x v="5425"/>
  </r>
  <r>
    <x v="1193"/>
    <x v="0"/>
    <x v="10"/>
    <x v="2"/>
    <x v="0"/>
    <x v="3"/>
    <x v="2010"/>
  </r>
  <r>
    <x v="155"/>
    <x v="0"/>
    <x v="3"/>
    <x v="0"/>
    <x v="0"/>
    <x v="5"/>
    <x v="2486"/>
  </r>
  <r>
    <x v="155"/>
    <x v="0"/>
    <x v="3"/>
    <x v="0"/>
    <x v="1"/>
    <x v="8"/>
    <x v="5426"/>
  </r>
  <r>
    <x v="155"/>
    <x v="0"/>
    <x v="3"/>
    <x v="0"/>
    <x v="2"/>
    <x v="7"/>
    <x v="550"/>
  </r>
  <r>
    <x v="155"/>
    <x v="0"/>
    <x v="3"/>
    <x v="0"/>
    <x v="1"/>
    <x v="6"/>
    <x v="560"/>
  </r>
  <r>
    <x v="100"/>
    <x v="1"/>
    <x v="25"/>
    <x v="2"/>
    <x v="0"/>
    <x v="5"/>
    <x v="387"/>
  </r>
  <r>
    <x v="100"/>
    <x v="1"/>
    <x v="25"/>
    <x v="2"/>
    <x v="2"/>
    <x v="16"/>
    <x v="972"/>
  </r>
  <r>
    <x v="172"/>
    <x v="2"/>
    <x v="1"/>
    <x v="1"/>
    <x v="2"/>
    <x v="11"/>
    <x v="5427"/>
  </r>
  <r>
    <x v="524"/>
    <x v="1"/>
    <x v="18"/>
    <x v="0"/>
    <x v="2"/>
    <x v="11"/>
    <x v="4964"/>
  </r>
  <r>
    <x v="524"/>
    <x v="1"/>
    <x v="18"/>
    <x v="0"/>
    <x v="0"/>
    <x v="3"/>
    <x v="5428"/>
  </r>
  <r>
    <x v="860"/>
    <x v="0"/>
    <x v="2"/>
    <x v="0"/>
    <x v="1"/>
    <x v="10"/>
    <x v="419"/>
  </r>
  <r>
    <x v="860"/>
    <x v="0"/>
    <x v="2"/>
    <x v="0"/>
    <x v="1"/>
    <x v="9"/>
    <x v="5429"/>
  </r>
  <r>
    <x v="343"/>
    <x v="0"/>
    <x v="5"/>
    <x v="2"/>
    <x v="2"/>
    <x v="7"/>
    <x v="5430"/>
  </r>
  <r>
    <x v="177"/>
    <x v="0"/>
    <x v="5"/>
    <x v="2"/>
    <x v="1"/>
    <x v="10"/>
    <x v="3849"/>
  </r>
  <r>
    <x v="177"/>
    <x v="0"/>
    <x v="5"/>
    <x v="2"/>
    <x v="1"/>
    <x v="10"/>
    <x v="5431"/>
  </r>
  <r>
    <x v="726"/>
    <x v="2"/>
    <x v="9"/>
    <x v="3"/>
    <x v="0"/>
    <x v="1"/>
    <x v="4087"/>
  </r>
  <r>
    <x v="169"/>
    <x v="0"/>
    <x v="16"/>
    <x v="1"/>
    <x v="1"/>
    <x v="8"/>
    <x v="2238"/>
  </r>
  <r>
    <x v="266"/>
    <x v="1"/>
    <x v="32"/>
    <x v="0"/>
    <x v="2"/>
    <x v="11"/>
    <x v="5432"/>
  </r>
  <r>
    <x v="266"/>
    <x v="1"/>
    <x v="32"/>
    <x v="0"/>
    <x v="1"/>
    <x v="10"/>
    <x v="593"/>
  </r>
  <r>
    <x v="57"/>
    <x v="0"/>
    <x v="4"/>
    <x v="1"/>
    <x v="2"/>
    <x v="11"/>
    <x v="5433"/>
  </r>
  <r>
    <x v="57"/>
    <x v="0"/>
    <x v="4"/>
    <x v="1"/>
    <x v="1"/>
    <x v="6"/>
    <x v="4748"/>
  </r>
  <r>
    <x v="551"/>
    <x v="1"/>
    <x v="6"/>
    <x v="2"/>
    <x v="1"/>
    <x v="4"/>
    <x v="448"/>
  </r>
  <r>
    <x v="551"/>
    <x v="1"/>
    <x v="6"/>
    <x v="2"/>
    <x v="1"/>
    <x v="4"/>
    <x v="5434"/>
  </r>
  <r>
    <x v="551"/>
    <x v="1"/>
    <x v="6"/>
    <x v="2"/>
    <x v="1"/>
    <x v="2"/>
    <x v="1552"/>
  </r>
  <r>
    <x v="551"/>
    <x v="1"/>
    <x v="6"/>
    <x v="2"/>
    <x v="0"/>
    <x v="5"/>
    <x v="5435"/>
  </r>
  <r>
    <x v="1209"/>
    <x v="0"/>
    <x v="24"/>
    <x v="3"/>
    <x v="1"/>
    <x v="10"/>
    <x v="5436"/>
  </r>
  <r>
    <x v="240"/>
    <x v="1"/>
    <x v="19"/>
    <x v="0"/>
    <x v="1"/>
    <x v="8"/>
    <x v="4165"/>
  </r>
  <r>
    <x v="139"/>
    <x v="2"/>
    <x v="5"/>
    <x v="2"/>
    <x v="2"/>
    <x v="11"/>
    <x v="4470"/>
  </r>
  <r>
    <x v="823"/>
    <x v="1"/>
    <x v="15"/>
    <x v="3"/>
    <x v="0"/>
    <x v="5"/>
    <x v="5437"/>
  </r>
  <r>
    <x v="257"/>
    <x v="1"/>
    <x v="1"/>
    <x v="1"/>
    <x v="1"/>
    <x v="6"/>
    <x v="2213"/>
  </r>
  <r>
    <x v="257"/>
    <x v="1"/>
    <x v="1"/>
    <x v="1"/>
    <x v="1"/>
    <x v="12"/>
    <x v="5438"/>
  </r>
  <r>
    <x v="907"/>
    <x v="1"/>
    <x v="27"/>
    <x v="1"/>
    <x v="1"/>
    <x v="8"/>
    <x v="5439"/>
  </r>
  <r>
    <x v="907"/>
    <x v="1"/>
    <x v="27"/>
    <x v="1"/>
    <x v="1"/>
    <x v="8"/>
    <x v="3161"/>
  </r>
  <r>
    <x v="253"/>
    <x v="0"/>
    <x v="45"/>
    <x v="1"/>
    <x v="1"/>
    <x v="10"/>
    <x v="4459"/>
  </r>
  <r>
    <x v="253"/>
    <x v="0"/>
    <x v="45"/>
    <x v="1"/>
    <x v="1"/>
    <x v="8"/>
    <x v="339"/>
  </r>
  <r>
    <x v="757"/>
    <x v="0"/>
    <x v="17"/>
    <x v="0"/>
    <x v="2"/>
    <x v="11"/>
    <x v="2564"/>
  </r>
  <r>
    <x v="757"/>
    <x v="0"/>
    <x v="17"/>
    <x v="0"/>
    <x v="0"/>
    <x v="5"/>
    <x v="2074"/>
  </r>
  <r>
    <x v="219"/>
    <x v="1"/>
    <x v="24"/>
    <x v="3"/>
    <x v="1"/>
    <x v="8"/>
    <x v="5440"/>
  </r>
  <r>
    <x v="250"/>
    <x v="2"/>
    <x v="22"/>
    <x v="1"/>
    <x v="0"/>
    <x v="5"/>
    <x v="5441"/>
  </r>
  <r>
    <x v="685"/>
    <x v="0"/>
    <x v="15"/>
    <x v="3"/>
    <x v="0"/>
    <x v="1"/>
    <x v="5442"/>
  </r>
  <r>
    <x v="190"/>
    <x v="1"/>
    <x v="15"/>
    <x v="3"/>
    <x v="2"/>
    <x v="11"/>
    <x v="5443"/>
  </r>
  <r>
    <x v="190"/>
    <x v="1"/>
    <x v="15"/>
    <x v="3"/>
    <x v="2"/>
    <x v="11"/>
    <x v="3943"/>
  </r>
  <r>
    <x v="190"/>
    <x v="1"/>
    <x v="15"/>
    <x v="3"/>
    <x v="0"/>
    <x v="5"/>
    <x v="1250"/>
  </r>
  <r>
    <x v="42"/>
    <x v="0"/>
    <x v="31"/>
    <x v="3"/>
    <x v="0"/>
    <x v="5"/>
    <x v="1450"/>
  </r>
  <r>
    <x v="42"/>
    <x v="0"/>
    <x v="31"/>
    <x v="3"/>
    <x v="0"/>
    <x v="5"/>
    <x v="1838"/>
  </r>
  <r>
    <x v="667"/>
    <x v="0"/>
    <x v="15"/>
    <x v="3"/>
    <x v="1"/>
    <x v="8"/>
    <x v="1150"/>
  </r>
  <r>
    <x v="853"/>
    <x v="1"/>
    <x v="4"/>
    <x v="1"/>
    <x v="1"/>
    <x v="9"/>
    <x v="5444"/>
  </r>
  <r>
    <x v="853"/>
    <x v="1"/>
    <x v="4"/>
    <x v="1"/>
    <x v="0"/>
    <x v="3"/>
    <x v="5445"/>
  </r>
  <r>
    <x v="738"/>
    <x v="2"/>
    <x v="12"/>
    <x v="2"/>
    <x v="0"/>
    <x v="1"/>
    <x v="5446"/>
  </r>
  <r>
    <x v="814"/>
    <x v="0"/>
    <x v="36"/>
    <x v="0"/>
    <x v="1"/>
    <x v="8"/>
    <x v="1612"/>
  </r>
  <r>
    <x v="486"/>
    <x v="0"/>
    <x v="10"/>
    <x v="2"/>
    <x v="1"/>
    <x v="8"/>
    <x v="5447"/>
  </r>
  <r>
    <x v="486"/>
    <x v="0"/>
    <x v="10"/>
    <x v="2"/>
    <x v="2"/>
    <x v="11"/>
    <x v="5448"/>
  </r>
  <r>
    <x v="1003"/>
    <x v="0"/>
    <x v="15"/>
    <x v="3"/>
    <x v="1"/>
    <x v="10"/>
    <x v="233"/>
  </r>
  <r>
    <x v="1003"/>
    <x v="0"/>
    <x v="15"/>
    <x v="3"/>
    <x v="1"/>
    <x v="4"/>
    <x v="2383"/>
  </r>
  <r>
    <x v="610"/>
    <x v="0"/>
    <x v="5"/>
    <x v="2"/>
    <x v="2"/>
    <x v="7"/>
    <x v="494"/>
  </r>
  <r>
    <x v="907"/>
    <x v="0"/>
    <x v="12"/>
    <x v="2"/>
    <x v="1"/>
    <x v="8"/>
    <x v="5449"/>
  </r>
  <r>
    <x v="111"/>
    <x v="1"/>
    <x v="16"/>
    <x v="1"/>
    <x v="0"/>
    <x v="3"/>
    <x v="5450"/>
  </r>
  <r>
    <x v="450"/>
    <x v="0"/>
    <x v="2"/>
    <x v="0"/>
    <x v="0"/>
    <x v="5"/>
    <x v="5451"/>
  </r>
  <r>
    <x v="357"/>
    <x v="1"/>
    <x v="1"/>
    <x v="1"/>
    <x v="1"/>
    <x v="9"/>
    <x v="635"/>
  </r>
  <r>
    <x v="77"/>
    <x v="1"/>
    <x v="1"/>
    <x v="1"/>
    <x v="2"/>
    <x v="11"/>
    <x v="647"/>
  </r>
  <r>
    <x v="819"/>
    <x v="1"/>
    <x v="1"/>
    <x v="1"/>
    <x v="1"/>
    <x v="8"/>
    <x v="4290"/>
  </r>
  <r>
    <x v="819"/>
    <x v="1"/>
    <x v="1"/>
    <x v="1"/>
    <x v="2"/>
    <x v="11"/>
    <x v="5452"/>
  </r>
  <r>
    <x v="819"/>
    <x v="1"/>
    <x v="1"/>
    <x v="1"/>
    <x v="2"/>
    <x v="11"/>
    <x v="179"/>
  </r>
  <r>
    <x v="819"/>
    <x v="1"/>
    <x v="1"/>
    <x v="1"/>
    <x v="1"/>
    <x v="6"/>
    <x v="5453"/>
  </r>
  <r>
    <x v="819"/>
    <x v="1"/>
    <x v="1"/>
    <x v="1"/>
    <x v="1"/>
    <x v="2"/>
    <x v="1821"/>
  </r>
  <r>
    <x v="158"/>
    <x v="2"/>
    <x v="15"/>
    <x v="3"/>
    <x v="1"/>
    <x v="6"/>
    <x v="5454"/>
  </r>
  <r>
    <x v="1210"/>
    <x v="1"/>
    <x v="1"/>
    <x v="1"/>
    <x v="1"/>
    <x v="10"/>
    <x v="139"/>
  </r>
  <r>
    <x v="959"/>
    <x v="1"/>
    <x v="1"/>
    <x v="1"/>
    <x v="1"/>
    <x v="6"/>
    <x v="3525"/>
  </r>
  <r>
    <x v="959"/>
    <x v="1"/>
    <x v="1"/>
    <x v="1"/>
    <x v="1"/>
    <x v="8"/>
    <x v="688"/>
  </r>
  <r>
    <x v="959"/>
    <x v="1"/>
    <x v="1"/>
    <x v="1"/>
    <x v="2"/>
    <x v="7"/>
    <x v="5455"/>
  </r>
  <r>
    <x v="585"/>
    <x v="0"/>
    <x v="1"/>
    <x v="1"/>
    <x v="1"/>
    <x v="14"/>
    <x v="2099"/>
  </r>
  <r>
    <x v="811"/>
    <x v="0"/>
    <x v="4"/>
    <x v="1"/>
    <x v="2"/>
    <x v="11"/>
    <x v="223"/>
  </r>
  <r>
    <x v="121"/>
    <x v="2"/>
    <x v="15"/>
    <x v="3"/>
    <x v="0"/>
    <x v="1"/>
    <x v="5456"/>
  </r>
  <r>
    <x v="1182"/>
    <x v="0"/>
    <x v="1"/>
    <x v="1"/>
    <x v="0"/>
    <x v="5"/>
    <x v="4021"/>
  </r>
  <r>
    <x v="1182"/>
    <x v="0"/>
    <x v="1"/>
    <x v="1"/>
    <x v="0"/>
    <x v="3"/>
    <x v="5457"/>
  </r>
  <r>
    <x v="403"/>
    <x v="1"/>
    <x v="4"/>
    <x v="1"/>
    <x v="0"/>
    <x v="3"/>
    <x v="5458"/>
  </r>
  <r>
    <x v="312"/>
    <x v="1"/>
    <x v="1"/>
    <x v="1"/>
    <x v="1"/>
    <x v="8"/>
    <x v="5459"/>
  </r>
  <r>
    <x v="312"/>
    <x v="1"/>
    <x v="1"/>
    <x v="1"/>
    <x v="1"/>
    <x v="2"/>
    <x v="2255"/>
  </r>
  <r>
    <x v="905"/>
    <x v="1"/>
    <x v="15"/>
    <x v="3"/>
    <x v="1"/>
    <x v="13"/>
    <x v="5460"/>
  </r>
  <r>
    <x v="1005"/>
    <x v="0"/>
    <x v="10"/>
    <x v="2"/>
    <x v="1"/>
    <x v="10"/>
    <x v="5461"/>
  </r>
  <r>
    <x v="1005"/>
    <x v="0"/>
    <x v="10"/>
    <x v="2"/>
    <x v="1"/>
    <x v="8"/>
    <x v="194"/>
  </r>
  <r>
    <x v="1005"/>
    <x v="0"/>
    <x v="10"/>
    <x v="2"/>
    <x v="1"/>
    <x v="10"/>
    <x v="4336"/>
  </r>
  <r>
    <x v="1143"/>
    <x v="0"/>
    <x v="17"/>
    <x v="0"/>
    <x v="2"/>
    <x v="11"/>
    <x v="5462"/>
  </r>
  <r>
    <x v="1084"/>
    <x v="0"/>
    <x v="39"/>
    <x v="3"/>
    <x v="2"/>
    <x v="7"/>
    <x v="3377"/>
  </r>
  <r>
    <x v="476"/>
    <x v="0"/>
    <x v="4"/>
    <x v="1"/>
    <x v="0"/>
    <x v="1"/>
    <x v="1775"/>
  </r>
  <r>
    <x v="476"/>
    <x v="0"/>
    <x v="4"/>
    <x v="1"/>
    <x v="1"/>
    <x v="12"/>
    <x v="4196"/>
  </r>
  <r>
    <x v="769"/>
    <x v="1"/>
    <x v="9"/>
    <x v="3"/>
    <x v="0"/>
    <x v="5"/>
    <x v="1366"/>
  </r>
  <r>
    <x v="821"/>
    <x v="2"/>
    <x v="14"/>
    <x v="2"/>
    <x v="1"/>
    <x v="4"/>
    <x v="332"/>
  </r>
  <r>
    <x v="913"/>
    <x v="0"/>
    <x v="25"/>
    <x v="2"/>
    <x v="1"/>
    <x v="12"/>
    <x v="3319"/>
  </r>
  <r>
    <x v="913"/>
    <x v="0"/>
    <x v="25"/>
    <x v="2"/>
    <x v="2"/>
    <x v="11"/>
    <x v="5463"/>
  </r>
  <r>
    <x v="419"/>
    <x v="1"/>
    <x v="0"/>
    <x v="0"/>
    <x v="1"/>
    <x v="4"/>
    <x v="5464"/>
  </r>
  <r>
    <x v="599"/>
    <x v="0"/>
    <x v="24"/>
    <x v="3"/>
    <x v="1"/>
    <x v="8"/>
    <x v="570"/>
  </r>
  <r>
    <x v="599"/>
    <x v="0"/>
    <x v="24"/>
    <x v="3"/>
    <x v="1"/>
    <x v="14"/>
    <x v="5465"/>
  </r>
  <r>
    <x v="935"/>
    <x v="1"/>
    <x v="8"/>
    <x v="2"/>
    <x v="2"/>
    <x v="11"/>
    <x v="1309"/>
  </r>
  <r>
    <x v="595"/>
    <x v="0"/>
    <x v="0"/>
    <x v="0"/>
    <x v="0"/>
    <x v="5"/>
    <x v="5466"/>
  </r>
  <r>
    <x v="595"/>
    <x v="0"/>
    <x v="0"/>
    <x v="0"/>
    <x v="1"/>
    <x v="8"/>
    <x v="4773"/>
  </r>
  <r>
    <x v="220"/>
    <x v="1"/>
    <x v="1"/>
    <x v="1"/>
    <x v="2"/>
    <x v="7"/>
    <x v="2092"/>
  </r>
  <r>
    <x v="220"/>
    <x v="1"/>
    <x v="1"/>
    <x v="1"/>
    <x v="1"/>
    <x v="10"/>
    <x v="537"/>
  </r>
  <r>
    <x v="808"/>
    <x v="0"/>
    <x v="17"/>
    <x v="0"/>
    <x v="1"/>
    <x v="6"/>
    <x v="345"/>
  </r>
  <r>
    <x v="525"/>
    <x v="1"/>
    <x v="17"/>
    <x v="0"/>
    <x v="1"/>
    <x v="4"/>
    <x v="64"/>
  </r>
  <r>
    <x v="525"/>
    <x v="1"/>
    <x v="17"/>
    <x v="0"/>
    <x v="1"/>
    <x v="10"/>
    <x v="2680"/>
  </r>
  <r>
    <x v="545"/>
    <x v="0"/>
    <x v="1"/>
    <x v="1"/>
    <x v="1"/>
    <x v="8"/>
    <x v="4604"/>
  </r>
  <r>
    <x v="182"/>
    <x v="1"/>
    <x v="5"/>
    <x v="2"/>
    <x v="1"/>
    <x v="9"/>
    <x v="5467"/>
  </r>
  <r>
    <x v="182"/>
    <x v="1"/>
    <x v="5"/>
    <x v="2"/>
    <x v="0"/>
    <x v="1"/>
    <x v="5468"/>
  </r>
  <r>
    <x v="83"/>
    <x v="1"/>
    <x v="3"/>
    <x v="0"/>
    <x v="2"/>
    <x v="7"/>
    <x v="2126"/>
  </r>
  <r>
    <x v="42"/>
    <x v="0"/>
    <x v="24"/>
    <x v="3"/>
    <x v="1"/>
    <x v="4"/>
    <x v="5469"/>
  </r>
  <r>
    <x v="119"/>
    <x v="0"/>
    <x v="0"/>
    <x v="0"/>
    <x v="1"/>
    <x v="4"/>
    <x v="5470"/>
  </r>
  <r>
    <x v="1141"/>
    <x v="1"/>
    <x v="24"/>
    <x v="3"/>
    <x v="1"/>
    <x v="10"/>
    <x v="12"/>
  </r>
  <r>
    <x v="1141"/>
    <x v="1"/>
    <x v="24"/>
    <x v="3"/>
    <x v="0"/>
    <x v="0"/>
    <x v="5471"/>
  </r>
  <r>
    <x v="932"/>
    <x v="0"/>
    <x v="12"/>
    <x v="2"/>
    <x v="2"/>
    <x v="7"/>
    <x v="3633"/>
  </r>
  <r>
    <x v="932"/>
    <x v="0"/>
    <x v="12"/>
    <x v="2"/>
    <x v="1"/>
    <x v="8"/>
    <x v="5472"/>
  </r>
  <r>
    <x v="932"/>
    <x v="0"/>
    <x v="12"/>
    <x v="2"/>
    <x v="2"/>
    <x v="7"/>
    <x v="362"/>
  </r>
  <r>
    <x v="932"/>
    <x v="0"/>
    <x v="12"/>
    <x v="2"/>
    <x v="1"/>
    <x v="2"/>
    <x v="1301"/>
  </r>
  <r>
    <x v="791"/>
    <x v="0"/>
    <x v="14"/>
    <x v="2"/>
    <x v="1"/>
    <x v="10"/>
    <x v="56"/>
  </r>
  <r>
    <x v="386"/>
    <x v="2"/>
    <x v="5"/>
    <x v="2"/>
    <x v="2"/>
    <x v="7"/>
    <x v="4085"/>
  </r>
  <r>
    <x v="386"/>
    <x v="2"/>
    <x v="5"/>
    <x v="2"/>
    <x v="1"/>
    <x v="10"/>
    <x v="559"/>
  </r>
  <r>
    <x v="386"/>
    <x v="2"/>
    <x v="5"/>
    <x v="2"/>
    <x v="2"/>
    <x v="11"/>
    <x v="5473"/>
  </r>
  <r>
    <x v="209"/>
    <x v="0"/>
    <x v="5"/>
    <x v="2"/>
    <x v="1"/>
    <x v="6"/>
    <x v="5474"/>
  </r>
  <r>
    <x v="209"/>
    <x v="0"/>
    <x v="5"/>
    <x v="2"/>
    <x v="1"/>
    <x v="4"/>
    <x v="556"/>
  </r>
  <r>
    <x v="209"/>
    <x v="0"/>
    <x v="5"/>
    <x v="2"/>
    <x v="0"/>
    <x v="5"/>
    <x v="643"/>
  </r>
  <r>
    <x v="209"/>
    <x v="0"/>
    <x v="5"/>
    <x v="2"/>
    <x v="1"/>
    <x v="8"/>
    <x v="4078"/>
  </r>
  <r>
    <x v="209"/>
    <x v="0"/>
    <x v="5"/>
    <x v="2"/>
    <x v="1"/>
    <x v="4"/>
    <x v="5475"/>
  </r>
  <r>
    <x v="209"/>
    <x v="0"/>
    <x v="5"/>
    <x v="2"/>
    <x v="2"/>
    <x v="15"/>
    <x v="3030"/>
  </r>
  <r>
    <x v="442"/>
    <x v="1"/>
    <x v="5"/>
    <x v="2"/>
    <x v="1"/>
    <x v="14"/>
    <x v="4"/>
  </r>
  <r>
    <x v="442"/>
    <x v="1"/>
    <x v="5"/>
    <x v="2"/>
    <x v="1"/>
    <x v="10"/>
    <x v="5476"/>
  </r>
  <r>
    <x v="442"/>
    <x v="1"/>
    <x v="5"/>
    <x v="2"/>
    <x v="2"/>
    <x v="11"/>
    <x v="3568"/>
  </r>
  <r>
    <x v="303"/>
    <x v="2"/>
    <x v="17"/>
    <x v="0"/>
    <x v="1"/>
    <x v="12"/>
    <x v="3343"/>
  </r>
  <r>
    <x v="303"/>
    <x v="2"/>
    <x v="17"/>
    <x v="0"/>
    <x v="2"/>
    <x v="11"/>
    <x v="1003"/>
  </r>
  <r>
    <x v="303"/>
    <x v="2"/>
    <x v="17"/>
    <x v="0"/>
    <x v="1"/>
    <x v="4"/>
    <x v="5477"/>
  </r>
  <r>
    <x v="303"/>
    <x v="2"/>
    <x v="17"/>
    <x v="0"/>
    <x v="1"/>
    <x v="8"/>
    <x v="5478"/>
  </r>
  <r>
    <x v="569"/>
    <x v="1"/>
    <x v="1"/>
    <x v="1"/>
    <x v="2"/>
    <x v="7"/>
    <x v="4537"/>
  </r>
  <r>
    <x v="617"/>
    <x v="0"/>
    <x v="9"/>
    <x v="3"/>
    <x v="2"/>
    <x v="7"/>
    <x v="5479"/>
  </r>
  <r>
    <x v="617"/>
    <x v="0"/>
    <x v="9"/>
    <x v="3"/>
    <x v="0"/>
    <x v="5"/>
    <x v="1303"/>
  </r>
  <r>
    <x v="617"/>
    <x v="0"/>
    <x v="9"/>
    <x v="3"/>
    <x v="0"/>
    <x v="1"/>
    <x v="4843"/>
  </r>
  <r>
    <x v="617"/>
    <x v="0"/>
    <x v="9"/>
    <x v="3"/>
    <x v="1"/>
    <x v="10"/>
    <x v="5480"/>
  </r>
  <r>
    <x v="112"/>
    <x v="2"/>
    <x v="1"/>
    <x v="1"/>
    <x v="1"/>
    <x v="2"/>
    <x v="421"/>
  </r>
  <r>
    <x v="112"/>
    <x v="2"/>
    <x v="1"/>
    <x v="1"/>
    <x v="1"/>
    <x v="10"/>
    <x v="3324"/>
  </r>
  <r>
    <x v="257"/>
    <x v="1"/>
    <x v="1"/>
    <x v="1"/>
    <x v="1"/>
    <x v="9"/>
    <x v="1750"/>
  </r>
  <r>
    <x v="221"/>
    <x v="0"/>
    <x v="1"/>
    <x v="1"/>
    <x v="1"/>
    <x v="10"/>
    <x v="3890"/>
  </r>
  <r>
    <x v="491"/>
    <x v="0"/>
    <x v="9"/>
    <x v="3"/>
    <x v="1"/>
    <x v="8"/>
    <x v="5481"/>
  </r>
  <r>
    <x v="298"/>
    <x v="2"/>
    <x v="5"/>
    <x v="2"/>
    <x v="0"/>
    <x v="5"/>
    <x v="1235"/>
  </r>
  <r>
    <x v="298"/>
    <x v="2"/>
    <x v="5"/>
    <x v="2"/>
    <x v="0"/>
    <x v="5"/>
    <x v="752"/>
  </r>
  <r>
    <x v="109"/>
    <x v="2"/>
    <x v="27"/>
    <x v="1"/>
    <x v="1"/>
    <x v="6"/>
    <x v="5482"/>
  </r>
  <r>
    <x v="1126"/>
    <x v="0"/>
    <x v="5"/>
    <x v="2"/>
    <x v="1"/>
    <x v="4"/>
    <x v="5483"/>
  </r>
  <r>
    <x v="507"/>
    <x v="1"/>
    <x v="21"/>
    <x v="1"/>
    <x v="1"/>
    <x v="8"/>
    <x v="5484"/>
  </r>
  <r>
    <x v="830"/>
    <x v="0"/>
    <x v="24"/>
    <x v="3"/>
    <x v="0"/>
    <x v="0"/>
    <x v="5485"/>
  </r>
  <r>
    <x v="830"/>
    <x v="0"/>
    <x v="24"/>
    <x v="3"/>
    <x v="1"/>
    <x v="6"/>
    <x v="3923"/>
  </r>
  <r>
    <x v="39"/>
    <x v="1"/>
    <x v="39"/>
    <x v="3"/>
    <x v="0"/>
    <x v="5"/>
    <x v="1287"/>
  </r>
  <r>
    <x v="39"/>
    <x v="1"/>
    <x v="39"/>
    <x v="3"/>
    <x v="1"/>
    <x v="9"/>
    <x v="5486"/>
  </r>
  <r>
    <x v="284"/>
    <x v="2"/>
    <x v="1"/>
    <x v="1"/>
    <x v="2"/>
    <x v="7"/>
    <x v="5487"/>
  </r>
  <r>
    <x v="408"/>
    <x v="1"/>
    <x v="3"/>
    <x v="0"/>
    <x v="1"/>
    <x v="4"/>
    <x v="5001"/>
  </r>
  <r>
    <x v="408"/>
    <x v="1"/>
    <x v="3"/>
    <x v="0"/>
    <x v="1"/>
    <x v="4"/>
    <x v="5488"/>
  </r>
  <r>
    <x v="408"/>
    <x v="1"/>
    <x v="3"/>
    <x v="0"/>
    <x v="1"/>
    <x v="10"/>
    <x v="1495"/>
  </r>
  <r>
    <x v="563"/>
    <x v="0"/>
    <x v="2"/>
    <x v="0"/>
    <x v="1"/>
    <x v="8"/>
    <x v="823"/>
  </r>
  <r>
    <x v="563"/>
    <x v="0"/>
    <x v="2"/>
    <x v="0"/>
    <x v="2"/>
    <x v="7"/>
    <x v="2131"/>
  </r>
  <r>
    <x v="814"/>
    <x v="0"/>
    <x v="10"/>
    <x v="2"/>
    <x v="2"/>
    <x v="11"/>
    <x v="5267"/>
  </r>
  <r>
    <x v="1033"/>
    <x v="2"/>
    <x v="1"/>
    <x v="1"/>
    <x v="2"/>
    <x v="11"/>
    <x v="457"/>
  </r>
  <r>
    <x v="64"/>
    <x v="1"/>
    <x v="15"/>
    <x v="3"/>
    <x v="2"/>
    <x v="7"/>
    <x v="3477"/>
  </r>
  <r>
    <x v="968"/>
    <x v="0"/>
    <x v="33"/>
    <x v="1"/>
    <x v="1"/>
    <x v="8"/>
    <x v="1808"/>
  </r>
  <r>
    <x v="968"/>
    <x v="0"/>
    <x v="33"/>
    <x v="1"/>
    <x v="2"/>
    <x v="7"/>
    <x v="5489"/>
  </r>
  <r>
    <x v="968"/>
    <x v="0"/>
    <x v="33"/>
    <x v="1"/>
    <x v="1"/>
    <x v="9"/>
    <x v="5490"/>
  </r>
  <r>
    <x v="1181"/>
    <x v="0"/>
    <x v="10"/>
    <x v="2"/>
    <x v="1"/>
    <x v="8"/>
    <x v="1774"/>
  </r>
  <r>
    <x v="1156"/>
    <x v="1"/>
    <x v="42"/>
    <x v="3"/>
    <x v="2"/>
    <x v="11"/>
    <x v="2564"/>
  </r>
  <r>
    <x v="1156"/>
    <x v="1"/>
    <x v="42"/>
    <x v="3"/>
    <x v="1"/>
    <x v="6"/>
    <x v="1384"/>
  </r>
  <r>
    <x v="1156"/>
    <x v="1"/>
    <x v="42"/>
    <x v="3"/>
    <x v="1"/>
    <x v="4"/>
    <x v="5491"/>
  </r>
  <r>
    <x v="106"/>
    <x v="1"/>
    <x v="12"/>
    <x v="2"/>
    <x v="1"/>
    <x v="8"/>
    <x v="5492"/>
  </r>
  <r>
    <x v="106"/>
    <x v="1"/>
    <x v="12"/>
    <x v="2"/>
    <x v="1"/>
    <x v="9"/>
    <x v="5493"/>
  </r>
  <r>
    <x v="496"/>
    <x v="0"/>
    <x v="16"/>
    <x v="1"/>
    <x v="1"/>
    <x v="6"/>
    <x v="4581"/>
  </r>
  <r>
    <x v="496"/>
    <x v="0"/>
    <x v="16"/>
    <x v="1"/>
    <x v="2"/>
    <x v="11"/>
    <x v="347"/>
  </r>
  <r>
    <x v="496"/>
    <x v="0"/>
    <x v="16"/>
    <x v="1"/>
    <x v="1"/>
    <x v="6"/>
    <x v="2265"/>
  </r>
  <r>
    <x v="1147"/>
    <x v="0"/>
    <x v="9"/>
    <x v="3"/>
    <x v="0"/>
    <x v="5"/>
    <x v="5494"/>
  </r>
  <r>
    <x v="1211"/>
    <x v="0"/>
    <x v="33"/>
    <x v="1"/>
    <x v="1"/>
    <x v="10"/>
    <x v="1574"/>
  </r>
  <r>
    <x v="472"/>
    <x v="1"/>
    <x v="43"/>
    <x v="3"/>
    <x v="1"/>
    <x v="9"/>
    <x v="5495"/>
  </r>
  <r>
    <x v="472"/>
    <x v="1"/>
    <x v="43"/>
    <x v="3"/>
    <x v="1"/>
    <x v="10"/>
    <x v="5496"/>
  </r>
  <r>
    <x v="472"/>
    <x v="1"/>
    <x v="43"/>
    <x v="3"/>
    <x v="2"/>
    <x v="11"/>
    <x v="5497"/>
  </r>
  <r>
    <x v="888"/>
    <x v="2"/>
    <x v="18"/>
    <x v="0"/>
    <x v="1"/>
    <x v="8"/>
    <x v="5498"/>
  </r>
  <r>
    <x v="888"/>
    <x v="2"/>
    <x v="18"/>
    <x v="0"/>
    <x v="1"/>
    <x v="8"/>
    <x v="5264"/>
  </r>
  <r>
    <x v="16"/>
    <x v="0"/>
    <x v="6"/>
    <x v="2"/>
    <x v="0"/>
    <x v="0"/>
    <x v="5499"/>
  </r>
  <r>
    <x v="16"/>
    <x v="0"/>
    <x v="6"/>
    <x v="2"/>
    <x v="0"/>
    <x v="1"/>
    <x v="5500"/>
  </r>
  <r>
    <x v="1212"/>
    <x v="0"/>
    <x v="10"/>
    <x v="2"/>
    <x v="2"/>
    <x v="11"/>
    <x v="477"/>
  </r>
  <r>
    <x v="1212"/>
    <x v="0"/>
    <x v="10"/>
    <x v="2"/>
    <x v="1"/>
    <x v="9"/>
    <x v="5501"/>
  </r>
  <r>
    <x v="890"/>
    <x v="0"/>
    <x v="1"/>
    <x v="1"/>
    <x v="2"/>
    <x v="15"/>
    <x v="5502"/>
  </r>
  <r>
    <x v="890"/>
    <x v="0"/>
    <x v="1"/>
    <x v="1"/>
    <x v="1"/>
    <x v="10"/>
    <x v="1230"/>
  </r>
  <r>
    <x v="890"/>
    <x v="0"/>
    <x v="1"/>
    <x v="1"/>
    <x v="1"/>
    <x v="9"/>
    <x v="2566"/>
  </r>
  <r>
    <x v="543"/>
    <x v="2"/>
    <x v="35"/>
    <x v="0"/>
    <x v="1"/>
    <x v="10"/>
    <x v="5503"/>
  </r>
  <r>
    <x v="543"/>
    <x v="2"/>
    <x v="35"/>
    <x v="0"/>
    <x v="1"/>
    <x v="10"/>
    <x v="1816"/>
  </r>
  <r>
    <x v="49"/>
    <x v="2"/>
    <x v="1"/>
    <x v="1"/>
    <x v="0"/>
    <x v="5"/>
    <x v="5504"/>
  </r>
  <r>
    <x v="49"/>
    <x v="2"/>
    <x v="1"/>
    <x v="1"/>
    <x v="1"/>
    <x v="10"/>
    <x v="3531"/>
  </r>
  <r>
    <x v="49"/>
    <x v="2"/>
    <x v="1"/>
    <x v="1"/>
    <x v="1"/>
    <x v="4"/>
    <x v="5505"/>
  </r>
  <r>
    <x v="49"/>
    <x v="2"/>
    <x v="1"/>
    <x v="1"/>
    <x v="1"/>
    <x v="12"/>
    <x v="988"/>
  </r>
  <r>
    <x v="492"/>
    <x v="0"/>
    <x v="4"/>
    <x v="1"/>
    <x v="2"/>
    <x v="7"/>
    <x v="973"/>
  </r>
  <r>
    <x v="492"/>
    <x v="0"/>
    <x v="4"/>
    <x v="1"/>
    <x v="1"/>
    <x v="10"/>
    <x v="537"/>
  </r>
  <r>
    <x v="690"/>
    <x v="1"/>
    <x v="18"/>
    <x v="0"/>
    <x v="1"/>
    <x v="8"/>
    <x v="756"/>
  </r>
  <r>
    <x v="696"/>
    <x v="0"/>
    <x v="15"/>
    <x v="3"/>
    <x v="2"/>
    <x v="7"/>
    <x v="62"/>
  </r>
  <r>
    <x v="696"/>
    <x v="0"/>
    <x v="15"/>
    <x v="3"/>
    <x v="1"/>
    <x v="6"/>
    <x v="5506"/>
  </r>
  <r>
    <x v="783"/>
    <x v="0"/>
    <x v="1"/>
    <x v="1"/>
    <x v="2"/>
    <x v="7"/>
    <x v="5507"/>
  </r>
  <r>
    <x v="783"/>
    <x v="0"/>
    <x v="1"/>
    <x v="1"/>
    <x v="1"/>
    <x v="8"/>
    <x v="1627"/>
  </r>
  <r>
    <x v="783"/>
    <x v="0"/>
    <x v="1"/>
    <x v="1"/>
    <x v="1"/>
    <x v="8"/>
    <x v="5508"/>
  </r>
  <r>
    <x v="783"/>
    <x v="0"/>
    <x v="1"/>
    <x v="1"/>
    <x v="2"/>
    <x v="11"/>
    <x v="5509"/>
  </r>
  <r>
    <x v="783"/>
    <x v="0"/>
    <x v="1"/>
    <x v="1"/>
    <x v="1"/>
    <x v="10"/>
    <x v="332"/>
  </r>
  <r>
    <x v="783"/>
    <x v="0"/>
    <x v="1"/>
    <x v="1"/>
    <x v="0"/>
    <x v="5"/>
    <x v="2616"/>
  </r>
  <r>
    <x v="783"/>
    <x v="0"/>
    <x v="1"/>
    <x v="1"/>
    <x v="0"/>
    <x v="1"/>
    <x v="5510"/>
  </r>
  <r>
    <x v="783"/>
    <x v="0"/>
    <x v="1"/>
    <x v="1"/>
    <x v="1"/>
    <x v="9"/>
    <x v="5511"/>
  </r>
  <r>
    <x v="291"/>
    <x v="2"/>
    <x v="9"/>
    <x v="3"/>
    <x v="1"/>
    <x v="14"/>
    <x v="4120"/>
  </r>
  <r>
    <x v="291"/>
    <x v="2"/>
    <x v="9"/>
    <x v="3"/>
    <x v="2"/>
    <x v="11"/>
    <x v="4809"/>
  </r>
  <r>
    <x v="291"/>
    <x v="2"/>
    <x v="9"/>
    <x v="3"/>
    <x v="1"/>
    <x v="4"/>
    <x v="5512"/>
  </r>
  <r>
    <x v="291"/>
    <x v="2"/>
    <x v="9"/>
    <x v="3"/>
    <x v="1"/>
    <x v="8"/>
    <x v="5513"/>
  </r>
  <r>
    <x v="291"/>
    <x v="2"/>
    <x v="9"/>
    <x v="3"/>
    <x v="1"/>
    <x v="10"/>
    <x v="1967"/>
  </r>
  <r>
    <x v="121"/>
    <x v="1"/>
    <x v="5"/>
    <x v="2"/>
    <x v="1"/>
    <x v="8"/>
    <x v="5514"/>
  </r>
  <r>
    <x v="121"/>
    <x v="1"/>
    <x v="5"/>
    <x v="2"/>
    <x v="2"/>
    <x v="7"/>
    <x v="3430"/>
  </r>
  <r>
    <x v="953"/>
    <x v="0"/>
    <x v="16"/>
    <x v="1"/>
    <x v="1"/>
    <x v="14"/>
    <x v="1388"/>
  </r>
  <r>
    <x v="953"/>
    <x v="0"/>
    <x v="16"/>
    <x v="1"/>
    <x v="2"/>
    <x v="11"/>
    <x v="5515"/>
  </r>
  <r>
    <x v="1025"/>
    <x v="0"/>
    <x v="1"/>
    <x v="1"/>
    <x v="1"/>
    <x v="10"/>
    <x v="786"/>
  </r>
  <r>
    <x v="1025"/>
    <x v="0"/>
    <x v="1"/>
    <x v="1"/>
    <x v="2"/>
    <x v="7"/>
    <x v="5516"/>
  </r>
  <r>
    <x v="1025"/>
    <x v="0"/>
    <x v="1"/>
    <x v="1"/>
    <x v="1"/>
    <x v="14"/>
    <x v="5517"/>
  </r>
  <r>
    <x v="1025"/>
    <x v="0"/>
    <x v="1"/>
    <x v="1"/>
    <x v="0"/>
    <x v="1"/>
    <x v="5518"/>
  </r>
  <r>
    <x v="508"/>
    <x v="0"/>
    <x v="30"/>
    <x v="3"/>
    <x v="0"/>
    <x v="0"/>
    <x v="5519"/>
  </r>
  <r>
    <x v="508"/>
    <x v="0"/>
    <x v="30"/>
    <x v="3"/>
    <x v="1"/>
    <x v="8"/>
    <x v="5520"/>
  </r>
  <r>
    <x v="859"/>
    <x v="1"/>
    <x v="15"/>
    <x v="3"/>
    <x v="1"/>
    <x v="8"/>
    <x v="1505"/>
  </r>
  <r>
    <x v="859"/>
    <x v="1"/>
    <x v="15"/>
    <x v="3"/>
    <x v="1"/>
    <x v="6"/>
    <x v="1152"/>
  </r>
  <r>
    <x v="49"/>
    <x v="1"/>
    <x v="1"/>
    <x v="1"/>
    <x v="1"/>
    <x v="6"/>
    <x v="4023"/>
  </r>
  <r>
    <x v="438"/>
    <x v="0"/>
    <x v="29"/>
    <x v="3"/>
    <x v="1"/>
    <x v="6"/>
    <x v="1142"/>
  </r>
  <r>
    <x v="438"/>
    <x v="0"/>
    <x v="29"/>
    <x v="3"/>
    <x v="1"/>
    <x v="10"/>
    <x v="187"/>
  </r>
  <r>
    <x v="646"/>
    <x v="0"/>
    <x v="10"/>
    <x v="2"/>
    <x v="2"/>
    <x v="11"/>
    <x v="5521"/>
  </r>
  <r>
    <x v="646"/>
    <x v="1"/>
    <x v="4"/>
    <x v="1"/>
    <x v="1"/>
    <x v="4"/>
    <x v="5522"/>
  </r>
  <r>
    <x v="157"/>
    <x v="2"/>
    <x v="23"/>
    <x v="2"/>
    <x v="1"/>
    <x v="12"/>
    <x v="6"/>
  </r>
  <r>
    <x v="157"/>
    <x v="2"/>
    <x v="23"/>
    <x v="2"/>
    <x v="1"/>
    <x v="8"/>
    <x v="5331"/>
  </r>
  <r>
    <x v="948"/>
    <x v="0"/>
    <x v="1"/>
    <x v="1"/>
    <x v="1"/>
    <x v="10"/>
    <x v="537"/>
  </r>
  <r>
    <x v="589"/>
    <x v="1"/>
    <x v="1"/>
    <x v="1"/>
    <x v="0"/>
    <x v="5"/>
    <x v="1143"/>
  </r>
  <r>
    <x v="589"/>
    <x v="1"/>
    <x v="1"/>
    <x v="1"/>
    <x v="0"/>
    <x v="5"/>
    <x v="3946"/>
  </r>
  <r>
    <x v="1033"/>
    <x v="1"/>
    <x v="9"/>
    <x v="3"/>
    <x v="1"/>
    <x v="2"/>
    <x v="5523"/>
  </r>
  <r>
    <x v="831"/>
    <x v="1"/>
    <x v="1"/>
    <x v="1"/>
    <x v="1"/>
    <x v="10"/>
    <x v="56"/>
  </r>
  <r>
    <x v="221"/>
    <x v="1"/>
    <x v="5"/>
    <x v="2"/>
    <x v="1"/>
    <x v="9"/>
    <x v="5524"/>
  </r>
  <r>
    <x v="237"/>
    <x v="2"/>
    <x v="11"/>
    <x v="2"/>
    <x v="1"/>
    <x v="12"/>
    <x v="764"/>
  </r>
  <r>
    <x v="748"/>
    <x v="0"/>
    <x v="9"/>
    <x v="3"/>
    <x v="1"/>
    <x v="4"/>
    <x v="4998"/>
  </r>
  <r>
    <x v="748"/>
    <x v="0"/>
    <x v="9"/>
    <x v="3"/>
    <x v="0"/>
    <x v="0"/>
    <x v="5485"/>
  </r>
  <r>
    <x v="119"/>
    <x v="0"/>
    <x v="28"/>
    <x v="0"/>
    <x v="1"/>
    <x v="2"/>
    <x v="466"/>
  </r>
  <r>
    <x v="119"/>
    <x v="0"/>
    <x v="28"/>
    <x v="0"/>
    <x v="0"/>
    <x v="3"/>
    <x v="5525"/>
  </r>
  <r>
    <x v="119"/>
    <x v="0"/>
    <x v="28"/>
    <x v="0"/>
    <x v="1"/>
    <x v="10"/>
    <x v="233"/>
  </r>
  <r>
    <x v="259"/>
    <x v="2"/>
    <x v="5"/>
    <x v="2"/>
    <x v="1"/>
    <x v="8"/>
    <x v="5526"/>
  </r>
  <r>
    <x v="259"/>
    <x v="2"/>
    <x v="5"/>
    <x v="2"/>
    <x v="1"/>
    <x v="8"/>
    <x v="4729"/>
  </r>
  <r>
    <x v="259"/>
    <x v="2"/>
    <x v="5"/>
    <x v="2"/>
    <x v="1"/>
    <x v="8"/>
    <x v="5527"/>
  </r>
  <r>
    <x v="259"/>
    <x v="2"/>
    <x v="5"/>
    <x v="2"/>
    <x v="1"/>
    <x v="4"/>
    <x v="5528"/>
  </r>
  <r>
    <x v="498"/>
    <x v="1"/>
    <x v="1"/>
    <x v="1"/>
    <x v="1"/>
    <x v="9"/>
    <x v="5529"/>
  </r>
  <r>
    <x v="935"/>
    <x v="2"/>
    <x v="1"/>
    <x v="1"/>
    <x v="1"/>
    <x v="6"/>
    <x v="944"/>
  </r>
  <r>
    <x v="283"/>
    <x v="0"/>
    <x v="1"/>
    <x v="1"/>
    <x v="1"/>
    <x v="8"/>
    <x v="5530"/>
  </r>
  <r>
    <x v="283"/>
    <x v="0"/>
    <x v="1"/>
    <x v="1"/>
    <x v="1"/>
    <x v="10"/>
    <x v="707"/>
  </r>
  <r>
    <x v="422"/>
    <x v="0"/>
    <x v="16"/>
    <x v="1"/>
    <x v="1"/>
    <x v="8"/>
    <x v="5531"/>
  </r>
  <r>
    <x v="476"/>
    <x v="0"/>
    <x v="1"/>
    <x v="1"/>
    <x v="0"/>
    <x v="5"/>
    <x v="5532"/>
  </r>
  <r>
    <x v="476"/>
    <x v="0"/>
    <x v="1"/>
    <x v="1"/>
    <x v="1"/>
    <x v="4"/>
    <x v="5533"/>
  </r>
  <r>
    <x v="476"/>
    <x v="0"/>
    <x v="1"/>
    <x v="1"/>
    <x v="2"/>
    <x v="7"/>
    <x v="2645"/>
  </r>
  <r>
    <x v="476"/>
    <x v="0"/>
    <x v="1"/>
    <x v="1"/>
    <x v="1"/>
    <x v="6"/>
    <x v="3450"/>
  </r>
  <r>
    <x v="476"/>
    <x v="0"/>
    <x v="1"/>
    <x v="1"/>
    <x v="0"/>
    <x v="3"/>
    <x v="2613"/>
  </r>
  <r>
    <x v="476"/>
    <x v="0"/>
    <x v="1"/>
    <x v="1"/>
    <x v="1"/>
    <x v="8"/>
    <x v="1746"/>
  </r>
  <r>
    <x v="512"/>
    <x v="0"/>
    <x v="24"/>
    <x v="3"/>
    <x v="0"/>
    <x v="5"/>
    <x v="5534"/>
  </r>
  <r>
    <x v="855"/>
    <x v="1"/>
    <x v="2"/>
    <x v="0"/>
    <x v="1"/>
    <x v="10"/>
    <x v="5535"/>
  </r>
  <r>
    <x v="855"/>
    <x v="1"/>
    <x v="2"/>
    <x v="0"/>
    <x v="1"/>
    <x v="8"/>
    <x v="1540"/>
  </r>
  <r>
    <x v="855"/>
    <x v="1"/>
    <x v="2"/>
    <x v="0"/>
    <x v="1"/>
    <x v="6"/>
    <x v="5536"/>
  </r>
  <r>
    <x v="868"/>
    <x v="2"/>
    <x v="1"/>
    <x v="1"/>
    <x v="1"/>
    <x v="8"/>
    <x v="1471"/>
  </r>
  <r>
    <x v="868"/>
    <x v="2"/>
    <x v="1"/>
    <x v="1"/>
    <x v="0"/>
    <x v="0"/>
    <x v="997"/>
  </r>
  <r>
    <x v="868"/>
    <x v="2"/>
    <x v="1"/>
    <x v="1"/>
    <x v="1"/>
    <x v="6"/>
    <x v="345"/>
  </r>
  <r>
    <x v="868"/>
    <x v="2"/>
    <x v="1"/>
    <x v="1"/>
    <x v="1"/>
    <x v="10"/>
    <x v="56"/>
  </r>
  <r>
    <x v="1053"/>
    <x v="2"/>
    <x v="1"/>
    <x v="1"/>
    <x v="1"/>
    <x v="6"/>
    <x v="294"/>
  </r>
  <r>
    <x v="1053"/>
    <x v="2"/>
    <x v="1"/>
    <x v="1"/>
    <x v="1"/>
    <x v="6"/>
    <x v="1094"/>
  </r>
  <r>
    <x v="338"/>
    <x v="0"/>
    <x v="15"/>
    <x v="3"/>
    <x v="1"/>
    <x v="8"/>
    <x v="1026"/>
  </r>
  <r>
    <x v="338"/>
    <x v="0"/>
    <x v="15"/>
    <x v="3"/>
    <x v="2"/>
    <x v="7"/>
    <x v="1837"/>
  </r>
  <r>
    <x v="499"/>
    <x v="1"/>
    <x v="23"/>
    <x v="2"/>
    <x v="1"/>
    <x v="8"/>
    <x v="5537"/>
  </r>
  <r>
    <x v="580"/>
    <x v="1"/>
    <x v="1"/>
    <x v="1"/>
    <x v="1"/>
    <x v="8"/>
    <x v="3725"/>
  </r>
  <r>
    <x v="397"/>
    <x v="0"/>
    <x v="36"/>
    <x v="0"/>
    <x v="2"/>
    <x v="11"/>
    <x v="1695"/>
  </r>
  <r>
    <x v="397"/>
    <x v="0"/>
    <x v="36"/>
    <x v="0"/>
    <x v="1"/>
    <x v="10"/>
    <x v="91"/>
  </r>
  <r>
    <x v="1058"/>
    <x v="0"/>
    <x v="25"/>
    <x v="2"/>
    <x v="0"/>
    <x v="1"/>
    <x v="5538"/>
  </r>
  <r>
    <x v="1058"/>
    <x v="0"/>
    <x v="25"/>
    <x v="2"/>
    <x v="1"/>
    <x v="2"/>
    <x v="1801"/>
  </r>
  <r>
    <x v="1058"/>
    <x v="0"/>
    <x v="25"/>
    <x v="2"/>
    <x v="1"/>
    <x v="8"/>
    <x v="1313"/>
  </r>
  <r>
    <x v="1058"/>
    <x v="0"/>
    <x v="25"/>
    <x v="2"/>
    <x v="0"/>
    <x v="5"/>
    <x v="737"/>
  </r>
  <r>
    <x v="1058"/>
    <x v="0"/>
    <x v="25"/>
    <x v="2"/>
    <x v="1"/>
    <x v="8"/>
    <x v="5539"/>
  </r>
  <r>
    <x v="1058"/>
    <x v="0"/>
    <x v="25"/>
    <x v="2"/>
    <x v="1"/>
    <x v="4"/>
    <x v="643"/>
  </r>
  <r>
    <x v="343"/>
    <x v="0"/>
    <x v="44"/>
    <x v="2"/>
    <x v="1"/>
    <x v="14"/>
    <x v="4048"/>
  </r>
  <r>
    <x v="264"/>
    <x v="2"/>
    <x v="4"/>
    <x v="1"/>
    <x v="0"/>
    <x v="1"/>
    <x v="1775"/>
  </r>
  <r>
    <x v="330"/>
    <x v="0"/>
    <x v="12"/>
    <x v="2"/>
    <x v="0"/>
    <x v="1"/>
    <x v="1917"/>
  </r>
  <r>
    <x v="330"/>
    <x v="0"/>
    <x v="12"/>
    <x v="2"/>
    <x v="1"/>
    <x v="9"/>
    <x v="5540"/>
  </r>
  <r>
    <x v="221"/>
    <x v="1"/>
    <x v="18"/>
    <x v="0"/>
    <x v="1"/>
    <x v="8"/>
    <x v="3177"/>
  </r>
  <r>
    <x v="221"/>
    <x v="1"/>
    <x v="18"/>
    <x v="0"/>
    <x v="1"/>
    <x v="12"/>
    <x v="5541"/>
  </r>
  <r>
    <x v="1213"/>
    <x v="2"/>
    <x v="33"/>
    <x v="1"/>
    <x v="0"/>
    <x v="5"/>
    <x v="58"/>
  </r>
  <r>
    <x v="12"/>
    <x v="0"/>
    <x v="15"/>
    <x v="3"/>
    <x v="0"/>
    <x v="1"/>
    <x v="5542"/>
  </r>
  <r>
    <x v="12"/>
    <x v="0"/>
    <x v="15"/>
    <x v="3"/>
    <x v="1"/>
    <x v="10"/>
    <x v="130"/>
  </r>
  <r>
    <x v="170"/>
    <x v="0"/>
    <x v="15"/>
    <x v="3"/>
    <x v="1"/>
    <x v="8"/>
    <x v="5543"/>
  </r>
  <r>
    <x v="170"/>
    <x v="0"/>
    <x v="15"/>
    <x v="3"/>
    <x v="1"/>
    <x v="8"/>
    <x v="5544"/>
  </r>
  <r>
    <x v="536"/>
    <x v="1"/>
    <x v="15"/>
    <x v="3"/>
    <x v="0"/>
    <x v="5"/>
    <x v="4613"/>
  </r>
  <r>
    <x v="536"/>
    <x v="1"/>
    <x v="15"/>
    <x v="3"/>
    <x v="2"/>
    <x v="7"/>
    <x v="2050"/>
  </r>
  <r>
    <x v="264"/>
    <x v="0"/>
    <x v="0"/>
    <x v="0"/>
    <x v="1"/>
    <x v="8"/>
    <x v="2758"/>
  </r>
  <r>
    <x v="982"/>
    <x v="1"/>
    <x v="27"/>
    <x v="1"/>
    <x v="1"/>
    <x v="6"/>
    <x v="5545"/>
  </r>
  <r>
    <x v="439"/>
    <x v="1"/>
    <x v="2"/>
    <x v="0"/>
    <x v="1"/>
    <x v="4"/>
    <x v="5546"/>
  </r>
  <r>
    <x v="439"/>
    <x v="1"/>
    <x v="2"/>
    <x v="0"/>
    <x v="2"/>
    <x v="11"/>
    <x v="5547"/>
  </r>
  <r>
    <x v="96"/>
    <x v="0"/>
    <x v="9"/>
    <x v="3"/>
    <x v="1"/>
    <x v="2"/>
    <x v="795"/>
  </r>
  <r>
    <x v="96"/>
    <x v="0"/>
    <x v="9"/>
    <x v="3"/>
    <x v="1"/>
    <x v="8"/>
    <x v="5548"/>
  </r>
  <r>
    <x v="96"/>
    <x v="0"/>
    <x v="9"/>
    <x v="3"/>
    <x v="0"/>
    <x v="1"/>
    <x v="5549"/>
  </r>
  <r>
    <x v="873"/>
    <x v="2"/>
    <x v="4"/>
    <x v="1"/>
    <x v="0"/>
    <x v="0"/>
    <x v="3413"/>
  </r>
  <r>
    <x v="220"/>
    <x v="0"/>
    <x v="17"/>
    <x v="0"/>
    <x v="1"/>
    <x v="9"/>
    <x v="4490"/>
  </r>
  <r>
    <x v="945"/>
    <x v="0"/>
    <x v="2"/>
    <x v="0"/>
    <x v="1"/>
    <x v="10"/>
    <x v="5550"/>
  </r>
  <r>
    <x v="264"/>
    <x v="0"/>
    <x v="22"/>
    <x v="1"/>
    <x v="1"/>
    <x v="2"/>
    <x v="3190"/>
  </r>
  <r>
    <x v="728"/>
    <x v="1"/>
    <x v="6"/>
    <x v="2"/>
    <x v="0"/>
    <x v="1"/>
    <x v="600"/>
  </r>
  <r>
    <x v="82"/>
    <x v="0"/>
    <x v="3"/>
    <x v="0"/>
    <x v="0"/>
    <x v="5"/>
    <x v="268"/>
  </r>
  <r>
    <x v="249"/>
    <x v="2"/>
    <x v="5"/>
    <x v="2"/>
    <x v="1"/>
    <x v="8"/>
    <x v="4734"/>
  </r>
  <r>
    <x v="249"/>
    <x v="2"/>
    <x v="5"/>
    <x v="2"/>
    <x v="0"/>
    <x v="3"/>
    <x v="5551"/>
  </r>
  <r>
    <x v="329"/>
    <x v="0"/>
    <x v="9"/>
    <x v="3"/>
    <x v="0"/>
    <x v="1"/>
    <x v="5552"/>
  </r>
  <r>
    <x v="488"/>
    <x v="2"/>
    <x v="1"/>
    <x v="1"/>
    <x v="1"/>
    <x v="10"/>
    <x v="5553"/>
  </r>
  <r>
    <x v="865"/>
    <x v="0"/>
    <x v="13"/>
    <x v="3"/>
    <x v="1"/>
    <x v="6"/>
    <x v="294"/>
  </r>
  <r>
    <x v="865"/>
    <x v="0"/>
    <x v="13"/>
    <x v="3"/>
    <x v="1"/>
    <x v="8"/>
    <x v="1323"/>
  </r>
  <r>
    <x v="580"/>
    <x v="1"/>
    <x v="5"/>
    <x v="2"/>
    <x v="1"/>
    <x v="8"/>
    <x v="5554"/>
  </r>
  <r>
    <x v="701"/>
    <x v="0"/>
    <x v="39"/>
    <x v="3"/>
    <x v="1"/>
    <x v="8"/>
    <x v="1844"/>
  </r>
  <r>
    <x v="39"/>
    <x v="1"/>
    <x v="24"/>
    <x v="3"/>
    <x v="1"/>
    <x v="10"/>
    <x v="847"/>
  </r>
  <r>
    <x v="39"/>
    <x v="1"/>
    <x v="24"/>
    <x v="3"/>
    <x v="0"/>
    <x v="0"/>
    <x v="4518"/>
  </r>
  <r>
    <x v="24"/>
    <x v="1"/>
    <x v="5"/>
    <x v="2"/>
    <x v="2"/>
    <x v="11"/>
    <x v="2890"/>
  </r>
  <r>
    <x v="24"/>
    <x v="1"/>
    <x v="5"/>
    <x v="2"/>
    <x v="2"/>
    <x v="7"/>
    <x v="4329"/>
  </r>
  <r>
    <x v="24"/>
    <x v="1"/>
    <x v="5"/>
    <x v="2"/>
    <x v="1"/>
    <x v="6"/>
    <x v="1339"/>
  </r>
  <r>
    <x v="24"/>
    <x v="1"/>
    <x v="5"/>
    <x v="2"/>
    <x v="1"/>
    <x v="8"/>
    <x v="3093"/>
  </r>
  <r>
    <x v="24"/>
    <x v="1"/>
    <x v="5"/>
    <x v="2"/>
    <x v="0"/>
    <x v="1"/>
    <x v="4193"/>
  </r>
  <r>
    <x v="24"/>
    <x v="1"/>
    <x v="5"/>
    <x v="2"/>
    <x v="2"/>
    <x v="7"/>
    <x v="5555"/>
  </r>
  <r>
    <x v="24"/>
    <x v="1"/>
    <x v="5"/>
    <x v="2"/>
    <x v="1"/>
    <x v="6"/>
    <x v="956"/>
  </r>
  <r>
    <x v="24"/>
    <x v="1"/>
    <x v="5"/>
    <x v="2"/>
    <x v="1"/>
    <x v="10"/>
    <x v="12"/>
  </r>
  <r>
    <x v="24"/>
    <x v="1"/>
    <x v="5"/>
    <x v="2"/>
    <x v="1"/>
    <x v="8"/>
    <x v="3466"/>
  </r>
  <r>
    <x v="444"/>
    <x v="2"/>
    <x v="27"/>
    <x v="1"/>
    <x v="1"/>
    <x v="6"/>
    <x v="3566"/>
  </r>
  <r>
    <x v="727"/>
    <x v="0"/>
    <x v="1"/>
    <x v="1"/>
    <x v="1"/>
    <x v="6"/>
    <x v="2578"/>
  </r>
  <r>
    <x v="727"/>
    <x v="0"/>
    <x v="1"/>
    <x v="1"/>
    <x v="1"/>
    <x v="6"/>
    <x v="3544"/>
  </r>
  <r>
    <x v="727"/>
    <x v="0"/>
    <x v="1"/>
    <x v="1"/>
    <x v="2"/>
    <x v="11"/>
    <x v="295"/>
  </r>
  <r>
    <x v="727"/>
    <x v="0"/>
    <x v="1"/>
    <x v="1"/>
    <x v="1"/>
    <x v="6"/>
    <x v="2326"/>
  </r>
  <r>
    <x v="370"/>
    <x v="1"/>
    <x v="15"/>
    <x v="3"/>
    <x v="1"/>
    <x v="8"/>
    <x v="4603"/>
  </r>
  <r>
    <x v="904"/>
    <x v="0"/>
    <x v="5"/>
    <x v="2"/>
    <x v="1"/>
    <x v="2"/>
    <x v="1253"/>
  </r>
  <r>
    <x v="904"/>
    <x v="0"/>
    <x v="5"/>
    <x v="2"/>
    <x v="1"/>
    <x v="6"/>
    <x v="5556"/>
  </r>
  <r>
    <x v="1214"/>
    <x v="1"/>
    <x v="12"/>
    <x v="2"/>
    <x v="1"/>
    <x v="4"/>
    <x v="5557"/>
  </r>
  <r>
    <x v="1214"/>
    <x v="1"/>
    <x v="12"/>
    <x v="2"/>
    <x v="1"/>
    <x v="9"/>
    <x v="5558"/>
  </r>
  <r>
    <x v="41"/>
    <x v="0"/>
    <x v="9"/>
    <x v="3"/>
    <x v="2"/>
    <x v="7"/>
    <x v="957"/>
  </r>
  <r>
    <x v="41"/>
    <x v="0"/>
    <x v="9"/>
    <x v="3"/>
    <x v="1"/>
    <x v="14"/>
    <x v="5559"/>
  </r>
  <r>
    <x v="1215"/>
    <x v="0"/>
    <x v="5"/>
    <x v="2"/>
    <x v="2"/>
    <x v="11"/>
    <x v="5560"/>
  </r>
  <r>
    <x v="228"/>
    <x v="1"/>
    <x v="15"/>
    <x v="3"/>
    <x v="1"/>
    <x v="10"/>
    <x v="518"/>
  </r>
  <r>
    <x v="228"/>
    <x v="1"/>
    <x v="15"/>
    <x v="3"/>
    <x v="0"/>
    <x v="1"/>
    <x v="5561"/>
  </r>
  <r>
    <x v="228"/>
    <x v="1"/>
    <x v="15"/>
    <x v="3"/>
    <x v="0"/>
    <x v="5"/>
    <x v="5562"/>
  </r>
  <r>
    <x v="254"/>
    <x v="0"/>
    <x v="5"/>
    <x v="2"/>
    <x v="0"/>
    <x v="5"/>
    <x v="5563"/>
  </r>
  <r>
    <x v="254"/>
    <x v="0"/>
    <x v="5"/>
    <x v="2"/>
    <x v="0"/>
    <x v="5"/>
    <x v="516"/>
  </r>
  <r>
    <x v="397"/>
    <x v="0"/>
    <x v="1"/>
    <x v="1"/>
    <x v="1"/>
    <x v="10"/>
    <x v="5564"/>
  </r>
  <r>
    <x v="397"/>
    <x v="0"/>
    <x v="1"/>
    <x v="1"/>
    <x v="0"/>
    <x v="1"/>
    <x v="5565"/>
  </r>
  <r>
    <x v="397"/>
    <x v="0"/>
    <x v="1"/>
    <x v="1"/>
    <x v="1"/>
    <x v="8"/>
    <x v="5566"/>
  </r>
  <r>
    <x v="210"/>
    <x v="0"/>
    <x v="4"/>
    <x v="1"/>
    <x v="0"/>
    <x v="5"/>
    <x v="4016"/>
  </r>
  <r>
    <x v="210"/>
    <x v="0"/>
    <x v="4"/>
    <x v="1"/>
    <x v="2"/>
    <x v="7"/>
    <x v="5567"/>
  </r>
  <r>
    <x v="210"/>
    <x v="0"/>
    <x v="4"/>
    <x v="1"/>
    <x v="1"/>
    <x v="6"/>
    <x v="2232"/>
  </r>
  <r>
    <x v="109"/>
    <x v="0"/>
    <x v="1"/>
    <x v="1"/>
    <x v="1"/>
    <x v="9"/>
    <x v="5568"/>
  </r>
  <r>
    <x v="768"/>
    <x v="0"/>
    <x v="15"/>
    <x v="3"/>
    <x v="1"/>
    <x v="12"/>
    <x v="2505"/>
  </r>
  <r>
    <x v="321"/>
    <x v="1"/>
    <x v="21"/>
    <x v="1"/>
    <x v="2"/>
    <x v="7"/>
    <x v="3848"/>
  </r>
  <r>
    <x v="220"/>
    <x v="0"/>
    <x v="0"/>
    <x v="0"/>
    <x v="1"/>
    <x v="9"/>
    <x v="5569"/>
  </r>
  <r>
    <x v="220"/>
    <x v="0"/>
    <x v="0"/>
    <x v="0"/>
    <x v="1"/>
    <x v="13"/>
    <x v="1168"/>
  </r>
  <r>
    <x v="927"/>
    <x v="0"/>
    <x v="2"/>
    <x v="0"/>
    <x v="0"/>
    <x v="0"/>
    <x v="2317"/>
  </r>
  <r>
    <x v="927"/>
    <x v="0"/>
    <x v="2"/>
    <x v="0"/>
    <x v="1"/>
    <x v="2"/>
    <x v="871"/>
  </r>
  <r>
    <x v="118"/>
    <x v="1"/>
    <x v="1"/>
    <x v="1"/>
    <x v="1"/>
    <x v="13"/>
    <x v="1488"/>
  </r>
  <r>
    <x v="538"/>
    <x v="1"/>
    <x v="1"/>
    <x v="1"/>
    <x v="1"/>
    <x v="8"/>
    <x v="5447"/>
  </r>
  <r>
    <x v="538"/>
    <x v="1"/>
    <x v="1"/>
    <x v="1"/>
    <x v="1"/>
    <x v="8"/>
    <x v="5570"/>
  </r>
  <r>
    <x v="538"/>
    <x v="1"/>
    <x v="1"/>
    <x v="1"/>
    <x v="1"/>
    <x v="10"/>
    <x v="64"/>
  </r>
  <r>
    <x v="538"/>
    <x v="1"/>
    <x v="1"/>
    <x v="1"/>
    <x v="1"/>
    <x v="2"/>
    <x v="2022"/>
  </r>
  <r>
    <x v="538"/>
    <x v="1"/>
    <x v="1"/>
    <x v="1"/>
    <x v="2"/>
    <x v="7"/>
    <x v="5571"/>
  </r>
  <r>
    <x v="69"/>
    <x v="2"/>
    <x v="1"/>
    <x v="1"/>
    <x v="1"/>
    <x v="8"/>
    <x v="771"/>
  </r>
  <r>
    <x v="922"/>
    <x v="2"/>
    <x v="24"/>
    <x v="3"/>
    <x v="0"/>
    <x v="3"/>
    <x v="3861"/>
  </r>
  <r>
    <x v="922"/>
    <x v="2"/>
    <x v="24"/>
    <x v="3"/>
    <x v="1"/>
    <x v="8"/>
    <x v="3416"/>
  </r>
  <r>
    <x v="922"/>
    <x v="2"/>
    <x v="24"/>
    <x v="3"/>
    <x v="2"/>
    <x v="7"/>
    <x v="5572"/>
  </r>
  <r>
    <x v="922"/>
    <x v="2"/>
    <x v="24"/>
    <x v="3"/>
    <x v="0"/>
    <x v="5"/>
    <x v="611"/>
  </r>
  <r>
    <x v="922"/>
    <x v="2"/>
    <x v="24"/>
    <x v="3"/>
    <x v="0"/>
    <x v="1"/>
    <x v="4287"/>
  </r>
  <r>
    <x v="596"/>
    <x v="0"/>
    <x v="1"/>
    <x v="1"/>
    <x v="0"/>
    <x v="5"/>
    <x v="5573"/>
  </r>
  <r>
    <x v="596"/>
    <x v="0"/>
    <x v="1"/>
    <x v="1"/>
    <x v="0"/>
    <x v="5"/>
    <x v="108"/>
  </r>
  <r>
    <x v="713"/>
    <x v="1"/>
    <x v="4"/>
    <x v="1"/>
    <x v="1"/>
    <x v="8"/>
    <x v="1145"/>
  </r>
  <r>
    <x v="713"/>
    <x v="1"/>
    <x v="4"/>
    <x v="1"/>
    <x v="0"/>
    <x v="1"/>
    <x v="4086"/>
  </r>
  <r>
    <x v="241"/>
    <x v="0"/>
    <x v="10"/>
    <x v="2"/>
    <x v="0"/>
    <x v="1"/>
    <x v="3230"/>
  </r>
  <r>
    <x v="241"/>
    <x v="0"/>
    <x v="10"/>
    <x v="2"/>
    <x v="1"/>
    <x v="10"/>
    <x v="5574"/>
  </r>
  <r>
    <x v="494"/>
    <x v="2"/>
    <x v="12"/>
    <x v="2"/>
    <x v="1"/>
    <x v="10"/>
    <x v="537"/>
  </r>
  <r>
    <x v="494"/>
    <x v="2"/>
    <x v="12"/>
    <x v="2"/>
    <x v="1"/>
    <x v="6"/>
    <x v="1026"/>
  </r>
  <r>
    <x v="494"/>
    <x v="2"/>
    <x v="12"/>
    <x v="2"/>
    <x v="1"/>
    <x v="10"/>
    <x v="1878"/>
  </r>
  <r>
    <x v="967"/>
    <x v="1"/>
    <x v="15"/>
    <x v="3"/>
    <x v="1"/>
    <x v="8"/>
    <x v="136"/>
  </r>
  <r>
    <x v="967"/>
    <x v="1"/>
    <x v="15"/>
    <x v="3"/>
    <x v="0"/>
    <x v="3"/>
    <x v="5575"/>
  </r>
  <r>
    <x v="967"/>
    <x v="1"/>
    <x v="15"/>
    <x v="3"/>
    <x v="0"/>
    <x v="5"/>
    <x v="44"/>
  </r>
  <r>
    <x v="967"/>
    <x v="1"/>
    <x v="15"/>
    <x v="3"/>
    <x v="1"/>
    <x v="4"/>
    <x v="5576"/>
  </r>
  <r>
    <x v="708"/>
    <x v="2"/>
    <x v="4"/>
    <x v="1"/>
    <x v="1"/>
    <x v="8"/>
    <x v="5577"/>
  </r>
  <r>
    <x v="708"/>
    <x v="2"/>
    <x v="4"/>
    <x v="1"/>
    <x v="1"/>
    <x v="13"/>
    <x v="5578"/>
  </r>
  <r>
    <x v="708"/>
    <x v="2"/>
    <x v="4"/>
    <x v="1"/>
    <x v="0"/>
    <x v="5"/>
    <x v="2997"/>
  </r>
  <r>
    <x v="708"/>
    <x v="2"/>
    <x v="4"/>
    <x v="1"/>
    <x v="1"/>
    <x v="4"/>
    <x v="699"/>
  </r>
  <r>
    <x v="963"/>
    <x v="0"/>
    <x v="25"/>
    <x v="2"/>
    <x v="1"/>
    <x v="10"/>
    <x v="1049"/>
  </r>
  <r>
    <x v="785"/>
    <x v="0"/>
    <x v="15"/>
    <x v="3"/>
    <x v="1"/>
    <x v="8"/>
    <x v="5579"/>
  </r>
  <r>
    <x v="785"/>
    <x v="0"/>
    <x v="15"/>
    <x v="3"/>
    <x v="1"/>
    <x v="4"/>
    <x v="5580"/>
  </r>
  <r>
    <x v="281"/>
    <x v="1"/>
    <x v="30"/>
    <x v="3"/>
    <x v="1"/>
    <x v="10"/>
    <x v="2428"/>
  </r>
  <r>
    <x v="659"/>
    <x v="1"/>
    <x v="39"/>
    <x v="3"/>
    <x v="0"/>
    <x v="1"/>
    <x v="5581"/>
  </r>
  <r>
    <x v="352"/>
    <x v="1"/>
    <x v="24"/>
    <x v="3"/>
    <x v="0"/>
    <x v="5"/>
    <x v="1501"/>
  </r>
  <r>
    <x v="352"/>
    <x v="1"/>
    <x v="24"/>
    <x v="3"/>
    <x v="0"/>
    <x v="1"/>
    <x v="2555"/>
  </r>
  <r>
    <x v="352"/>
    <x v="1"/>
    <x v="24"/>
    <x v="3"/>
    <x v="1"/>
    <x v="13"/>
    <x v="1384"/>
  </r>
  <r>
    <x v="917"/>
    <x v="0"/>
    <x v="1"/>
    <x v="1"/>
    <x v="2"/>
    <x v="7"/>
    <x v="1159"/>
  </r>
  <r>
    <x v="410"/>
    <x v="1"/>
    <x v="4"/>
    <x v="1"/>
    <x v="1"/>
    <x v="14"/>
    <x v="5582"/>
  </r>
  <r>
    <x v="639"/>
    <x v="0"/>
    <x v="1"/>
    <x v="1"/>
    <x v="2"/>
    <x v="11"/>
    <x v="1406"/>
  </r>
  <r>
    <x v="53"/>
    <x v="0"/>
    <x v="30"/>
    <x v="3"/>
    <x v="2"/>
    <x v="11"/>
    <x v="5583"/>
  </r>
  <r>
    <x v="94"/>
    <x v="1"/>
    <x v="6"/>
    <x v="2"/>
    <x v="1"/>
    <x v="4"/>
    <x v="5584"/>
  </r>
  <r>
    <x v="1120"/>
    <x v="0"/>
    <x v="10"/>
    <x v="2"/>
    <x v="1"/>
    <x v="12"/>
    <x v="5585"/>
  </r>
  <r>
    <x v="851"/>
    <x v="0"/>
    <x v="2"/>
    <x v="0"/>
    <x v="1"/>
    <x v="10"/>
    <x v="2748"/>
  </r>
  <r>
    <x v="851"/>
    <x v="0"/>
    <x v="2"/>
    <x v="0"/>
    <x v="0"/>
    <x v="1"/>
    <x v="1445"/>
  </r>
  <r>
    <x v="851"/>
    <x v="0"/>
    <x v="2"/>
    <x v="0"/>
    <x v="1"/>
    <x v="4"/>
    <x v="5586"/>
  </r>
  <r>
    <x v="851"/>
    <x v="0"/>
    <x v="2"/>
    <x v="0"/>
    <x v="1"/>
    <x v="6"/>
    <x v="2000"/>
  </r>
  <r>
    <x v="851"/>
    <x v="0"/>
    <x v="2"/>
    <x v="0"/>
    <x v="1"/>
    <x v="4"/>
    <x v="202"/>
  </r>
  <r>
    <x v="938"/>
    <x v="2"/>
    <x v="15"/>
    <x v="3"/>
    <x v="1"/>
    <x v="10"/>
    <x v="233"/>
  </r>
  <r>
    <x v="151"/>
    <x v="0"/>
    <x v="16"/>
    <x v="1"/>
    <x v="0"/>
    <x v="5"/>
    <x v="5587"/>
  </r>
  <r>
    <x v="617"/>
    <x v="0"/>
    <x v="42"/>
    <x v="3"/>
    <x v="1"/>
    <x v="10"/>
    <x v="705"/>
  </r>
  <r>
    <x v="617"/>
    <x v="0"/>
    <x v="42"/>
    <x v="3"/>
    <x v="1"/>
    <x v="10"/>
    <x v="5588"/>
  </r>
  <r>
    <x v="617"/>
    <x v="0"/>
    <x v="42"/>
    <x v="3"/>
    <x v="1"/>
    <x v="9"/>
    <x v="3036"/>
  </r>
  <r>
    <x v="617"/>
    <x v="0"/>
    <x v="42"/>
    <x v="3"/>
    <x v="1"/>
    <x v="12"/>
    <x v="5589"/>
  </r>
  <r>
    <x v="974"/>
    <x v="2"/>
    <x v="5"/>
    <x v="2"/>
    <x v="1"/>
    <x v="4"/>
    <x v="1863"/>
  </r>
  <r>
    <x v="677"/>
    <x v="1"/>
    <x v="10"/>
    <x v="2"/>
    <x v="2"/>
    <x v="7"/>
    <x v="462"/>
  </r>
  <r>
    <x v="969"/>
    <x v="1"/>
    <x v="22"/>
    <x v="1"/>
    <x v="0"/>
    <x v="1"/>
    <x v="5590"/>
  </r>
  <r>
    <x v="59"/>
    <x v="0"/>
    <x v="15"/>
    <x v="3"/>
    <x v="2"/>
    <x v="7"/>
    <x v="3125"/>
  </r>
  <r>
    <x v="59"/>
    <x v="0"/>
    <x v="15"/>
    <x v="3"/>
    <x v="0"/>
    <x v="1"/>
    <x v="3223"/>
  </r>
  <r>
    <x v="59"/>
    <x v="0"/>
    <x v="15"/>
    <x v="3"/>
    <x v="0"/>
    <x v="0"/>
    <x v="476"/>
  </r>
  <r>
    <x v="59"/>
    <x v="0"/>
    <x v="15"/>
    <x v="3"/>
    <x v="1"/>
    <x v="2"/>
    <x v="50"/>
  </r>
  <r>
    <x v="59"/>
    <x v="0"/>
    <x v="15"/>
    <x v="3"/>
    <x v="1"/>
    <x v="9"/>
    <x v="4583"/>
  </r>
  <r>
    <x v="59"/>
    <x v="0"/>
    <x v="15"/>
    <x v="3"/>
    <x v="2"/>
    <x v="7"/>
    <x v="5591"/>
  </r>
  <r>
    <x v="583"/>
    <x v="0"/>
    <x v="10"/>
    <x v="2"/>
    <x v="1"/>
    <x v="6"/>
    <x v="492"/>
  </r>
  <r>
    <x v="1216"/>
    <x v="0"/>
    <x v="17"/>
    <x v="0"/>
    <x v="1"/>
    <x v="12"/>
    <x v="4791"/>
  </r>
  <r>
    <x v="1217"/>
    <x v="0"/>
    <x v="16"/>
    <x v="1"/>
    <x v="0"/>
    <x v="5"/>
    <x v="5592"/>
  </r>
  <r>
    <x v="399"/>
    <x v="0"/>
    <x v="15"/>
    <x v="3"/>
    <x v="0"/>
    <x v="3"/>
    <x v="5593"/>
  </r>
  <r>
    <x v="399"/>
    <x v="0"/>
    <x v="15"/>
    <x v="3"/>
    <x v="1"/>
    <x v="4"/>
    <x v="5594"/>
  </r>
  <r>
    <x v="669"/>
    <x v="1"/>
    <x v="9"/>
    <x v="3"/>
    <x v="1"/>
    <x v="13"/>
    <x v="1054"/>
  </r>
  <r>
    <x v="619"/>
    <x v="2"/>
    <x v="10"/>
    <x v="2"/>
    <x v="2"/>
    <x v="15"/>
    <x v="5595"/>
  </r>
  <r>
    <x v="619"/>
    <x v="2"/>
    <x v="10"/>
    <x v="2"/>
    <x v="1"/>
    <x v="10"/>
    <x v="578"/>
  </r>
  <r>
    <x v="585"/>
    <x v="0"/>
    <x v="15"/>
    <x v="3"/>
    <x v="2"/>
    <x v="11"/>
    <x v="5596"/>
  </r>
  <r>
    <x v="585"/>
    <x v="0"/>
    <x v="15"/>
    <x v="3"/>
    <x v="0"/>
    <x v="5"/>
    <x v="5597"/>
  </r>
  <r>
    <x v="389"/>
    <x v="0"/>
    <x v="9"/>
    <x v="3"/>
    <x v="1"/>
    <x v="8"/>
    <x v="5598"/>
  </r>
  <r>
    <x v="389"/>
    <x v="0"/>
    <x v="9"/>
    <x v="3"/>
    <x v="0"/>
    <x v="5"/>
    <x v="1177"/>
  </r>
  <r>
    <x v="612"/>
    <x v="1"/>
    <x v="16"/>
    <x v="1"/>
    <x v="1"/>
    <x v="4"/>
    <x v="5599"/>
  </r>
  <r>
    <x v="746"/>
    <x v="0"/>
    <x v="1"/>
    <x v="1"/>
    <x v="0"/>
    <x v="1"/>
    <x v="5118"/>
  </r>
  <r>
    <x v="182"/>
    <x v="1"/>
    <x v="5"/>
    <x v="2"/>
    <x v="1"/>
    <x v="8"/>
    <x v="5600"/>
  </r>
  <r>
    <x v="1090"/>
    <x v="0"/>
    <x v="4"/>
    <x v="1"/>
    <x v="2"/>
    <x v="7"/>
    <x v="2475"/>
  </r>
  <r>
    <x v="1090"/>
    <x v="0"/>
    <x v="4"/>
    <x v="1"/>
    <x v="1"/>
    <x v="10"/>
    <x v="1444"/>
  </r>
  <r>
    <x v="1090"/>
    <x v="0"/>
    <x v="4"/>
    <x v="1"/>
    <x v="0"/>
    <x v="5"/>
    <x v="3601"/>
  </r>
  <r>
    <x v="1218"/>
    <x v="2"/>
    <x v="3"/>
    <x v="0"/>
    <x v="1"/>
    <x v="10"/>
    <x v="559"/>
  </r>
  <r>
    <x v="1218"/>
    <x v="2"/>
    <x v="3"/>
    <x v="0"/>
    <x v="1"/>
    <x v="10"/>
    <x v="1627"/>
  </r>
  <r>
    <x v="280"/>
    <x v="1"/>
    <x v="5"/>
    <x v="2"/>
    <x v="1"/>
    <x v="9"/>
    <x v="5052"/>
  </r>
  <r>
    <x v="280"/>
    <x v="1"/>
    <x v="5"/>
    <x v="2"/>
    <x v="1"/>
    <x v="9"/>
    <x v="5601"/>
  </r>
  <r>
    <x v="149"/>
    <x v="1"/>
    <x v="1"/>
    <x v="1"/>
    <x v="2"/>
    <x v="7"/>
    <x v="2752"/>
  </r>
  <r>
    <x v="149"/>
    <x v="1"/>
    <x v="1"/>
    <x v="1"/>
    <x v="1"/>
    <x v="14"/>
    <x v="5300"/>
  </r>
  <r>
    <x v="149"/>
    <x v="1"/>
    <x v="1"/>
    <x v="1"/>
    <x v="2"/>
    <x v="7"/>
    <x v="214"/>
  </r>
  <r>
    <x v="149"/>
    <x v="1"/>
    <x v="1"/>
    <x v="1"/>
    <x v="2"/>
    <x v="11"/>
    <x v="47"/>
  </r>
  <r>
    <x v="171"/>
    <x v="0"/>
    <x v="15"/>
    <x v="3"/>
    <x v="0"/>
    <x v="1"/>
    <x v="5602"/>
  </r>
  <r>
    <x v="306"/>
    <x v="0"/>
    <x v="4"/>
    <x v="1"/>
    <x v="1"/>
    <x v="6"/>
    <x v="3704"/>
  </r>
  <r>
    <x v="501"/>
    <x v="1"/>
    <x v="15"/>
    <x v="3"/>
    <x v="0"/>
    <x v="5"/>
    <x v="3255"/>
  </r>
  <r>
    <x v="218"/>
    <x v="1"/>
    <x v="5"/>
    <x v="2"/>
    <x v="0"/>
    <x v="1"/>
    <x v="1877"/>
  </r>
  <r>
    <x v="834"/>
    <x v="1"/>
    <x v="5"/>
    <x v="2"/>
    <x v="2"/>
    <x v="7"/>
    <x v="1113"/>
  </r>
  <r>
    <x v="834"/>
    <x v="1"/>
    <x v="5"/>
    <x v="2"/>
    <x v="0"/>
    <x v="3"/>
    <x v="5603"/>
  </r>
  <r>
    <x v="974"/>
    <x v="2"/>
    <x v="9"/>
    <x v="3"/>
    <x v="1"/>
    <x v="2"/>
    <x v="2144"/>
  </r>
  <r>
    <x v="493"/>
    <x v="0"/>
    <x v="16"/>
    <x v="1"/>
    <x v="2"/>
    <x v="11"/>
    <x v="5268"/>
  </r>
  <r>
    <x v="493"/>
    <x v="0"/>
    <x v="16"/>
    <x v="1"/>
    <x v="1"/>
    <x v="10"/>
    <x v="1566"/>
  </r>
  <r>
    <x v="493"/>
    <x v="0"/>
    <x v="16"/>
    <x v="1"/>
    <x v="1"/>
    <x v="6"/>
    <x v="1495"/>
  </r>
  <r>
    <x v="493"/>
    <x v="0"/>
    <x v="16"/>
    <x v="1"/>
    <x v="2"/>
    <x v="11"/>
    <x v="5604"/>
  </r>
  <r>
    <x v="12"/>
    <x v="0"/>
    <x v="9"/>
    <x v="3"/>
    <x v="1"/>
    <x v="8"/>
    <x v="194"/>
  </r>
  <r>
    <x v="1143"/>
    <x v="0"/>
    <x v="1"/>
    <x v="1"/>
    <x v="1"/>
    <x v="10"/>
    <x v="91"/>
  </r>
  <r>
    <x v="689"/>
    <x v="0"/>
    <x v="9"/>
    <x v="3"/>
    <x v="2"/>
    <x v="7"/>
    <x v="5605"/>
  </r>
  <r>
    <x v="36"/>
    <x v="1"/>
    <x v="10"/>
    <x v="2"/>
    <x v="1"/>
    <x v="14"/>
    <x v="5606"/>
  </r>
  <r>
    <x v="594"/>
    <x v="0"/>
    <x v="15"/>
    <x v="3"/>
    <x v="1"/>
    <x v="10"/>
    <x v="2"/>
  </r>
  <r>
    <x v="282"/>
    <x v="0"/>
    <x v="24"/>
    <x v="3"/>
    <x v="1"/>
    <x v="9"/>
    <x v="5607"/>
  </r>
  <r>
    <x v="104"/>
    <x v="2"/>
    <x v="2"/>
    <x v="0"/>
    <x v="1"/>
    <x v="6"/>
    <x v="5608"/>
  </r>
  <r>
    <x v="104"/>
    <x v="2"/>
    <x v="2"/>
    <x v="0"/>
    <x v="2"/>
    <x v="7"/>
    <x v="977"/>
  </r>
  <r>
    <x v="879"/>
    <x v="1"/>
    <x v="5"/>
    <x v="2"/>
    <x v="2"/>
    <x v="7"/>
    <x v="3044"/>
  </r>
  <r>
    <x v="352"/>
    <x v="0"/>
    <x v="14"/>
    <x v="2"/>
    <x v="1"/>
    <x v="2"/>
    <x v="708"/>
  </r>
  <r>
    <x v="897"/>
    <x v="0"/>
    <x v="14"/>
    <x v="2"/>
    <x v="1"/>
    <x v="10"/>
    <x v="1197"/>
  </r>
  <r>
    <x v="837"/>
    <x v="0"/>
    <x v="26"/>
    <x v="2"/>
    <x v="0"/>
    <x v="5"/>
    <x v="5609"/>
  </r>
  <r>
    <x v="42"/>
    <x v="2"/>
    <x v="4"/>
    <x v="1"/>
    <x v="1"/>
    <x v="2"/>
    <x v="3987"/>
  </r>
  <r>
    <x v="78"/>
    <x v="0"/>
    <x v="1"/>
    <x v="1"/>
    <x v="1"/>
    <x v="8"/>
    <x v="5298"/>
  </r>
  <r>
    <x v="95"/>
    <x v="2"/>
    <x v="4"/>
    <x v="1"/>
    <x v="1"/>
    <x v="4"/>
    <x v="5610"/>
  </r>
  <r>
    <x v="694"/>
    <x v="1"/>
    <x v="1"/>
    <x v="1"/>
    <x v="1"/>
    <x v="9"/>
    <x v="5611"/>
  </r>
  <r>
    <x v="694"/>
    <x v="1"/>
    <x v="1"/>
    <x v="1"/>
    <x v="1"/>
    <x v="8"/>
    <x v="5612"/>
  </r>
  <r>
    <x v="694"/>
    <x v="1"/>
    <x v="1"/>
    <x v="1"/>
    <x v="1"/>
    <x v="14"/>
    <x v="5613"/>
  </r>
  <r>
    <x v="694"/>
    <x v="1"/>
    <x v="1"/>
    <x v="1"/>
    <x v="2"/>
    <x v="7"/>
    <x v="2790"/>
  </r>
  <r>
    <x v="950"/>
    <x v="2"/>
    <x v="18"/>
    <x v="0"/>
    <x v="2"/>
    <x v="15"/>
    <x v="5614"/>
  </r>
  <r>
    <x v="837"/>
    <x v="1"/>
    <x v="3"/>
    <x v="0"/>
    <x v="2"/>
    <x v="11"/>
    <x v="5615"/>
  </r>
  <r>
    <x v="837"/>
    <x v="1"/>
    <x v="3"/>
    <x v="0"/>
    <x v="1"/>
    <x v="8"/>
    <x v="5616"/>
  </r>
  <r>
    <x v="1148"/>
    <x v="0"/>
    <x v="1"/>
    <x v="1"/>
    <x v="1"/>
    <x v="6"/>
    <x v="5617"/>
  </r>
  <r>
    <x v="1148"/>
    <x v="0"/>
    <x v="1"/>
    <x v="1"/>
    <x v="2"/>
    <x v="7"/>
    <x v="312"/>
  </r>
  <r>
    <x v="664"/>
    <x v="2"/>
    <x v="15"/>
    <x v="3"/>
    <x v="1"/>
    <x v="10"/>
    <x v="799"/>
  </r>
  <r>
    <x v="538"/>
    <x v="2"/>
    <x v="1"/>
    <x v="1"/>
    <x v="2"/>
    <x v="7"/>
    <x v="5618"/>
  </r>
  <r>
    <x v="920"/>
    <x v="1"/>
    <x v="0"/>
    <x v="0"/>
    <x v="0"/>
    <x v="1"/>
    <x v="4233"/>
  </r>
  <r>
    <x v="1219"/>
    <x v="0"/>
    <x v="24"/>
    <x v="3"/>
    <x v="1"/>
    <x v="6"/>
    <x v="526"/>
  </r>
  <r>
    <x v="1059"/>
    <x v="0"/>
    <x v="13"/>
    <x v="3"/>
    <x v="1"/>
    <x v="2"/>
    <x v="1300"/>
  </r>
  <r>
    <x v="258"/>
    <x v="1"/>
    <x v="4"/>
    <x v="1"/>
    <x v="0"/>
    <x v="5"/>
    <x v="5504"/>
  </r>
  <r>
    <x v="60"/>
    <x v="0"/>
    <x v="15"/>
    <x v="3"/>
    <x v="1"/>
    <x v="8"/>
    <x v="5619"/>
  </r>
  <r>
    <x v="60"/>
    <x v="0"/>
    <x v="15"/>
    <x v="3"/>
    <x v="0"/>
    <x v="3"/>
    <x v="4207"/>
  </r>
  <r>
    <x v="60"/>
    <x v="0"/>
    <x v="15"/>
    <x v="3"/>
    <x v="1"/>
    <x v="10"/>
    <x v="91"/>
  </r>
  <r>
    <x v="60"/>
    <x v="0"/>
    <x v="15"/>
    <x v="3"/>
    <x v="1"/>
    <x v="10"/>
    <x v="168"/>
  </r>
  <r>
    <x v="60"/>
    <x v="0"/>
    <x v="15"/>
    <x v="3"/>
    <x v="2"/>
    <x v="7"/>
    <x v="2564"/>
  </r>
  <r>
    <x v="60"/>
    <x v="0"/>
    <x v="15"/>
    <x v="3"/>
    <x v="1"/>
    <x v="8"/>
    <x v="5574"/>
  </r>
  <r>
    <x v="60"/>
    <x v="0"/>
    <x v="15"/>
    <x v="3"/>
    <x v="0"/>
    <x v="1"/>
    <x v="5620"/>
  </r>
  <r>
    <x v="60"/>
    <x v="0"/>
    <x v="15"/>
    <x v="3"/>
    <x v="0"/>
    <x v="5"/>
    <x v="5621"/>
  </r>
  <r>
    <x v="70"/>
    <x v="1"/>
    <x v="10"/>
    <x v="2"/>
    <x v="1"/>
    <x v="2"/>
    <x v="2144"/>
  </r>
  <r>
    <x v="70"/>
    <x v="1"/>
    <x v="10"/>
    <x v="2"/>
    <x v="1"/>
    <x v="10"/>
    <x v="4107"/>
  </r>
  <r>
    <x v="70"/>
    <x v="1"/>
    <x v="10"/>
    <x v="2"/>
    <x v="0"/>
    <x v="5"/>
    <x v="5622"/>
  </r>
  <r>
    <x v="70"/>
    <x v="1"/>
    <x v="10"/>
    <x v="2"/>
    <x v="1"/>
    <x v="8"/>
    <x v="2940"/>
  </r>
  <r>
    <x v="557"/>
    <x v="0"/>
    <x v="10"/>
    <x v="2"/>
    <x v="1"/>
    <x v="13"/>
    <x v="5623"/>
  </r>
  <r>
    <x v="557"/>
    <x v="0"/>
    <x v="10"/>
    <x v="2"/>
    <x v="1"/>
    <x v="8"/>
    <x v="5624"/>
  </r>
  <r>
    <x v="557"/>
    <x v="0"/>
    <x v="10"/>
    <x v="2"/>
    <x v="1"/>
    <x v="8"/>
    <x v="5625"/>
  </r>
  <r>
    <x v="44"/>
    <x v="0"/>
    <x v="5"/>
    <x v="2"/>
    <x v="1"/>
    <x v="4"/>
    <x v="1318"/>
  </r>
  <r>
    <x v="782"/>
    <x v="2"/>
    <x v="9"/>
    <x v="3"/>
    <x v="2"/>
    <x v="11"/>
    <x v="4398"/>
  </r>
  <r>
    <x v="192"/>
    <x v="2"/>
    <x v="1"/>
    <x v="1"/>
    <x v="1"/>
    <x v="6"/>
    <x v="1195"/>
  </r>
  <r>
    <x v="499"/>
    <x v="1"/>
    <x v="5"/>
    <x v="2"/>
    <x v="0"/>
    <x v="0"/>
    <x v="5626"/>
  </r>
  <r>
    <x v="499"/>
    <x v="1"/>
    <x v="5"/>
    <x v="2"/>
    <x v="1"/>
    <x v="10"/>
    <x v="2723"/>
  </r>
  <r>
    <x v="386"/>
    <x v="0"/>
    <x v="48"/>
    <x v="3"/>
    <x v="0"/>
    <x v="3"/>
    <x v="5627"/>
  </r>
  <r>
    <x v="157"/>
    <x v="1"/>
    <x v="30"/>
    <x v="3"/>
    <x v="1"/>
    <x v="13"/>
    <x v="2571"/>
  </r>
  <r>
    <x v="486"/>
    <x v="0"/>
    <x v="21"/>
    <x v="1"/>
    <x v="2"/>
    <x v="7"/>
    <x v="5628"/>
  </r>
  <r>
    <x v="1220"/>
    <x v="1"/>
    <x v="19"/>
    <x v="0"/>
    <x v="1"/>
    <x v="6"/>
    <x v="5629"/>
  </r>
  <r>
    <x v="1032"/>
    <x v="0"/>
    <x v="1"/>
    <x v="1"/>
    <x v="1"/>
    <x v="8"/>
    <x v="5630"/>
  </r>
  <r>
    <x v="1032"/>
    <x v="0"/>
    <x v="1"/>
    <x v="1"/>
    <x v="1"/>
    <x v="6"/>
    <x v="5631"/>
  </r>
  <r>
    <x v="659"/>
    <x v="0"/>
    <x v="26"/>
    <x v="2"/>
    <x v="1"/>
    <x v="8"/>
    <x v="5632"/>
  </r>
  <r>
    <x v="835"/>
    <x v="1"/>
    <x v="26"/>
    <x v="2"/>
    <x v="0"/>
    <x v="3"/>
    <x v="5633"/>
  </r>
  <r>
    <x v="835"/>
    <x v="1"/>
    <x v="26"/>
    <x v="2"/>
    <x v="1"/>
    <x v="8"/>
    <x v="5264"/>
  </r>
  <r>
    <x v="536"/>
    <x v="0"/>
    <x v="1"/>
    <x v="1"/>
    <x v="2"/>
    <x v="11"/>
    <x v="5028"/>
  </r>
  <r>
    <x v="536"/>
    <x v="0"/>
    <x v="1"/>
    <x v="1"/>
    <x v="1"/>
    <x v="9"/>
    <x v="1298"/>
  </r>
  <r>
    <x v="60"/>
    <x v="2"/>
    <x v="14"/>
    <x v="2"/>
    <x v="1"/>
    <x v="10"/>
    <x v="5634"/>
  </r>
  <r>
    <x v="60"/>
    <x v="2"/>
    <x v="14"/>
    <x v="2"/>
    <x v="1"/>
    <x v="10"/>
    <x v="3730"/>
  </r>
  <r>
    <x v="60"/>
    <x v="2"/>
    <x v="14"/>
    <x v="2"/>
    <x v="1"/>
    <x v="10"/>
    <x v="760"/>
  </r>
  <r>
    <x v="439"/>
    <x v="0"/>
    <x v="6"/>
    <x v="2"/>
    <x v="0"/>
    <x v="5"/>
    <x v="5635"/>
  </r>
  <r>
    <x v="312"/>
    <x v="0"/>
    <x v="1"/>
    <x v="1"/>
    <x v="0"/>
    <x v="5"/>
    <x v="4492"/>
  </r>
  <r>
    <x v="183"/>
    <x v="0"/>
    <x v="15"/>
    <x v="3"/>
    <x v="1"/>
    <x v="6"/>
    <x v="5636"/>
  </r>
  <r>
    <x v="183"/>
    <x v="0"/>
    <x v="15"/>
    <x v="3"/>
    <x v="1"/>
    <x v="6"/>
    <x v="704"/>
  </r>
  <r>
    <x v="500"/>
    <x v="1"/>
    <x v="15"/>
    <x v="3"/>
    <x v="2"/>
    <x v="7"/>
    <x v="5637"/>
  </r>
  <r>
    <x v="500"/>
    <x v="1"/>
    <x v="15"/>
    <x v="3"/>
    <x v="1"/>
    <x v="10"/>
    <x v="1359"/>
  </r>
  <r>
    <x v="267"/>
    <x v="0"/>
    <x v="12"/>
    <x v="2"/>
    <x v="1"/>
    <x v="6"/>
    <x v="4170"/>
  </r>
  <r>
    <x v="267"/>
    <x v="0"/>
    <x v="12"/>
    <x v="2"/>
    <x v="1"/>
    <x v="8"/>
    <x v="452"/>
  </r>
  <r>
    <x v="267"/>
    <x v="0"/>
    <x v="12"/>
    <x v="2"/>
    <x v="1"/>
    <x v="6"/>
    <x v="4614"/>
  </r>
  <r>
    <x v="267"/>
    <x v="0"/>
    <x v="12"/>
    <x v="2"/>
    <x v="1"/>
    <x v="4"/>
    <x v="5638"/>
  </r>
  <r>
    <x v="876"/>
    <x v="0"/>
    <x v="15"/>
    <x v="3"/>
    <x v="1"/>
    <x v="6"/>
    <x v="3631"/>
  </r>
  <r>
    <x v="637"/>
    <x v="1"/>
    <x v="10"/>
    <x v="2"/>
    <x v="1"/>
    <x v="8"/>
    <x v="1814"/>
  </r>
  <r>
    <x v="1109"/>
    <x v="0"/>
    <x v="5"/>
    <x v="2"/>
    <x v="0"/>
    <x v="0"/>
    <x v="5639"/>
  </r>
  <r>
    <x v="500"/>
    <x v="0"/>
    <x v="6"/>
    <x v="2"/>
    <x v="2"/>
    <x v="11"/>
    <x v="5640"/>
  </r>
  <r>
    <x v="619"/>
    <x v="2"/>
    <x v="2"/>
    <x v="0"/>
    <x v="1"/>
    <x v="10"/>
    <x v="5641"/>
  </r>
  <r>
    <x v="1221"/>
    <x v="0"/>
    <x v="10"/>
    <x v="2"/>
    <x v="1"/>
    <x v="6"/>
    <x v="5642"/>
  </r>
  <r>
    <x v="252"/>
    <x v="0"/>
    <x v="24"/>
    <x v="3"/>
    <x v="2"/>
    <x v="7"/>
    <x v="5643"/>
  </r>
  <r>
    <x v="252"/>
    <x v="0"/>
    <x v="24"/>
    <x v="3"/>
    <x v="1"/>
    <x v="2"/>
    <x v="2721"/>
  </r>
  <r>
    <x v="252"/>
    <x v="0"/>
    <x v="24"/>
    <x v="3"/>
    <x v="1"/>
    <x v="4"/>
    <x v="2708"/>
  </r>
  <r>
    <x v="540"/>
    <x v="0"/>
    <x v="1"/>
    <x v="1"/>
    <x v="1"/>
    <x v="9"/>
    <x v="5644"/>
  </r>
  <r>
    <x v="1084"/>
    <x v="1"/>
    <x v="1"/>
    <x v="1"/>
    <x v="1"/>
    <x v="4"/>
    <x v="5645"/>
  </r>
  <r>
    <x v="174"/>
    <x v="0"/>
    <x v="10"/>
    <x v="2"/>
    <x v="2"/>
    <x v="7"/>
    <x v="824"/>
  </r>
  <r>
    <x v="174"/>
    <x v="0"/>
    <x v="10"/>
    <x v="2"/>
    <x v="1"/>
    <x v="10"/>
    <x v="12"/>
  </r>
  <r>
    <x v="174"/>
    <x v="0"/>
    <x v="10"/>
    <x v="2"/>
    <x v="1"/>
    <x v="4"/>
    <x v="5646"/>
  </r>
  <r>
    <x v="256"/>
    <x v="2"/>
    <x v="4"/>
    <x v="1"/>
    <x v="1"/>
    <x v="8"/>
    <x v="202"/>
  </r>
  <r>
    <x v="256"/>
    <x v="2"/>
    <x v="4"/>
    <x v="1"/>
    <x v="0"/>
    <x v="5"/>
    <x v="3255"/>
  </r>
  <r>
    <x v="256"/>
    <x v="2"/>
    <x v="4"/>
    <x v="1"/>
    <x v="2"/>
    <x v="7"/>
    <x v="5009"/>
  </r>
  <r>
    <x v="256"/>
    <x v="2"/>
    <x v="4"/>
    <x v="1"/>
    <x v="1"/>
    <x v="8"/>
    <x v="5647"/>
  </r>
  <r>
    <x v="256"/>
    <x v="2"/>
    <x v="4"/>
    <x v="1"/>
    <x v="1"/>
    <x v="8"/>
    <x v="3299"/>
  </r>
  <r>
    <x v="668"/>
    <x v="1"/>
    <x v="5"/>
    <x v="2"/>
    <x v="1"/>
    <x v="4"/>
    <x v="2543"/>
  </r>
  <r>
    <x v="141"/>
    <x v="2"/>
    <x v="4"/>
    <x v="1"/>
    <x v="1"/>
    <x v="10"/>
    <x v="4780"/>
  </r>
  <r>
    <x v="40"/>
    <x v="2"/>
    <x v="5"/>
    <x v="2"/>
    <x v="1"/>
    <x v="4"/>
    <x v="5648"/>
  </r>
  <r>
    <x v="189"/>
    <x v="0"/>
    <x v="15"/>
    <x v="3"/>
    <x v="0"/>
    <x v="1"/>
    <x v="5649"/>
  </r>
  <r>
    <x v="189"/>
    <x v="0"/>
    <x v="15"/>
    <x v="3"/>
    <x v="1"/>
    <x v="13"/>
    <x v="5650"/>
  </r>
  <r>
    <x v="189"/>
    <x v="0"/>
    <x v="15"/>
    <x v="3"/>
    <x v="1"/>
    <x v="4"/>
    <x v="3347"/>
  </r>
  <r>
    <x v="189"/>
    <x v="0"/>
    <x v="15"/>
    <x v="3"/>
    <x v="1"/>
    <x v="8"/>
    <x v="1261"/>
  </r>
  <r>
    <x v="492"/>
    <x v="0"/>
    <x v="10"/>
    <x v="2"/>
    <x v="0"/>
    <x v="5"/>
    <x v="3096"/>
  </r>
  <r>
    <x v="477"/>
    <x v="1"/>
    <x v="1"/>
    <x v="1"/>
    <x v="0"/>
    <x v="0"/>
    <x v="5651"/>
  </r>
  <r>
    <x v="210"/>
    <x v="0"/>
    <x v="34"/>
    <x v="3"/>
    <x v="1"/>
    <x v="10"/>
    <x v="2877"/>
  </r>
  <r>
    <x v="210"/>
    <x v="0"/>
    <x v="34"/>
    <x v="3"/>
    <x v="1"/>
    <x v="10"/>
    <x v="786"/>
  </r>
  <r>
    <x v="1222"/>
    <x v="2"/>
    <x v="16"/>
    <x v="1"/>
    <x v="0"/>
    <x v="1"/>
    <x v="2950"/>
  </r>
  <r>
    <x v="705"/>
    <x v="1"/>
    <x v="5"/>
    <x v="2"/>
    <x v="1"/>
    <x v="2"/>
    <x v="5652"/>
  </r>
  <r>
    <x v="705"/>
    <x v="1"/>
    <x v="5"/>
    <x v="2"/>
    <x v="1"/>
    <x v="8"/>
    <x v="5653"/>
  </r>
  <r>
    <x v="705"/>
    <x v="1"/>
    <x v="5"/>
    <x v="2"/>
    <x v="1"/>
    <x v="10"/>
    <x v="3849"/>
  </r>
  <r>
    <x v="705"/>
    <x v="1"/>
    <x v="5"/>
    <x v="2"/>
    <x v="0"/>
    <x v="0"/>
    <x v="5654"/>
  </r>
  <r>
    <x v="194"/>
    <x v="1"/>
    <x v="14"/>
    <x v="2"/>
    <x v="2"/>
    <x v="11"/>
    <x v="5013"/>
  </r>
  <r>
    <x v="194"/>
    <x v="1"/>
    <x v="14"/>
    <x v="2"/>
    <x v="1"/>
    <x v="10"/>
    <x v="69"/>
  </r>
  <r>
    <x v="1133"/>
    <x v="1"/>
    <x v="9"/>
    <x v="3"/>
    <x v="1"/>
    <x v="10"/>
    <x v="1297"/>
  </r>
  <r>
    <x v="1133"/>
    <x v="1"/>
    <x v="9"/>
    <x v="3"/>
    <x v="1"/>
    <x v="8"/>
    <x v="5655"/>
  </r>
  <r>
    <x v="1133"/>
    <x v="1"/>
    <x v="9"/>
    <x v="3"/>
    <x v="1"/>
    <x v="9"/>
    <x v="5656"/>
  </r>
  <r>
    <x v="910"/>
    <x v="2"/>
    <x v="1"/>
    <x v="1"/>
    <x v="1"/>
    <x v="8"/>
    <x v="5657"/>
  </r>
  <r>
    <x v="113"/>
    <x v="0"/>
    <x v="9"/>
    <x v="3"/>
    <x v="1"/>
    <x v="4"/>
    <x v="5658"/>
  </r>
  <r>
    <x v="1051"/>
    <x v="2"/>
    <x v="17"/>
    <x v="0"/>
    <x v="2"/>
    <x v="11"/>
    <x v="2946"/>
  </r>
  <r>
    <x v="897"/>
    <x v="1"/>
    <x v="22"/>
    <x v="1"/>
    <x v="0"/>
    <x v="5"/>
    <x v="5659"/>
  </r>
  <r>
    <x v="109"/>
    <x v="0"/>
    <x v="24"/>
    <x v="3"/>
    <x v="0"/>
    <x v="5"/>
    <x v="4042"/>
  </r>
  <r>
    <x v="109"/>
    <x v="0"/>
    <x v="24"/>
    <x v="3"/>
    <x v="1"/>
    <x v="13"/>
    <x v="4917"/>
  </r>
  <r>
    <x v="155"/>
    <x v="2"/>
    <x v="38"/>
    <x v="3"/>
    <x v="1"/>
    <x v="10"/>
    <x v="2337"/>
  </r>
  <r>
    <x v="1136"/>
    <x v="0"/>
    <x v="5"/>
    <x v="2"/>
    <x v="0"/>
    <x v="5"/>
    <x v="5660"/>
  </r>
  <r>
    <x v="973"/>
    <x v="0"/>
    <x v="24"/>
    <x v="3"/>
    <x v="2"/>
    <x v="11"/>
    <x v="608"/>
  </r>
  <r>
    <x v="973"/>
    <x v="0"/>
    <x v="24"/>
    <x v="3"/>
    <x v="1"/>
    <x v="4"/>
    <x v="3483"/>
  </r>
  <r>
    <x v="973"/>
    <x v="0"/>
    <x v="24"/>
    <x v="3"/>
    <x v="0"/>
    <x v="5"/>
    <x v="3417"/>
  </r>
  <r>
    <x v="973"/>
    <x v="0"/>
    <x v="24"/>
    <x v="3"/>
    <x v="2"/>
    <x v="11"/>
    <x v="2087"/>
  </r>
  <r>
    <x v="973"/>
    <x v="0"/>
    <x v="24"/>
    <x v="3"/>
    <x v="2"/>
    <x v="15"/>
    <x v="5661"/>
  </r>
  <r>
    <x v="973"/>
    <x v="0"/>
    <x v="24"/>
    <x v="3"/>
    <x v="1"/>
    <x v="2"/>
    <x v="1603"/>
  </r>
  <r>
    <x v="932"/>
    <x v="2"/>
    <x v="1"/>
    <x v="1"/>
    <x v="1"/>
    <x v="10"/>
    <x v="2660"/>
  </r>
  <r>
    <x v="691"/>
    <x v="0"/>
    <x v="2"/>
    <x v="0"/>
    <x v="0"/>
    <x v="1"/>
    <x v="5662"/>
  </r>
  <r>
    <x v="691"/>
    <x v="0"/>
    <x v="2"/>
    <x v="0"/>
    <x v="1"/>
    <x v="8"/>
    <x v="5663"/>
  </r>
  <r>
    <x v="691"/>
    <x v="0"/>
    <x v="2"/>
    <x v="0"/>
    <x v="1"/>
    <x v="6"/>
    <x v="5664"/>
  </r>
  <r>
    <x v="957"/>
    <x v="1"/>
    <x v="8"/>
    <x v="2"/>
    <x v="2"/>
    <x v="7"/>
    <x v="1095"/>
  </r>
  <r>
    <x v="496"/>
    <x v="0"/>
    <x v="24"/>
    <x v="3"/>
    <x v="1"/>
    <x v="8"/>
    <x v="5665"/>
  </r>
  <r>
    <x v="496"/>
    <x v="0"/>
    <x v="24"/>
    <x v="3"/>
    <x v="1"/>
    <x v="4"/>
    <x v="2939"/>
  </r>
  <r>
    <x v="496"/>
    <x v="0"/>
    <x v="24"/>
    <x v="3"/>
    <x v="1"/>
    <x v="12"/>
    <x v="3329"/>
  </r>
  <r>
    <x v="496"/>
    <x v="0"/>
    <x v="24"/>
    <x v="3"/>
    <x v="1"/>
    <x v="2"/>
    <x v="4362"/>
  </r>
  <r>
    <x v="496"/>
    <x v="0"/>
    <x v="24"/>
    <x v="3"/>
    <x v="1"/>
    <x v="6"/>
    <x v="854"/>
  </r>
  <r>
    <x v="863"/>
    <x v="0"/>
    <x v="1"/>
    <x v="1"/>
    <x v="0"/>
    <x v="5"/>
    <x v="610"/>
  </r>
  <r>
    <x v="989"/>
    <x v="0"/>
    <x v="5"/>
    <x v="2"/>
    <x v="0"/>
    <x v="1"/>
    <x v="5666"/>
  </r>
  <r>
    <x v="989"/>
    <x v="0"/>
    <x v="5"/>
    <x v="2"/>
    <x v="2"/>
    <x v="15"/>
    <x v="1448"/>
  </r>
  <r>
    <x v="989"/>
    <x v="0"/>
    <x v="5"/>
    <x v="2"/>
    <x v="0"/>
    <x v="1"/>
    <x v="5667"/>
  </r>
  <r>
    <x v="32"/>
    <x v="2"/>
    <x v="15"/>
    <x v="3"/>
    <x v="2"/>
    <x v="7"/>
    <x v="5668"/>
  </r>
  <r>
    <x v="32"/>
    <x v="2"/>
    <x v="15"/>
    <x v="3"/>
    <x v="1"/>
    <x v="4"/>
    <x v="554"/>
  </r>
  <r>
    <x v="32"/>
    <x v="2"/>
    <x v="15"/>
    <x v="3"/>
    <x v="1"/>
    <x v="6"/>
    <x v="5453"/>
  </r>
  <r>
    <x v="32"/>
    <x v="2"/>
    <x v="15"/>
    <x v="3"/>
    <x v="0"/>
    <x v="1"/>
    <x v="4302"/>
  </r>
  <r>
    <x v="843"/>
    <x v="2"/>
    <x v="9"/>
    <x v="3"/>
    <x v="1"/>
    <x v="13"/>
    <x v="2081"/>
  </r>
  <r>
    <x v="643"/>
    <x v="0"/>
    <x v="15"/>
    <x v="3"/>
    <x v="0"/>
    <x v="0"/>
    <x v="5669"/>
  </r>
  <r>
    <x v="775"/>
    <x v="2"/>
    <x v="12"/>
    <x v="2"/>
    <x v="1"/>
    <x v="4"/>
    <x v="2062"/>
  </r>
  <r>
    <x v="370"/>
    <x v="1"/>
    <x v="2"/>
    <x v="0"/>
    <x v="1"/>
    <x v="10"/>
    <x v="5670"/>
  </r>
  <r>
    <x v="741"/>
    <x v="0"/>
    <x v="1"/>
    <x v="1"/>
    <x v="1"/>
    <x v="8"/>
    <x v="2139"/>
  </r>
  <r>
    <x v="827"/>
    <x v="1"/>
    <x v="10"/>
    <x v="2"/>
    <x v="1"/>
    <x v="4"/>
    <x v="2417"/>
  </r>
  <r>
    <x v="283"/>
    <x v="0"/>
    <x v="10"/>
    <x v="2"/>
    <x v="1"/>
    <x v="6"/>
    <x v="5671"/>
  </r>
  <r>
    <x v="218"/>
    <x v="2"/>
    <x v="10"/>
    <x v="2"/>
    <x v="1"/>
    <x v="10"/>
    <x v="1121"/>
  </r>
  <r>
    <x v="218"/>
    <x v="2"/>
    <x v="10"/>
    <x v="2"/>
    <x v="1"/>
    <x v="8"/>
    <x v="4028"/>
  </r>
  <r>
    <x v="1062"/>
    <x v="2"/>
    <x v="5"/>
    <x v="2"/>
    <x v="0"/>
    <x v="5"/>
    <x v="3137"/>
  </r>
  <r>
    <x v="1062"/>
    <x v="2"/>
    <x v="5"/>
    <x v="2"/>
    <x v="0"/>
    <x v="5"/>
    <x v="5672"/>
  </r>
  <r>
    <x v="32"/>
    <x v="0"/>
    <x v="15"/>
    <x v="3"/>
    <x v="1"/>
    <x v="10"/>
    <x v="18"/>
  </r>
  <r>
    <x v="32"/>
    <x v="0"/>
    <x v="15"/>
    <x v="3"/>
    <x v="1"/>
    <x v="10"/>
    <x v="1049"/>
  </r>
  <r>
    <x v="714"/>
    <x v="1"/>
    <x v="1"/>
    <x v="1"/>
    <x v="1"/>
    <x v="9"/>
    <x v="3039"/>
  </r>
  <r>
    <x v="714"/>
    <x v="1"/>
    <x v="1"/>
    <x v="1"/>
    <x v="1"/>
    <x v="8"/>
    <x v="4604"/>
  </r>
  <r>
    <x v="714"/>
    <x v="1"/>
    <x v="1"/>
    <x v="1"/>
    <x v="2"/>
    <x v="7"/>
    <x v="3342"/>
  </r>
  <r>
    <x v="444"/>
    <x v="2"/>
    <x v="1"/>
    <x v="1"/>
    <x v="0"/>
    <x v="5"/>
    <x v="3909"/>
  </r>
  <r>
    <x v="1223"/>
    <x v="0"/>
    <x v="21"/>
    <x v="1"/>
    <x v="1"/>
    <x v="9"/>
    <x v="5673"/>
  </r>
  <r>
    <x v="540"/>
    <x v="1"/>
    <x v="5"/>
    <x v="2"/>
    <x v="1"/>
    <x v="10"/>
    <x v="753"/>
  </r>
  <r>
    <x v="913"/>
    <x v="0"/>
    <x v="36"/>
    <x v="0"/>
    <x v="1"/>
    <x v="10"/>
    <x v="5674"/>
  </r>
  <r>
    <x v="946"/>
    <x v="0"/>
    <x v="17"/>
    <x v="0"/>
    <x v="1"/>
    <x v="14"/>
    <x v="5675"/>
  </r>
  <r>
    <x v="26"/>
    <x v="1"/>
    <x v="15"/>
    <x v="3"/>
    <x v="0"/>
    <x v="3"/>
    <x v="5676"/>
  </r>
  <r>
    <x v="121"/>
    <x v="0"/>
    <x v="17"/>
    <x v="0"/>
    <x v="1"/>
    <x v="9"/>
    <x v="5677"/>
  </r>
  <r>
    <x v="259"/>
    <x v="1"/>
    <x v="24"/>
    <x v="3"/>
    <x v="2"/>
    <x v="11"/>
    <x v="5678"/>
  </r>
  <r>
    <x v="259"/>
    <x v="1"/>
    <x v="24"/>
    <x v="3"/>
    <x v="1"/>
    <x v="4"/>
    <x v="4732"/>
  </r>
  <r>
    <x v="256"/>
    <x v="0"/>
    <x v="15"/>
    <x v="3"/>
    <x v="1"/>
    <x v="10"/>
    <x v="5679"/>
  </r>
  <r>
    <x v="256"/>
    <x v="0"/>
    <x v="15"/>
    <x v="3"/>
    <x v="1"/>
    <x v="2"/>
    <x v="466"/>
  </r>
  <r>
    <x v="458"/>
    <x v="0"/>
    <x v="1"/>
    <x v="1"/>
    <x v="0"/>
    <x v="5"/>
    <x v="5680"/>
  </r>
  <r>
    <x v="458"/>
    <x v="0"/>
    <x v="1"/>
    <x v="1"/>
    <x v="1"/>
    <x v="2"/>
    <x v="1777"/>
  </r>
  <r>
    <x v="1200"/>
    <x v="0"/>
    <x v="35"/>
    <x v="0"/>
    <x v="1"/>
    <x v="13"/>
    <x v="2582"/>
  </r>
  <r>
    <x v="31"/>
    <x v="0"/>
    <x v="1"/>
    <x v="1"/>
    <x v="2"/>
    <x v="7"/>
    <x v="2507"/>
  </r>
  <r>
    <x v="7"/>
    <x v="1"/>
    <x v="4"/>
    <x v="1"/>
    <x v="1"/>
    <x v="9"/>
    <x v="5681"/>
  </r>
  <r>
    <x v="7"/>
    <x v="1"/>
    <x v="4"/>
    <x v="1"/>
    <x v="2"/>
    <x v="11"/>
    <x v="5682"/>
  </r>
  <r>
    <x v="7"/>
    <x v="1"/>
    <x v="4"/>
    <x v="1"/>
    <x v="1"/>
    <x v="8"/>
    <x v="5683"/>
  </r>
  <r>
    <x v="250"/>
    <x v="1"/>
    <x v="1"/>
    <x v="1"/>
    <x v="1"/>
    <x v="6"/>
    <x v="1755"/>
  </r>
  <r>
    <x v="673"/>
    <x v="1"/>
    <x v="24"/>
    <x v="3"/>
    <x v="2"/>
    <x v="16"/>
    <x v="5684"/>
  </r>
  <r>
    <x v="673"/>
    <x v="1"/>
    <x v="24"/>
    <x v="3"/>
    <x v="1"/>
    <x v="6"/>
    <x v="1134"/>
  </r>
  <r>
    <x v="673"/>
    <x v="1"/>
    <x v="24"/>
    <x v="3"/>
    <x v="2"/>
    <x v="11"/>
    <x v="3943"/>
  </r>
  <r>
    <x v="467"/>
    <x v="2"/>
    <x v="24"/>
    <x v="3"/>
    <x v="1"/>
    <x v="9"/>
    <x v="5685"/>
  </r>
  <r>
    <x v="467"/>
    <x v="2"/>
    <x v="24"/>
    <x v="3"/>
    <x v="2"/>
    <x v="11"/>
    <x v="5686"/>
  </r>
  <r>
    <x v="467"/>
    <x v="2"/>
    <x v="24"/>
    <x v="3"/>
    <x v="1"/>
    <x v="10"/>
    <x v="2668"/>
  </r>
  <r>
    <x v="222"/>
    <x v="0"/>
    <x v="5"/>
    <x v="2"/>
    <x v="1"/>
    <x v="9"/>
    <x v="5687"/>
  </r>
  <r>
    <x v="222"/>
    <x v="0"/>
    <x v="5"/>
    <x v="2"/>
    <x v="0"/>
    <x v="3"/>
    <x v="5688"/>
  </r>
  <r>
    <x v="222"/>
    <x v="0"/>
    <x v="5"/>
    <x v="2"/>
    <x v="0"/>
    <x v="0"/>
    <x v="5689"/>
  </r>
  <r>
    <x v="397"/>
    <x v="1"/>
    <x v="5"/>
    <x v="2"/>
    <x v="1"/>
    <x v="10"/>
    <x v="4579"/>
  </r>
  <r>
    <x v="533"/>
    <x v="0"/>
    <x v="12"/>
    <x v="2"/>
    <x v="1"/>
    <x v="8"/>
    <x v="1835"/>
  </r>
  <r>
    <x v="286"/>
    <x v="0"/>
    <x v="24"/>
    <x v="3"/>
    <x v="1"/>
    <x v="10"/>
    <x v="5317"/>
  </r>
  <r>
    <x v="286"/>
    <x v="0"/>
    <x v="24"/>
    <x v="3"/>
    <x v="1"/>
    <x v="8"/>
    <x v="5690"/>
  </r>
  <r>
    <x v="1206"/>
    <x v="0"/>
    <x v="15"/>
    <x v="3"/>
    <x v="1"/>
    <x v="8"/>
    <x v="485"/>
  </r>
  <r>
    <x v="1206"/>
    <x v="0"/>
    <x v="15"/>
    <x v="3"/>
    <x v="2"/>
    <x v="7"/>
    <x v="5691"/>
  </r>
  <r>
    <x v="778"/>
    <x v="0"/>
    <x v="11"/>
    <x v="2"/>
    <x v="1"/>
    <x v="9"/>
    <x v="5692"/>
  </r>
  <r>
    <x v="1005"/>
    <x v="0"/>
    <x v="31"/>
    <x v="3"/>
    <x v="2"/>
    <x v="11"/>
    <x v="1307"/>
  </r>
  <r>
    <x v="1005"/>
    <x v="0"/>
    <x v="31"/>
    <x v="3"/>
    <x v="1"/>
    <x v="4"/>
    <x v="5693"/>
  </r>
  <r>
    <x v="1005"/>
    <x v="0"/>
    <x v="31"/>
    <x v="3"/>
    <x v="0"/>
    <x v="1"/>
    <x v="2312"/>
  </r>
  <r>
    <x v="728"/>
    <x v="1"/>
    <x v="4"/>
    <x v="1"/>
    <x v="0"/>
    <x v="5"/>
    <x v="5694"/>
  </r>
  <r>
    <x v="728"/>
    <x v="1"/>
    <x v="4"/>
    <x v="1"/>
    <x v="0"/>
    <x v="3"/>
    <x v="5695"/>
  </r>
  <r>
    <x v="105"/>
    <x v="0"/>
    <x v="1"/>
    <x v="1"/>
    <x v="1"/>
    <x v="10"/>
    <x v="1049"/>
  </r>
  <r>
    <x v="1224"/>
    <x v="0"/>
    <x v="3"/>
    <x v="0"/>
    <x v="0"/>
    <x v="3"/>
    <x v="5696"/>
  </r>
  <r>
    <x v="1009"/>
    <x v="1"/>
    <x v="4"/>
    <x v="1"/>
    <x v="1"/>
    <x v="6"/>
    <x v="2740"/>
  </r>
  <r>
    <x v="1009"/>
    <x v="1"/>
    <x v="4"/>
    <x v="1"/>
    <x v="1"/>
    <x v="4"/>
    <x v="5697"/>
  </r>
  <r>
    <x v="1009"/>
    <x v="1"/>
    <x v="4"/>
    <x v="1"/>
    <x v="0"/>
    <x v="1"/>
    <x v="5163"/>
  </r>
  <r>
    <x v="1009"/>
    <x v="1"/>
    <x v="4"/>
    <x v="1"/>
    <x v="0"/>
    <x v="1"/>
    <x v="5698"/>
  </r>
  <r>
    <x v="110"/>
    <x v="0"/>
    <x v="16"/>
    <x v="1"/>
    <x v="2"/>
    <x v="11"/>
    <x v="5699"/>
  </r>
  <r>
    <x v="110"/>
    <x v="0"/>
    <x v="16"/>
    <x v="1"/>
    <x v="1"/>
    <x v="4"/>
    <x v="200"/>
  </r>
  <r>
    <x v="110"/>
    <x v="0"/>
    <x v="16"/>
    <x v="1"/>
    <x v="1"/>
    <x v="8"/>
    <x v="1255"/>
  </r>
  <r>
    <x v="84"/>
    <x v="0"/>
    <x v="11"/>
    <x v="2"/>
    <x v="1"/>
    <x v="4"/>
    <x v="3449"/>
  </r>
  <r>
    <x v="84"/>
    <x v="0"/>
    <x v="11"/>
    <x v="2"/>
    <x v="2"/>
    <x v="7"/>
    <x v="1666"/>
  </r>
  <r>
    <x v="491"/>
    <x v="0"/>
    <x v="1"/>
    <x v="1"/>
    <x v="0"/>
    <x v="0"/>
    <x v="5700"/>
  </r>
  <r>
    <x v="491"/>
    <x v="0"/>
    <x v="1"/>
    <x v="1"/>
    <x v="1"/>
    <x v="6"/>
    <x v="5148"/>
  </r>
  <r>
    <x v="491"/>
    <x v="0"/>
    <x v="1"/>
    <x v="1"/>
    <x v="1"/>
    <x v="9"/>
    <x v="643"/>
  </r>
  <r>
    <x v="491"/>
    <x v="0"/>
    <x v="1"/>
    <x v="1"/>
    <x v="0"/>
    <x v="5"/>
    <x v="1899"/>
  </r>
  <r>
    <x v="205"/>
    <x v="2"/>
    <x v="16"/>
    <x v="1"/>
    <x v="2"/>
    <x v="11"/>
    <x v="909"/>
  </r>
  <r>
    <x v="205"/>
    <x v="2"/>
    <x v="16"/>
    <x v="1"/>
    <x v="1"/>
    <x v="8"/>
    <x v="5701"/>
  </r>
  <r>
    <x v="358"/>
    <x v="0"/>
    <x v="15"/>
    <x v="3"/>
    <x v="0"/>
    <x v="5"/>
    <x v="5702"/>
  </r>
  <r>
    <x v="358"/>
    <x v="0"/>
    <x v="15"/>
    <x v="3"/>
    <x v="1"/>
    <x v="8"/>
    <x v="2176"/>
  </r>
  <r>
    <x v="358"/>
    <x v="0"/>
    <x v="15"/>
    <x v="3"/>
    <x v="1"/>
    <x v="6"/>
    <x v="3754"/>
  </r>
  <r>
    <x v="358"/>
    <x v="0"/>
    <x v="15"/>
    <x v="3"/>
    <x v="0"/>
    <x v="1"/>
    <x v="5703"/>
  </r>
  <r>
    <x v="959"/>
    <x v="0"/>
    <x v="1"/>
    <x v="1"/>
    <x v="1"/>
    <x v="2"/>
    <x v="2022"/>
  </r>
  <r>
    <x v="112"/>
    <x v="2"/>
    <x v="1"/>
    <x v="1"/>
    <x v="2"/>
    <x v="7"/>
    <x v="5704"/>
  </r>
  <r>
    <x v="112"/>
    <x v="2"/>
    <x v="1"/>
    <x v="1"/>
    <x v="2"/>
    <x v="11"/>
    <x v="1153"/>
  </r>
  <r>
    <x v="112"/>
    <x v="2"/>
    <x v="1"/>
    <x v="1"/>
    <x v="2"/>
    <x v="7"/>
    <x v="5705"/>
  </r>
  <r>
    <x v="515"/>
    <x v="0"/>
    <x v="1"/>
    <x v="1"/>
    <x v="1"/>
    <x v="4"/>
    <x v="2652"/>
  </r>
  <r>
    <x v="214"/>
    <x v="1"/>
    <x v="1"/>
    <x v="1"/>
    <x v="1"/>
    <x v="10"/>
    <x v="91"/>
  </r>
  <r>
    <x v="673"/>
    <x v="0"/>
    <x v="1"/>
    <x v="1"/>
    <x v="0"/>
    <x v="5"/>
    <x v="580"/>
  </r>
  <r>
    <x v="673"/>
    <x v="0"/>
    <x v="1"/>
    <x v="1"/>
    <x v="0"/>
    <x v="5"/>
    <x v="2122"/>
  </r>
  <r>
    <x v="131"/>
    <x v="0"/>
    <x v="1"/>
    <x v="1"/>
    <x v="1"/>
    <x v="8"/>
    <x v="2270"/>
  </r>
  <r>
    <x v="131"/>
    <x v="0"/>
    <x v="1"/>
    <x v="1"/>
    <x v="1"/>
    <x v="12"/>
    <x v="2866"/>
  </r>
  <r>
    <x v="459"/>
    <x v="0"/>
    <x v="19"/>
    <x v="0"/>
    <x v="1"/>
    <x v="2"/>
    <x v="1801"/>
  </r>
  <r>
    <x v="863"/>
    <x v="1"/>
    <x v="3"/>
    <x v="0"/>
    <x v="1"/>
    <x v="6"/>
    <x v="5706"/>
  </r>
  <r>
    <x v="38"/>
    <x v="0"/>
    <x v="1"/>
    <x v="1"/>
    <x v="2"/>
    <x v="7"/>
    <x v="1103"/>
  </r>
  <r>
    <x v="443"/>
    <x v="2"/>
    <x v="9"/>
    <x v="3"/>
    <x v="1"/>
    <x v="10"/>
    <x v="885"/>
  </r>
  <r>
    <x v="443"/>
    <x v="2"/>
    <x v="9"/>
    <x v="3"/>
    <x v="2"/>
    <x v="7"/>
    <x v="5707"/>
  </r>
  <r>
    <x v="192"/>
    <x v="0"/>
    <x v="5"/>
    <x v="2"/>
    <x v="1"/>
    <x v="4"/>
    <x v="5708"/>
  </r>
  <r>
    <x v="715"/>
    <x v="0"/>
    <x v="1"/>
    <x v="1"/>
    <x v="0"/>
    <x v="5"/>
    <x v="2368"/>
  </r>
  <r>
    <x v="683"/>
    <x v="1"/>
    <x v="14"/>
    <x v="2"/>
    <x v="1"/>
    <x v="12"/>
    <x v="5709"/>
  </r>
  <r>
    <x v="724"/>
    <x v="1"/>
    <x v="15"/>
    <x v="3"/>
    <x v="1"/>
    <x v="6"/>
    <x v="4391"/>
  </r>
  <r>
    <x v="724"/>
    <x v="1"/>
    <x v="15"/>
    <x v="3"/>
    <x v="1"/>
    <x v="14"/>
    <x v="5710"/>
  </r>
  <r>
    <x v="17"/>
    <x v="1"/>
    <x v="1"/>
    <x v="1"/>
    <x v="1"/>
    <x v="4"/>
    <x v="2105"/>
  </r>
  <r>
    <x v="17"/>
    <x v="1"/>
    <x v="1"/>
    <x v="1"/>
    <x v="2"/>
    <x v="7"/>
    <x v="5711"/>
  </r>
  <r>
    <x v="1096"/>
    <x v="0"/>
    <x v="1"/>
    <x v="1"/>
    <x v="1"/>
    <x v="2"/>
    <x v="874"/>
  </r>
  <r>
    <x v="1096"/>
    <x v="0"/>
    <x v="1"/>
    <x v="1"/>
    <x v="1"/>
    <x v="10"/>
    <x v="783"/>
  </r>
  <r>
    <x v="1096"/>
    <x v="0"/>
    <x v="1"/>
    <x v="1"/>
    <x v="0"/>
    <x v="5"/>
    <x v="5712"/>
  </r>
  <r>
    <x v="1096"/>
    <x v="0"/>
    <x v="1"/>
    <x v="1"/>
    <x v="1"/>
    <x v="10"/>
    <x v="91"/>
  </r>
  <r>
    <x v="460"/>
    <x v="1"/>
    <x v="1"/>
    <x v="1"/>
    <x v="2"/>
    <x v="11"/>
    <x v="5713"/>
  </r>
  <r>
    <x v="1109"/>
    <x v="0"/>
    <x v="1"/>
    <x v="1"/>
    <x v="1"/>
    <x v="6"/>
    <x v="1833"/>
  </r>
  <r>
    <x v="1033"/>
    <x v="2"/>
    <x v="5"/>
    <x v="2"/>
    <x v="1"/>
    <x v="8"/>
    <x v="5714"/>
  </r>
  <r>
    <x v="308"/>
    <x v="0"/>
    <x v="17"/>
    <x v="0"/>
    <x v="1"/>
    <x v="10"/>
    <x v="56"/>
  </r>
  <r>
    <x v="308"/>
    <x v="0"/>
    <x v="17"/>
    <x v="0"/>
    <x v="2"/>
    <x v="7"/>
    <x v="178"/>
  </r>
  <r>
    <x v="1095"/>
    <x v="2"/>
    <x v="15"/>
    <x v="3"/>
    <x v="1"/>
    <x v="6"/>
    <x v="983"/>
  </r>
  <r>
    <x v="50"/>
    <x v="0"/>
    <x v="5"/>
    <x v="2"/>
    <x v="0"/>
    <x v="0"/>
    <x v="5715"/>
  </r>
  <r>
    <x v="834"/>
    <x v="1"/>
    <x v="29"/>
    <x v="3"/>
    <x v="1"/>
    <x v="4"/>
    <x v="5716"/>
  </r>
  <r>
    <x v="241"/>
    <x v="2"/>
    <x v="1"/>
    <x v="1"/>
    <x v="1"/>
    <x v="10"/>
    <x v="4560"/>
  </r>
  <r>
    <x v="241"/>
    <x v="2"/>
    <x v="1"/>
    <x v="1"/>
    <x v="1"/>
    <x v="14"/>
    <x v="545"/>
  </r>
  <r>
    <x v="25"/>
    <x v="1"/>
    <x v="24"/>
    <x v="3"/>
    <x v="1"/>
    <x v="9"/>
    <x v="5717"/>
  </r>
  <r>
    <x v="1225"/>
    <x v="1"/>
    <x v="12"/>
    <x v="2"/>
    <x v="1"/>
    <x v="2"/>
    <x v="4526"/>
  </r>
  <r>
    <x v="21"/>
    <x v="2"/>
    <x v="9"/>
    <x v="3"/>
    <x v="0"/>
    <x v="5"/>
    <x v="5238"/>
  </r>
  <r>
    <x v="934"/>
    <x v="0"/>
    <x v="1"/>
    <x v="1"/>
    <x v="1"/>
    <x v="10"/>
    <x v="4663"/>
  </r>
  <r>
    <x v="934"/>
    <x v="0"/>
    <x v="1"/>
    <x v="1"/>
    <x v="1"/>
    <x v="9"/>
    <x v="3196"/>
  </r>
  <r>
    <x v="934"/>
    <x v="0"/>
    <x v="1"/>
    <x v="1"/>
    <x v="2"/>
    <x v="7"/>
    <x v="2066"/>
  </r>
  <r>
    <x v="859"/>
    <x v="0"/>
    <x v="1"/>
    <x v="1"/>
    <x v="1"/>
    <x v="13"/>
    <x v="3543"/>
  </r>
  <r>
    <x v="689"/>
    <x v="2"/>
    <x v="13"/>
    <x v="3"/>
    <x v="1"/>
    <x v="10"/>
    <x v="1034"/>
  </r>
  <r>
    <x v="689"/>
    <x v="2"/>
    <x v="13"/>
    <x v="3"/>
    <x v="1"/>
    <x v="8"/>
    <x v="5718"/>
  </r>
  <r>
    <x v="689"/>
    <x v="2"/>
    <x v="13"/>
    <x v="3"/>
    <x v="1"/>
    <x v="8"/>
    <x v="5719"/>
  </r>
  <r>
    <x v="15"/>
    <x v="0"/>
    <x v="1"/>
    <x v="1"/>
    <x v="1"/>
    <x v="8"/>
    <x v="5272"/>
  </r>
  <r>
    <x v="147"/>
    <x v="0"/>
    <x v="1"/>
    <x v="1"/>
    <x v="0"/>
    <x v="1"/>
    <x v="5720"/>
  </r>
  <r>
    <x v="147"/>
    <x v="0"/>
    <x v="1"/>
    <x v="1"/>
    <x v="1"/>
    <x v="6"/>
    <x v="708"/>
  </r>
  <r>
    <x v="147"/>
    <x v="0"/>
    <x v="1"/>
    <x v="1"/>
    <x v="0"/>
    <x v="5"/>
    <x v="2923"/>
  </r>
  <r>
    <x v="147"/>
    <x v="0"/>
    <x v="1"/>
    <x v="1"/>
    <x v="1"/>
    <x v="4"/>
    <x v="445"/>
  </r>
  <r>
    <x v="1127"/>
    <x v="0"/>
    <x v="9"/>
    <x v="3"/>
    <x v="0"/>
    <x v="5"/>
    <x v="5721"/>
  </r>
  <r>
    <x v="1127"/>
    <x v="0"/>
    <x v="9"/>
    <x v="3"/>
    <x v="1"/>
    <x v="8"/>
    <x v="5722"/>
  </r>
  <r>
    <x v="1127"/>
    <x v="0"/>
    <x v="9"/>
    <x v="3"/>
    <x v="1"/>
    <x v="4"/>
    <x v="5723"/>
  </r>
  <r>
    <x v="1127"/>
    <x v="0"/>
    <x v="9"/>
    <x v="3"/>
    <x v="2"/>
    <x v="11"/>
    <x v="5622"/>
  </r>
  <r>
    <x v="1127"/>
    <x v="0"/>
    <x v="9"/>
    <x v="3"/>
    <x v="2"/>
    <x v="11"/>
    <x v="2788"/>
  </r>
  <r>
    <x v="77"/>
    <x v="0"/>
    <x v="1"/>
    <x v="1"/>
    <x v="1"/>
    <x v="8"/>
    <x v="379"/>
  </r>
  <r>
    <x v="399"/>
    <x v="2"/>
    <x v="9"/>
    <x v="3"/>
    <x v="1"/>
    <x v="6"/>
    <x v="5724"/>
  </r>
  <r>
    <x v="198"/>
    <x v="0"/>
    <x v="5"/>
    <x v="2"/>
    <x v="2"/>
    <x v="7"/>
    <x v="1095"/>
  </r>
  <r>
    <x v="198"/>
    <x v="0"/>
    <x v="5"/>
    <x v="2"/>
    <x v="2"/>
    <x v="11"/>
    <x v="1891"/>
  </r>
  <r>
    <x v="105"/>
    <x v="0"/>
    <x v="9"/>
    <x v="3"/>
    <x v="1"/>
    <x v="4"/>
    <x v="3084"/>
  </r>
  <r>
    <x v="897"/>
    <x v="1"/>
    <x v="6"/>
    <x v="2"/>
    <x v="0"/>
    <x v="5"/>
    <x v="1623"/>
  </r>
  <r>
    <x v="595"/>
    <x v="0"/>
    <x v="15"/>
    <x v="3"/>
    <x v="0"/>
    <x v="1"/>
    <x v="5725"/>
  </r>
  <r>
    <x v="595"/>
    <x v="0"/>
    <x v="15"/>
    <x v="3"/>
    <x v="2"/>
    <x v="11"/>
    <x v="1309"/>
  </r>
  <r>
    <x v="1091"/>
    <x v="2"/>
    <x v="15"/>
    <x v="3"/>
    <x v="1"/>
    <x v="8"/>
    <x v="5726"/>
  </r>
  <r>
    <x v="901"/>
    <x v="0"/>
    <x v="10"/>
    <x v="2"/>
    <x v="1"/>
    <x v="12"/>
    <x v="2059"/>
  </r>
  <r>
    <x v="697"/>
    <x v="0"/>
    <x v="45"/>
    <x v="1"/>
    <x v="2"/>
    <x v="11"/>
    <x v="1309"/>
  </r>
  <r>
    <x v="574"/>
    <x v="0"/>
    <x v="31"/>
    <x v="3"/>
    <x v="1"/>
    <x v="9"/>
    <x v="5727"/>
  </r>
  <r>
    <x v="574"/>
    <x v="0"/>
    <x v="31"/>
    <x v="3"/>
    <x v="2"/>
    <x v="7"/>
    <x v="504"/>
  </r>
  <r>
    <x v="574"/>
    <x v="0"/>
    <x v="31"/>
    <x v="3"/>
    <x v="1"/>
    <x v="14"/>
    <x v="1001"/>
  </r>
  <r>
    <x v="411"/>
    <x v="0"/>
    <x v="4"/>
    <x v="1"/>
    <x v="1"/>
    <x v="8"/>
    <x v="3651"/>
  </r>
  <r>
    <x v="411"/>
    <x v="0"/>
    <x v="4"/>
    <x v="1"/>
    <x v="1"/>
    <x v="4"/>
    <x v="5728"/>
  </r>
  <r>
    <x v="237"/>
    <x v="0"/>
    <x v="1"/>
    <x v="1"/>
    <x v="1"/>
    <x v="6"/>
    <x v="1353"/>
  </r>
  <r>
    <x v="1071"/>
    <x v="1"/>
    <x v="17"/>
    <x v="0"/>
    <x v="0"/>
    <x v="1"/>
    <x v="5729"/>
  </r>
  <r>
    <x v="1071"/>
    <x v="1"/>
    <x v="17"/>
    <x v="0"/>
    <x v="1"/>
    <x v="10"/>
    <x v="5730"/>
  </r>
  <r>
    <x v="1071"/>
    <x v="1"/>
    <x v="17"/>
    <x v="0"/>
    <x v="1"/>
    <x v="8"/>
    <x v="2605"/>
  </r>
  <r>
    <x v="84"/>
    <x v="2"/>
    <x v="9"/>
    <x v="3"/>
    <x v="1"/>
    <x v="10"/>
    <x v="486"/>
  </r>
  <r>
    <x v="685"/>
    <x v="2"/>
    <x v="8"/>
    <x v="2"/>
    <x v="2"/>
    <x v="7"/>
    <x v="3323"/>
  </r>
  <r>
    <x v="633"/>
    <x v="1"/>
    <x v="1"/>
    <x v="1"/>
    <x v="1"/>
    <x v="4"/>
    <x v="2340"/>
  </r>
  <r>
    <x v="633"/>
    <x v="1"/>
    <x v="1"/>
    <x v="1"/>
    <x v="1"/>
    <x v="8"/>
    <x v="5731"/>
  </r>
  <r>
    <x v="633"/>
    <x v="1"/>
    <x v="1"/>
    <x v="1"/>
    <x v="1"/>
    <x v="8"/>
    <x v="1195"/>
  </r>
  <r>
    <x v="633"/>
    <x v="1"/>
    <x v="1"/>
    <x v="1"/>
    <x v="1"/>
    <x v="9"/>
    <x v="5732"/>
  </r>
  <r>
    <x v="627"/>
    <x v="1"/>
    <x v="42"/>
    <x v="3"/>
    <x v="0"/>
    <x v="0"/>
    <x v="5733"/>
  </r>
  <r>
    <x v="354"/>
    <x v="0"/>
    <x v="1"/>
    <x v="1"/>
    <x v="1"/>
    <x v="2"/>
    <x v="449"/>
  </r>
  <r>
    <x v="950"/>
    <x v="0"/>
    <x v="13"/>
    <x v="3"/>
    <x v="1"/>
    <x v="2"/>
    <x v="1227"/>
  </r>
  <r>
    <x v="276"/>
    <x v="0"/>
    <x v="10"/>
    <x v="2"/>
    <x v="1"/>
    <x v="12"/>
    <x v="5734"/>
  </r>
  <r>
    <x v="221"/>
    <x v="0"/>
    <x v="1"/>
    <x v="1"/>
    <x v="0"/>
    <x v="3"/>
    <x v="5735"/>
  </r>
  <r>
    <x v="221"/>
    <x v="0"/>
    <x v="1"/>
    <x v="1"/>
    <x v="0"/>
    <x v="3"/>
    <x v="3939"/>
  </r>
  <r>
    <x v="7"/>
    <x v="0"/>
    <x v="10"/>
    <x v="2"/>
    <x v="0"/>
    <x v="5"/>
    <x v="5736"/>
  </r>
  <r>
    <x v="7"/>
    <x v="0"/>
    <x v="10"/>
    <x v="2"/>
    <x v="0"/>
    <x v="1"/>
    <x v="834"/>
  </r>
  <r>
    <x v="758"/>
    <x v="1"/>
    <x v="38"/>
    <x v="3"/>
    <x v="2"/>
    <x v="11"/>
    <x v="457"/>
  </r>
  <r>
    <x v="1226"/>
    <x v="0"/>
    <x v="10"/>
    <x v="2"/>
    <x v="1"/>
    <x v="6"/>
    <x v="752"/>
  </r>
  <r>
    <x v="1226"/>
    <x v="0"/>
    <x v="10"/>
    <x v="2"/>
    <x v="1"/>
    <x v="6"/>
    <x v="1777"/>
  </r>
  <r>
    <x v="949"/>
    <x v="2"/>
    <x v="4"/>
    <x v="1"/>
    <x v="1"/>
    <x v="8"/>
    <x v="5737"/>
  </r>
  <r>
    <x v="996"/>
    <x v="0"/>
    <x v="17"/>
    <x v="0"/>
    <x v="1"/>
    <x v="2"/>
    <x v="338"/>
  </r>
  <r>
    <x v="996"/>
    <x v="0"/>
    <x v="17"/>
    <x v="0"/>
    <x v="1"/>
    <x v="8"/>
    <x v="2720"/>
  </r>
  <r>
    <x v="996"/>
    <x v="0"/>
    <x v="17"/>
    <x v="0"/>
    <x v="1"/>
    <x v="4"/>
    <x v="737"/>
  </r>
  <r>
    <x v="996"/>
    <x v="0"/>
    <x v="17"/>
    <x v="0"/>
    <x v="0"/>
    <x v="3"/>
    <x v="4696"/>
  </r>
  <r>
    <x v="996"/>
    <x v="0"/>
    <x v="17"/>
    <x v="0"/>
    <x v="2"/>
    <x v="7"/>
    <x v="5738"/>
  </r>
  <r>
    <x v="996"/>
    <x v="0"/>
    <x v="17"/>
    <x v="0"/>
    <x v="1"/>
    <x v="10"/>
    <x v="4459"/>
  </r>
  <r>
    <x v="731"/>
    <x v="1"/>
    <x v="1"/>
    <x v="1"/>
    <x v="0"/>
    <x v="1"/>
    <x v="4523"/>
  </r>
  <r>
    <x v="259"/>
    <x v="2"/>
    <x v="36"/>
    <x v="0"/>
    <x v="1"/>
    <x v="6"/>
    <x v="5739"/>
  </r>
  <r>
    <x v="1047"/>
    <x v="1"/>
    <x v="4"/>
    <x v="1"/>
    <x v="2"/>
    <x v="11"/>
    <x v="758"/>
  </r>
  <r>
    <x v="1047"/>
    <x v="1"/>
    <x v="4"/>
    <x v="1"/>
    <x v="1"/>
    <x v="9"/>
    <x v="3314"/>
  </r>
  <r>
    <x v="1047"/>
    <x v="1"/>
    <x v="4"/>
    <x v="1"/>
    <x v="1"/>
    <x v="14"/>
    <x v="3999"/>
  </r>
  <r>
    <x v="1227"/>
    <x v="0"/>
    <x v="1"/>
    <x v="1"/>
    <x v="2"/>
    <x v="7"/>
    <x v="5740"/>
  </r>
  <r>
    <x v="1228"/>
    <x v="0"/>
    <x v="29"/>
    <x v="3"/>
    <x v="1"/>
    <x v="8"/>
    <x v="294"/>
  </r>
  <r>
    <x v="1228"/>
    <x v="0"/>
    <x v="29"/>
    <x v="3"/>
    <x v="1"/>
    <x v="10"/>
    <x v="3890"/>
  </r>
  <r>
    <x v="34"/>
    <x v="0"/>
    <x v="12"/>
    <x v="2"/>
    <x v="1"/>
    <x v="8"/>
    <x v="2735"/>
  </r>
  <r>
    <x v="226"/>
    <x v="2"/>
    <x v="1"/>
    <x v="1"/>
    <x v="1"/>
    <x v="10"/>
    <x v="5741"/>
  </r>
  <r>
    <x v="390"/>
    <x v="2"/>
    <x v="2"/>
    <x v="0"/>
    <x v="0"/>
    <x v="0"/>
    <x v="5742"/>
  </r>
  <r>
    <x v="390"/>
    <x v="2"/>
    <x v="2"/>
    <x v="0"/>
    <x v="1"/>
    <x v="10"/>
    <x v="3235"/>
  </r>
  <r>
    <x v="390"/>
    <x v="2"/>
    <x v="2"/>
    <x v="0"/>
    <x v="1"/>
    <x v="9"/>
    <x v="5743"/>
  </r>
  <r>
    <x v="894"/>
    <x v="1"/>
    <x v="9"/>
    <x v="3"/>
    <x v="1"/>
    <x v="10"/>
    <x v="1832"/>
  </r>
  <r>
    <x v="190"/>
    <x v="0"/>
    <x v="32"/>
    <x v="0"/>
    <x v="2"/>
    <x v="7"/>
    <x v="5744"/>
  </r>
  <r>
    <x v="711"/>
    <x v="0"/>
    <x v="5"/>
    <x v="2"/>
    <x v="1"/>
    <x v="8"/>
    <x v="5745"/>
  </r>
  <r>
    <x v="711"/>
    <x v="0"/>
    <x v="5"/>
    <x v="2"/>
    <x v="0"/>
    <x v="5"/>
    <x v="3652"/>
  </r>
  <r>
    <x v="711"/>
    <x v="0"/>
    <x v="5"/>
    <x v="2"/>
    <x v="1"/>
    <x v="8"/>
    <x v="1316"/>
  </r>
  <r>
    <x v="711"/>
    <x v="0"/>
    <x v="5"/>
    <x v="2"/>
    <x v="2"/>
    <x v="11"/>
    <x v="5746"/>
  </r>
  <r>
    <x v="711"/>
    <x v="0"/>
    <x v="5"/>
    <x v="2"/>
    <x v="1"/>
    <x v="8"/>
    <x v="5747"/>
  </r>
  <r>
    <x v="711"/>
    <x v="0"/>
    <x v="5"/>
    <x v="2"/>
    <x v="1"/>
    <x v="9"/>
    <x v="5748"/>
  </r>
  <r>
    <x v="749"/>
    <x v="0"/>
    <x v="15"/>
    <x v="3"/>
    <x v="2"/>
    <x v="7"/>
    <x v="1876"/>
  </r>
  <r>
    <x v="749"/>
    <x v="0"/>
    <x v="15"/>
    <x v="3"/>
    <x v="1"/>
    <x v="8"/>
    <x v="1860"/>
  </r>
  <r>
    <x v="70"/>
    <x v="1"/>
    <x v="30"/>
    <x v="3"/>
    <x v="1"/>
    <x v="10"/>
    <x v="4155"/>
  </r>
  <r>
    <x v="70"/>
    <x v="1"/>
    <x v="30"/>
    <x v="3"/>
    <x v="1"/>
    <x v="4"/>
    <x v="1020"/>
  </r>
  <r>
    <x v="70"/>
    <x v="1"/>
    <x v="30"/>
    <x v="3"/>
    <x v="0"/>
    <x v="5"/>
    <x v="5482"/>
  </r>
  <r>
    <x v="1229"/>
    <x v="0"/>
    <x v="0"/>
    <x v="0"/>
    <x v="1"/>
    <x v="8"/>
    <x v="5749"/>
  </r>
  <r>
    <x v="1127"/>
    <x v="0"/>
    <x v="17"/>
    <x v="0"/>
    <x v="0"/>
    <x v="1"/>
    <x v="5750"/>
  </r>
  <r>
    <x v="996"/>
    <x v="0"/>
    <x v="5"/>
    <x v="2"/>
    <x v="0"/>
    <x v="0"/>
    <x v="5751"/>
  </r>
  <r>
    <x v="996"/>
    <x v="0"/>
    <x v="5"/>
    <x v="2"/>
    <x v="0"/>
    <x v="1"/>
    <x v="121"/>
  </r>
  <r>
    <x v="996"/>
    <x v="0"/>
    <x v="5"/>
    <x v="2"/>
    <x v="2"/>
    <x v="11"/>
    <x v="3067"/>
  </r>
  <r>
    <x v="996"/>
    <x v="0"/>
    <x v="5"/>
    <x v="2"/>
    <x v="0"/>
    <x v="1"/>
    <x v="5752"/>
  </r>
  <r>
    <x v="371"/>
    <x v="0"/>
    <x v="5"/>
    <x v="2"/>
    <x v="1"/>
    <x v="12"/>
    <x v="3835"/>
  </r>
  <r>
    <x v="371"/>
    <x v="0"/>
    <x v="5"/>
    <x v="2"/>
    <x v="0"/>
    <x v="1"/>
    <x v="953"/>
  </r>
  <r>
    <x v="371"/>
    <x v="0"/>
    <x v="5"/>
    <x v="2"/>
    <x v="1"/>
    <x v="10"/>
    <x v="5753"/>
  </r>
  <r>
    <x v="371"/>
    <x v="0"/>
    <x v="5"/>
    <x v="2"/>
    <x v="1"/>
    <x v="8"/>
    <x v="2556"/>
  </r>
  <r>
    <x v="206"/>
    <x v="1"/>
    <x v="10"/>
    <x v="2"/>
    <x v="1"/>
    <x v="8"/>
    <x v="3497"/>
  </r>
  <r>
    <x v="1026"/>
    <x v="1"/>
    <x v="24"/>
    <x v="3"/>
    <x v="1"/>
    <x v="6"/>
    <x v="559"/>
  </r>
  <r>
    <x v="1026"/>
    <x v="1"/>
    <x v="24"/>
    <x v="3"/>
    <x v="2"/>
    <x v="7"/>
    <x v="5754"/>
  </r>
  <r>
    <x v="1026"/>
    <x v="1"/>
    <x v="24"/>
    <x v="3"/>
    <x v="2"/>
    <x v="7"/>
    <x v="5755"/>
  </r>
  <r>
    <x v="1026"/>
    <x v="1"/>
    <x v="24"/>
    <x v="3"/>
    <x v="2"/>
    <x v="11"/>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4" firstHeaderRow="1" firstDataRow="1" firstDataCol="1"/>
  <pivotFields count="9">
    <pivotField axis="axisRow" numFmtId="14"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8"/>
    <field x="0"/>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Y3" firstHeaderRow="1" firstDataRow="2" firstDataCol="1"/>
  <pivotFields count="9">
    <pivotField numFmtId="14" showAll="0"/>
    <pivotField showAll="0">
      <items count="4">
        <item x="0"/>
        <item x="1"/>
        <item x="2"/>
        <item t="default"/>
      </items>
    </pivotField>
    <pivotField axis="axisCol"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defaultSubtotal="0"/>
    <pivotField showAll="0" defaultSubtotal="0">
      <items count="6">
        <item x="0"/>
        <item x="1"/>
        <item x="2"/>
        <item x="3"/>
        <item x="4"/>
        <item x="5"/>
      </items>
    </pivotField>
  </pivotFields>
  <rowItems count="1">
    <i/>
  </rowItems>
  <colFields count="1">
    <field x="2"/>
  </colFields>
  <col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colItems>
  <dataFields count="1">
    <dataField name="Sum of Sales" fld="6" baseField="0" baseItem="0"/>
  </dataFields>
  <formats count="3">
    <format dxfId="5">
      <pivotArea outline="0" collapsedLevelsAreSubtotals="1" fieldPosition="0">
        <references count="1">
          <reference field="2" count="1" selected="0">
            <x v="48"/>
          </reference>
        </references>
      </pivotArea>
    </format>
    <format dxfId="4">
      <pivotArea outline="0" collapsedLevelsAreSubtotals="1" fieldPosition="0">
        <references count="1">
          <reference field="2" count="1" selected="0">
            <x v="47"/>
          </reference>
        </references>
      </pivotArea>
    </format>
    <format dxfId="3">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9" firstHeaderRow="1" firstDataRow="2" firstDataCol="1"/>
  <pivotFields count="9">
    <pivotField numFmtId="14" showAll="0"/>
    <pivotField axis="axisCol"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defaultSubtotal="0"/>
    <pivotField axis="axisRow" showAll="0" defaultSubtotal="0">
      <items count="6">
        <item x="0"/>
        <item x="1"/>
        <item x="2"/>
        <item x="3"/>
        <item x="4"/>
        <item x="5"/>
      </items>
    </pivotField>
  </pivotFields>
  <rowFields count="1">
    <field x="8"/>
  </rowFields>
  <rowItems count="5">
    <i>
      <x v="1"/>
    </i>
    <i>
      <x v="2"/>
    </i>
    <i>
      <x v="3"/>
    </i>
    <i>
      <x v="4"/>
    </i>
    <i t="grand">
      <x/>
    </i>
  </rowItems>
  <colFields count="1">
    <field x="1"/>
  </colFields>
  <colItems count="4">
    <i>
      <x/>
    </i>
    <i>
      <x v="1"/>
    </i>
    <i>
      <x v="2"/>
    </i>
    <i t="grand">
      <x/>
    </i>
  </colItems>
  <dataFields count="1">
    <dataField name="Sum of Sales" fld="6" baseField="1" baseItem="2" numFmtId="167"/>
  </dataFields>
  <formats count="2">
    <format dxfId="2">
      <pivotArea outline="0" collapsedLevelsAreSubtotals="1" fieldPosition="0"/>
    </format>
    <format dxfId="1">
      <pivotArea outline="0" fieldPosition="0">
        <references count="1">
          <reference field="4294967294" count="1">
            <x v="0"/>
          </reference>
        </references>
      </pivotArea>
    </format>
  </formats>
  <chartFormats count="15">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1"/>
          </reference>
        </references>
      </pivotArea>
    </chartFormat>
    <chartFormat chart="1" format="6" series="1">
      <pivotArea type="data" outline="0" fieldPosition="0">
        <references count="2">
          <reference field="4294967294" count="1" selected="0">
            <x v="0"/>
          </reference>
          <reference field="1" count="1" selected="0">
            <x v="2"/>
          </reference>
        </references>
      </pivotArea>
    </chartFormat>
    <chartFormat chart="2" format="7" series="1">
      <pivotArea type="data" outline="0" fieldPosition="0">
        <references count="2">
          <reference field="4294967294" count="1" selected="0">
            <x v="0"/>
          </reference>
          <reference field="1" count="1" selected="0">
            <x v="0"/>
          </reference>
        </references>
      </pivotArea>
    </chartFormat>
    <chartFormat chart="2" format="8" series="1">
      <pivotArea type="data" outline="0" fieldPosition="0">
        <references count="2">
          <reference field="4294967294" count="1" selected="0">
            <x v="0"/>
          </reference>
          <reference field="1" count="1" selected="0">
            <x v="1"/>
          </reference>
        </references>
      </pivotArea>
    </chartFormat>
    <chartFormat chart="2" format="9" series="1">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2">
          <reference field="4294967294" count="1" selected="0">
            <x v="0"/>
          </reference>
          <reference field="1" count="1" selected="0">
            <x v="2"/>
          </reference>
        </references>
      </pivotArea>
    </chartFormat>
    <chartFormat chart="4" format="7" series="1">
      <pivotArea type="data" outline="0" fieldPosition="0">
        <references count="2">
          <reference field="4294967294" count="1" selected="0">
            <x v="0"/>
          </reference>
          <reference field="1" count="1" selected="0">
            <x v="0"/>
          </reference>
        </references>
      </pivotArea>
    </chartFormat>
    <chartFormat chart="4" format="8" series="1">
      <pivotArea type="data" outline="0" fieldPosition="0">
        <references count="2">
          <reference field="4294967294" count="1" selected="0">
            <x v="0"/>
          </reference>
          <reference field="1" count="1" selected="0">
            <x v="1"/>
          </reference>
        </references>
      </pivotArea>
    </chartFormat>
    <chartFormat chart="4" format="9" series="1">
      <pivotArea type="data" outline="0" fieldPosition="0">
        <references count="2">
          <reference field="4294967294" count="1" selected="0">
            <x v="0"/>
          </reference>
          <reference field="1" count="1" selected="0">
            <x v="2"/>
          </reference>
        </references>
      </pivotArea>
    </chartFormat>
    <chartFormat chart="10" format="7" series="1">
      <pivotArea type="data" outline="0" fieldPosition="0">
        <references count="2">
          <reference field="4294967294" count="1" selected="0">
            <x v="0"/>
          </reference>
          <reference field="1" count="1" selected="0">
            <x v="0"/>
          </reference>
        </references>
      </pivotArea>
    </chartFormat>
    <chartFormat chart="10" format="8" series="1">
      <pivotArea type="data" outline="0" fieldPosition="0">
        <references count="2">
          <reference field="4294967294" count="1" selected="0">
            <x v="0"/>
          </reference>
          <reference field="1" count="1" selected="0">
            <x v="1"/>
          </reference>
        </references>
      </pivotArea>
    </chartFormat>
    <chartFormat chart="10" format="9"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9">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defaultSubtotal="0"/>
    <pivotField showAll="0" defaultSubtotal="0">
      <items count="6">
        <item x="0"/>
        <item x="1"/>
        <item x="2"/>
        <item x="3"/>
        <item x="4"/>
        <item x="5"/>
      </items>
    </pivotField>
  </pivotFields>
  <rowFields count="1">
    <field x="3"/>
  </rowFields>
  <rowItems count="5">
    <i>
      <x/>
    </i>
    <i>
      <x v="1"/>
    </i>
    <i>
      <x v="2"/>
    </i>
    <i>
      <x v="3"/>
    </i>
    <i t="grand">
      <x/>
    </i>
  </rowItems>
  <colItems count="1">
    <i/>
  </colItems>
  <dataFields count="1">
    <dataField name="Count of Sales" fld="6" subtotal="count" baseField="3" baseItem="0"/>
  </dataFields>
  <chartFormats count="5">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3" count="1" selected="0">
            <x v="0"/>
          </reference>
        </references>
      </pivotArea>
    </chartFormat>
    <chartFormat chart="3" format="11">
      <pivotArea type="data" outline="0" fieldPosition="0">
        <references count="2">
          <reference field="4294967294" count="1" selected="0">
            <x v="0"/>
          </reference>
          <reference field="3" count="1" selected="0">
            <x v="1"/>
          </reference>
        </references>
      </pivotArea>
    </chartFormat>
    <chartFormat chart="3" format="12">
      <pivotArea type="data" outline="0" fieldPosition="0">
        <references count="2">
          <reference field="4294967294" count="1" selected="0">
            <x v="0"/>
          </reference>
          <reference field="3" count="1" selected="0">
            <x v="2"/>
          </reference>
        </references>
      </pivotArea>
    </chartFormat>
    <chartFormat chart="3" format="13">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9">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Count of Sales" fld="6"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 firstHeaderRow="1" firstDataRow="1" firstDataCol="1"/>
  <pivotFields count="9">
    <pivotField numFmtId="14" showAll="0"/>
    <pivotField showAll="0">
      <items count="4">
        <item x="0"/>
        <item x="1"/>
        <item x="2"/>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3" name="PivotTable1"/>
    <pivotTable tabId="8" name="PivotTable6"/>
    <pivotTable tabId="10" name="PivotTable8"/>
    <pivotTable tabId="7" name="PivotTable5"/>
    <pivotTable tabId="4" name="PivotTable2"/>
    <pivotTable tabId="6" name="PivotTable4"/>
  </pivotTables>
  <data>
    <tabular pivotCacheId="157261554">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3" name="PivotTable1"/>
    <pivotTable tabId="8" name="PivotTable6"/>
    <pivotTable tabId="10" name="PivotTable8"/>
    <pivotTable tabId="7" name="PivotTable5"/>
    <pivotTable tabId="4" name="PivotTable2"/>
    <pivotTable tabId="6" name="PivotTable4"/>
  </pivotTables>
  <data>
    <tabular pivotCacheId="15726155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3" name="PivotTable1"/>
    <pivotTable tabId="8" name="PivotTable6"/>
    <pivotTable tabId="10" name="PivotTable8"/>
    <pivotTable tabId="7" name="PivotTable5"/>
    <pivotTable tabId="4" name="PivotTable2"/>
    <pivotTable tabId="6" name="PivotTable4"/>
  </pivotTables>
  <data>
    <tabular pivotCacheId="157261554">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4000000}" sourceName="Category">
  <pivotTables>
    <pivotTable tabId="3" name="PivotTable1"/>
    <pivotTable tabId="8" name="PivotTable6"/>
    <pivotTable tabId="10" name="PivotTable8"/>
    <pivotTable tabId="7" name="PivotTable5"/>
    <pivotTable tabId="4" name="PivotTable2"/>
    <pivotTable tabId="6" name="PivotTable4"/>
  </pivotTables>
  <data>
    <tabular pivotCacheId="157261554">
      <items count="3">
        <i x="0" s="1"/>
        <i x="1"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3" name="PivotTable1"/>
    <pivotTable tabId="8" name="PivotTable6"/>
    <pivotTable tabId="10" name="PivotTable8"/>
    <pivotTable tabId="7" name="PivotTable5"/>
    <pivotTable tabId="4" name="PivotTable2"/>
    <pivotTable tabId="6" name="PivotTable4"/>
  </pivotTables>
  <data>
    <tabular pivotCacheId="157261554">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6000000}" sourceName="Years">
  <pivotTables>
    <pivotTable tabId="3" name="PivotTable1"/>
    <pivotTable tabId="8" name="PivotTable6"/>
    <pivotTable tabId="10" name="PivotTable8"/>
    <pivotTable tabId="7" name="PivotTable5"/>
    <pivotTable tabId="4" name="PivotTable2"/>
    <pivotTable tabId="6" name="PivotTable4"/>
  </pivotTables>
  <data>
    <tabular pivotCacheId="15726155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columnCount="2" style="custom style" rowHeight="241300"/>
  <slicer name="State" xr10:uid="{00000000-0014-0000-FFFF-FFFF02000000}" cache="Slicer_State" caption="State" startItem="6" columnCount="2" style="custom style" rowHeight="241300"/>
  <slicer name="Region" xr10:uid="{00000000-0014-0000-FFFF-FFFF03000000}" cache="Slicer_Region" caption="Region" columnCount="2" style="custom style" rowHeight="241300"/>
  <slicer name="Category" xr10:uid="{00000000-0014-0000-FFFF-FFFF04000000}" cache="Slicer_Category" caption="Category" columnCount="2" style="custom style" rowHeight="241300"/>
  <slicer name="Sub-Category" xr10:uid="{00000000-0014-0000-FFFF-FFFF05000000}" cache="Slicer_Sub_Category" caption="Item" columnCount="2" style="custom style" rowHeight="241300"/>
  <slicer name="Years" xr10:uid="{00000000-0014-0000-FFFF-FFFF06000000}" cache="Slicer_Years" caption="Years" columnCount="2" style="custom sty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Table" displayName="Data_Table" ref="A1:G9801" totalsRowShown="0">
  <autoFilter ref="A1:G9801" xr:uid="{00000000-0009-0000-0100-000001000000}"/>
  <sortState xmlns:xlrd2="http://schemas.microsoft.com/office/spreadsheetml/2017/richdata2" ref="A2:G9801">
    <sortCondition descending="1" ref="G1:G9801"/>
  </sortState>
  <tableColumns count="7">
    <tableColumn id="1" xr3:uid="{00000000-0010-0000-0000-000001000000}" name="Order Date" dataDxfId="6"/>
    <tableColumn id="2" xr3:uid="{00000000-0010-0000-0000-000002000000}" name="Segment"/>
    <tableColumn id="3" xr3:uid="{00000000-0010-0000-0000-000003000000}" name="State"/>
    <tableColumn id="4" xr3:uid="{00000000-0010-0000-0000-000004000000}" name="Region"/>
    <tableColumn id="5" xr3:uid="{00000000-0010-0000-0000-000005000000}" name="Category"/>
    <tableColumn id="6" xr3:uid="{00000000-0010-0000-0000-000006000000}" name="Sub-Category"/>
    <tableColumn id="7" xr3:uid="{00000000-0010-0000-0000-000007000000}" name="Sal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topLeftCell="D1" zoomScale="98" workbookViewId="0">
      <selection activeCell="H9" sqref="H9"/>
    </sheetView>
  </sheetViews>
  <sheetFormatPr defaultRowHeight="14.4" x14ac:dyDescent="0.55000000000000004"/>
  <cols>
    <col min="1" max="1" width="8.89453125" bestFit="1" customWidth="1"/>
    <col min="3" max="3" width="10.20703125" bestFit="1" customWidth="1"/>
    <col min="4" max="4" width="10.15625" bestFit="1" customWidth="1"/>
    <col min="12" max="12" width="8.89453125" bestFit="1" customWidth="1"/>
    <col min="18" max="18" width="8.89453125" bestFit="1" customWidth="1"/>
  </cols>
  <sheetData>
    <row r="1" spans="1:18"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55000000000000004">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55000000000000004">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55000000000000004">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55000000000000004">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55000000000000004">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55000000000000004">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55000000000000004">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55000000000000004">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55000000000000004">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55000000000000004">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55000000000000004">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55000000000000004">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55000000000000004">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55000000000000004">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55000000000000004">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55000000000000004">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55000000000000004">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55000000000000004">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55000000000000004">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55000000000000004">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55000000000000004">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55000000000000004">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55000000000000004">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55000000000000004">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55000000000000004">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55000000000000004">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55000000000000004">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55000000000000004">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55000000000000004">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55000000000000004">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55000000000000004">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55000000000000004">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55000000000000004">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55000000000000004">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55000000000000004">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55000000000000004">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55000000000000004">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55000000000000004">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55000000000000004">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55000000000000004">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55000000000000004">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55000000000000004">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55000000000000004">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55000000000000004">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55000000000000004">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55000000000000004">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55000000000000004">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55000000000000004">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55000000000000004">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55000000000000004">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55000000000000004">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55000000000000004">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55000000000000004">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55000000000000004">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55000000000000004">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55000000000000004">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55000000000000004">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55000000000000004">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55000000000000004">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55000000000000004">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55000000000000004">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55000000000000004">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55000000000000004">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55000000000000004">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55000000000000004">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55000000000000004">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55000000000000004">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55000000000000004">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55000000000000004">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55000000000000004">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55000000000000004">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55000000000000004">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55000000000000004">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55000000000000004">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55000000000000004">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55000000000000004">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55000000000000004">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55000000000000004">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55000000000000004">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55000000000000004">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55000000000000004">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55000000000000004">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55000000000000004">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55000000000000004">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55000000000000004">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55000000000000004">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55000000000000004">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55000000000000004">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55000000000000004">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55000000000000004">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55000000000000004">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55000000000000004">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55000000000000004">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55000000000000004">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55000000000000004">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55000000000000004">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55000000000000004">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55000000000000004">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55000000000000004">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55000000000000004">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55000000000000004">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55000000000000004">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55000000000000004">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55000000000000004">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55000000000000004">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55000000000000004">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55000000000000004">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55000000000000004">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55000000000000004">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55000000000000004">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55000000000000004">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55000000000000004">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55000000000000004">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55000000000000004">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55000000000000004">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55000000000000004">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55000000000000004">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55000000000000004">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55000000000000004">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55000000000000004">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55000000000000004">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55000000000000004">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55000000000000004">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55000000000000004">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55000000000000004">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55000000000000004">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55000000000000004">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55000000000000004">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55000000000000004">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55000000000000004">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55000000000000004">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55000000000000004">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55000000000000004">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55000000000000004">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55000000000000004">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55000000000000004">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55000000000000004">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55000000000000004">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55000000000000004">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55000000000000004">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55000000000000004">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55000000000000004">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55000000000000004">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55000000000000004">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55000000000000004">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55000000000000004">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55000000000000004">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55000000000000004">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55000000000000004">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55000000000000004">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55000000000000004">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55000000000000004">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55000000000000004">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55000000000000004">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55000000000000004">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55000000000000004">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55000000000000004">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55000000000000004">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55000000000000004">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55000000000000004">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55000000000000004">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55000000000000004">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55000000000000004">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55000000000000004">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55000000000000004">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55000000000000004">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55000000000000004">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55000000000000004">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55000000000000004">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55000000000000004">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55000000000000004">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55000000000000004">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55000000000000004">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55000000000000004">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55000000000000004">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55000000000000004">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55000000000000004">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55000000000000004">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55000000000000004">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55000000000000004">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55000000000000004">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55000000000000004">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55000000000000004">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55000000000000004">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55000000000000004">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55000000000000004">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55000000000000004">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55000000000000004">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55000000000000004">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55000000000000004">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55000000000000004">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55000000000000004">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55000000000000004">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55000000000000004">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55000000000000004">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55000000000000004">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55000000000000004">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55000000000000004">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55000000000000004">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55000000000000004">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55000000000000004">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55000000000000004">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55000000000000004">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55000000000000004">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55000000000000004">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55000000000000004">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55000000000000004">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55000000000000004">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55000000000000004">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55000000000000004">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55000000000000004">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55000000000000004">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55000000000000004">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55000000000000004">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55000000000000004">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55000000000000004">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55000000000000004">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55000000000000004">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55000000000000004">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55000000000000004">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55000000000000004">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55000000000000004">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55000000000000004">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55000000000000004">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55000000000000004">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55000000000000004">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55000000000000004">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55000000000000004">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55000000000000004">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55000000000000004">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55000000000000004">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55000000000000004">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55000000000000004">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55000000000000004">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55000000000000004">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55000000000000004">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55000000000000004">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55000000000000004">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55000000000000004">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55000000000000004">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55000000000000004">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55000000000000004">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55000000000000004">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55000000000000004">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55000000000000004">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55000000000000004">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55000000000000004">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55000000000000004">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55000000000000004">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55000000000000004">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55000000000000004">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55000000000000004">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55000000000000004">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55000000000000004">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55000000000000004">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55000000000000004">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55000000000000004">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55000000000000004">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55000000000000004">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55000000000000004">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55000000000000004">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55000000000000004">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55000000000000004">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55000000000000004">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55000000000000004">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55000000000000004">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55000000000000004">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55000000000000004">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55000000000000004">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55000000000000004">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55000000000000004">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55000000000000004">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55000000000000004">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55000000000000004">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55000000000000004">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55000000000000004">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55000000000000004">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55000000000000004">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55000000000000004">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55000000000000004">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55000000000000004">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55000000000000004">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55000000000000004">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55000000000000004">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55000000000000004">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55000000000000004">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55000000000000004">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55000000000000004">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55000000000000004">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55000000000000004">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55000000000000004">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55000000000000004">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55000000000000004">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55000000000000004">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55000000000000004">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55000000000000004">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55000000000000004">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55000000000000004">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55000000000000004">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55000000000000004">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55000000000000004">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55000000000000004">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55000000000000004">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55000000000000004">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55000000000000004">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55000000000000004">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55000000000000004">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55000000000000004">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55000000000000004">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55000000000000004">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55000000000000004">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55000000000000004">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55000000000000004">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55000000000000004">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55000000000000004">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55000000000000004">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55000000000000004">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55000000000000004">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55000000000000004">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55000000000000004">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55000000000000004">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55000000000000004">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55000000000000004">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55000000000000004">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55000000000000004">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55000000000000004">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55000000000000004">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55000000000000004">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55000000000000004">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55000000000000004">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55000000000000004">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55000000000000004">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55000000000000004">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55000000000000004">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55000000000000004">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55000000000000004">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55000000000000004">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55000000000000004">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55000000000000004">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55000000000000004">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55000000000000004">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55000000000000004">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55000000000000004">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55000000000000004">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55000000000000004">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55000000000000004">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55000000000000004">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55000000000000004">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55000000000000004">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55000000000000004">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55000000000000004">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55000000000000004">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55000000000000004">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55000000000000004">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55000000000000004">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55000000000000004">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55000000000000004">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55000000000000004">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55000000000000004">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55000000000000004">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55000000000000004">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55000000000000004">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55000000000000004">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55000000000000004">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55000000000000004">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55000000000000004">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55000000000000004">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55000000000000004">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55000000000000004">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55000000000000004">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55000000000000004">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55000000000000004">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55000000000000004">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55000000000000004">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55000000000000004">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55000000000000004">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55000000000000004">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55000000000000004">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55000000000000004">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55000000000000004">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55000000000000004">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55000000000000004">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55000000000000004">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55000000000000004">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55000000000000004">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55000000000000004">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55000000000000004">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55000000000000004">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55000000000000004">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55000000000000004">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55000000000000004">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55000000000000004">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55000000000000004">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55000000000000004">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55000000000000004">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55000000000000004">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55000000000000004">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55000000000000004">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55000000000000004">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55000000000000004">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55000000000000004">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55000000000000004">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55000000000000004">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55000000000000004">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55000000000000004">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55000000000000004">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55000000000000004">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55000000000000004">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55000000000000004">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55000000000000004">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55000000000000004">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55000000000000004">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55000000000000004">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55000000000000004">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55000000000000004">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55000000000000004">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55000000000000004">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55000000000000004">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55000000000000004">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55000000000000004">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55000000000000004">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55000000000000004">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55000000000000004">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55000000000000004">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55000000000000004">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55000000000000004">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55000000000000004">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55000000000000004">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55000000000000004">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55000000000000004">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55000000000000004">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55000000000000004">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55000000000000004">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55000000000000004">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55000000000000004">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55000000000000004">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55000000000000004">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55000000000000004">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55000000000000004">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55000000000000004">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55000000000000004">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55000000000000004">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55000000000000004">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55000000000000004">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55000000000000004">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55000000000000004">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55000000000000004">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55000000000000004">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55000000000000004">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55000000000000004">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55000000000000004">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55000000000000004">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55000000000000004">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55000000000000004">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55000000000000004">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55000000000000004">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55000000000000004">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55000000000000004">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55000000000000004">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55000000000000004">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55000000000000004">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55000000000000004">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55000000000000004">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55000000000000004">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55000000000000004">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55000000000000004">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55000000000000004">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55000000000000004">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55000000000000004">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55000000000000004">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55000000000000004">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55000000000000004">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55000000000000004">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55000000000000004">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55000000000000004">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55000000000000004">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55000000000000004">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55000000000000004">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55000000000000004">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55000000000000004">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55000000000000004">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55000000000000004">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55000000000000004">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55000000000000004">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55000000000000004">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55000000000000004">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55000000000000004">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55000000000000004">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55000000000000004">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55000000000000004">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55000000000000004">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55000000000000004">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55000000000000004">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55000000000000004">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55000000000000004">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55000000000000004">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55000000000000004">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55000000000000004">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55000000000000004">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55000000000000004">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55000000000000004">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55000000000000004">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55000000000000004">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55000000000000004">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55000000000000004">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55000000000000004">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55000000000000004">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55000000000000004">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55000000000000004">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55000000000000004">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55000000000000004">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55000000000000004">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55000000000000004">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55000000000000004">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55000000000000004">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55000000000000004">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55000000000000004">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55000000000000004">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55000000000000004">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55000000000000004">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55000000000000004">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55000000000000004">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55000000000000004">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55000000000000004">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55000000000000004">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55000000000000004">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55000000000000004">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55000000000000004">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55000000000000004">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55000000000000004">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55000000000000004">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55000000000000004">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55000000000000004">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55000000000000004">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55000000000000004">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55000000000000004">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55000000000000004">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55000000000000004">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55000000000000004">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55000000000000004">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55000000000000004">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55000000000000004">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55000000000000004">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55000000000000004">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55000000000000004">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55000000000000004">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55000000000000004">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55000000000000004">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55000000000000004">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55000000000000004">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55000000000000004">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55000000000000004">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55000000000000004">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55000000000000004">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55000000000000004">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55000000000000004">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55000000000000004">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55000000000000004">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55000000000000004">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55000000000000004">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55000000000000004">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55000000000000004">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55000000000000004">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55000000000000004">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55000000000000004">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55000000000000004">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55000000000000004">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55000000000000004">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55000000000000004">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55000000000000004">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55000000000000004">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55000000000000004">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55000000000000004">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55000000000000004">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55000000000000004">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55000000000000004">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55000000000000004">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55000000000000004">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55000000000000004">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55000000000000004">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55000000000000004">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55000000000000004">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55000000000000004">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55000000000000004">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55000000000000004">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55000000000000004">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55000000000000004">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55000000000000004">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55000000000000004">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55000000000000004">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55000000000000004">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55000000000000004">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55000000000000004">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55000000000000004">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55000000000000004">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55000000000000004">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55000000000000004">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55000000000000004">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55000000000000004">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55000000000000004">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55000000000000004">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55000000000000004">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55000000000000004">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55000000000000004">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55000000000000004">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55000000000000004">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55000000000000004">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55000000000000004">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55000000000000004">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55000000000000004">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55000000000000004">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55000000000000004">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55000000000000004">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55000000000000004">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55000000000000004">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55000000000000004">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55000000000000004">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55000000000000004">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55000000000000004">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55000000000000004">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55000000000000004">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55000000000000004">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55000000000000004">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55000000000000004">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55000000000000004">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55000000000000004">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55000000000000004">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55000000000000004">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55000000000000004">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55000000000000004">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55000000000000004">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55000000000000004">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55000000000000004">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55000000000000004">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55000000000000004">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55000000000000004">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55000000000000004">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55000000000000004">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55000000000000004">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55000000000000004">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55000000000000004">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55000000000000004">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55000000000000004">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55000000000000004">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55000000000000004">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55000000000000004">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55000000000000004">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55000000000000004">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55000000000000004">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55000000000000004">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55000000000000004">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55000000000000004">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55000000000000004">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55000000000000004">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55000000000000004">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55000000000000004">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55000000000000004">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55000000000000004">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55000000000000004">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55000000000000004">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55000000000000004">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55000000000000004">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55000000000000004">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55000000000000004">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55000000000000004">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55000000000000004">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55000000000000004">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55000000000000004">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55000000000000004">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55000000000000004">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55000000000000004">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55000000000000004">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55000000000000004">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55000000000000004">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55000000000000004">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55000000000000004">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55000000000000004">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55000000000000004">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55000000000000004">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55000000000000004">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55000000000000004">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55000000000000004">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55000000000000004">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55000000000000004">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55000000000000004">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55000000000000004">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55000000000000004">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55000000000000004">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55000000000000004">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55000000000000004">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55000000000000004">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55000000000000004">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55000000000000004">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55000000000000004">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55000000000000004">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55000000000000004">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55000000000000004">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55000000000000004">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55000000000000004">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55000000000000004">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55000000000000004">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55000000000000004">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55000000000000004">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55000000000000004">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55000000000000004">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55000000000000004">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55000000000000004">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55000000000000004">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55000000000000004">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55000000000000004">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55000000000000004">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55000000000000004">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55000000000000004">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55000000000000004">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55000000000000004">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55000000000000004">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55000000000000004">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55000000000000004">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55000000000000004">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55000000000000004">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55000000000000004">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55000000000000004">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55000000000000004">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55000000000000004">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55000000000000004">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55000000000000004">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55000000000000004">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55000000000000004">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55000000000000004">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55000000000000004">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55000000000000004">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55000000000000004">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55000000000000004">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55000000000000004">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55000000000000004">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55000000000000004">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55000000000000004">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55000000000000004">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55000000000000004">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55000000000000004">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55000000000000004">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55000000000000004">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55000000000000004">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55000000000000004">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55000000000000004">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55000000000000004">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55000000000000004">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55000000000000004">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55000000000000004">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55000000000000004">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55000000000000004">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55000000000000004">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55000000000000004">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55000000000000004">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55000000000000004">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55000000000000004">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55000000000000004">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55000000000000004">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55000000000000004">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55000000000000004">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55000000000000004">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55000000000000004">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55000000000000004">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55000000000000004">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55000000000000004">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55000000000000004">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55000000000000004">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55000000000000004">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55000000000000004">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55000000000000004">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55000000000000004">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55000000000000004">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55000000000000004">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55000000000000004">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55000000000000004">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55000000000000004">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55000000000000004">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55000000000000004">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55000000000000004">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55000000000000004">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55000000000000004">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55000000000000004">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55000000000000004">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55000000000000004">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55000000000000004">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55000000000000004">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55000000000000004">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55000000000000004">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55000000000000004">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55000000000000004">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55000000000000004">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55000000000000004">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55000000000000004">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55000000000000004">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55000000000000004">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55000000000000004">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55000000000000004">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55000000000000004">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55000000000000004">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55000000000000004">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55000000000000004">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55000000000000004">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55000000000000004">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55000000000000004">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55000000000000004">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55000000000000004">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55000000000000004">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55000000000000004">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55000000000000004">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55000000000000004">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55000000000000004">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55000000000000004">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55000000000000004">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55000000000000004">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55000000000000004">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55000000000000004">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55000000000000004">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55000000000000004">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55000000000000004">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55000000000000004">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55000000000000004">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55000000000000004">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55000000000000004">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55000000000000004">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55000000000000004">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55000000000000004">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55000000000000004">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55000000000000004">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55000000000000004">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55000000000000004">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55000000000000004">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55000000000000004">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55000000000000004">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55000000000000004">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55000000000000004">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55000000000000004">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55000000000000004">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55000000000000004">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55000000000000004">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55000000000000004">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55000000000000004">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55000000000000004">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55000000000000004">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55000000000000004">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55000000000000004">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55000000000000004">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55000000000000004">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55000000000000004">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55000000000000004">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55000000000000004">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55000000000000004">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55000000000000004">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55000000000000004">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55000000000000004">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55000000000000004">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55000000000000004">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55000000000000004">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55000000000000004">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55000000000000004">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55000000000000004">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55000000000000004">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55000000000000004">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55000000000000004">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55000000000000004">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55000000000000004">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55000000000000004">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55000000000000004">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55000000000000004">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55000000000000004">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55000000000000004">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55000000000000004">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55000000000000004">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55000000000000004">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55000000000000004">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55000000000000004">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55000000000000004">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55000000000000004">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55000000000000004">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55000000000000004">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55000000000000004">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55000000000000004">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55000000000000004">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55000000000000004">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55000000000000004">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55000000000000004">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55000000000000004">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55000000000000004">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55000000000000004">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55000000000000004">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55000000000000004">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55000000000000004">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55000000000000004">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55000000000000004">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55000000000000004">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55000000000000004">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55000000000000004">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55000000000000004">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55000000000000004">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55000000000000004">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55000000000000004">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55000000000000004">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55000000000000004">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55000000000000004">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55000000000000004">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55000000000000004">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55000000000000004">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55000000000000004">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55000000000000004">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55000000000000004">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55000000000000004">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55000000000000004">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55000000000000004">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55000000000000004">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55000000000000004">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55000000000000004">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55000000000000004">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55000000000000004">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55000000000000004">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55000000000000004">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55000000000000004">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55000000000000004">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55000000000000004">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55000000000000004">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55000000000000004">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55000000000000004">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55000000000000004">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55000000000000004">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55000000000000004">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55000000000000004">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55000000000000004">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55000000000000004">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55000000000000004">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55000000000000004">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55000000000000004">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55000000000000004">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55000000000000004">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55000000000000004">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55000000000000004">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55000000000000004">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55000000000000004">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55000000000000004">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55000000000000004">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55000000000000004">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55000000000000004">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55000000000000004">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55000000000000004">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55000000000000004">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55000000000000004">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55000000000000004">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55000000000000004">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55000000000000004">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55000000000000004">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55000000000000004">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55000000000000004">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55000000000000004">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55000000000000004">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55000000000000004">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55000000000000004">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55000000000000004">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55000000000000004">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55000000000000004">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55000000000000004">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55000000000000004">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55000000000000004">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55000000000000004">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55000000000000004">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55000000000000004">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55000000000000004">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55000000000000004">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55000000000000004">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55000000000000004">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55000000000000004">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55000000000000004">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55000000000000004">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55000000000000004">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55000000000000004">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55000000000000004">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55000000000000004">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55000000000000004">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55000000000000004">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55000000000000004">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55000000000000004">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55000000000000004">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55000000000000004">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55000000000000004">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55000000000000004">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55000000000000004">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55000000000000004">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55000000000000004">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55000000000000004">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55000000000000004">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55000000000000004">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55000000000000004">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55000000000000004">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55000000000000004">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55000000000000004">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55000000000000004">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55000000000000004">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55000000000000004">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55000000000000004">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55000000000000004">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55000000000000004">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55000000000000004">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55000000000000004">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55000000000000004">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55000000000000004">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55000000000000004">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55000000000000004">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55000000000000004">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55000000000000004">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55000000000000004">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55000000000000004">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55000000000000004">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55000000000000004">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55000000000000004">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55000000000000004">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55000000000000004">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55000000000000004">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55000000000000004">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55000000000000004">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55000000000000004">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55000000000000004">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55000000000000004">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55000000000000004">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55000000000000004">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55000000000000004">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55000000000000004">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55000000000000004">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55000000000000004">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55000000000000004">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55000000000000004">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55000000000000004">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55000000000000004">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55000000000000004">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55000000000000004">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55000000000000004">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55000000000000004">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55000000000000004">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55000000000000004">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55000000000000004">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55000000000000004">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55000000000000004">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55000000000000004">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55000000000000004">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55000000000000004">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55000000000000004">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55000000000000004">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55000000000000004">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55000000000000004">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55000000000000004">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55000000000000004">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55000000000000004">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55000000000000004">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55000000000000004">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55000000000000004">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55000000000000004">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55000000000000004">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55000000000000004">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55000000000000004">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55000000000000004">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55000000000000004">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55000000000000004">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55000000000000004">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55000000000000004">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55000000000000004">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55000000000000004">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55000000000000004">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55000000000000004">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55000000000000004">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55000000000000004">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55000000000000004">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55000000000000004">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55000000000000004">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55000000000000004">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55000000000000004">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55000000000000004">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55000000000000004">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55000000000000004">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55000000000000004">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55000000000000004">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55000000000000004">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55000000000000004">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55000000000000004">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55000000000000004">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55000000000000004">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55000000000000004">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55000000000000004">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55000000000000004">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55000000000000004">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55000000000000004">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55000000000000004">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55000000000000004">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55000000000000004">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55000000000000004">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55000000000000004">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55000000000000004">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55000000000000004">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55000000000000004">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55000000000000004">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55000000000000004">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55000000000000004">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55000000000000004">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55000000000000004">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55000000000000004">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55000000000000004">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55000000000000004">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55000000000000004">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55000000000000004">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55000000000000004">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55000000000000004">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55000000000000004">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55000000000000004">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55000000000000004">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55000000000000004">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55000000000000004">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55000000000000004">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55000000000000004">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55000000000000004">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55000000000000004">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55000000000000004">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55000000000000004">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55000000000000004">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55000000000000004">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55000000000000004">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55000000000000004">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55000000000000004">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55000000000000004">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55000000000000004">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55000000000000004">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55000000000000004">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55000000000000004">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55000000000000004">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55000000000000004">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55000000000000004">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55000000000000004">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55000000000000004">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55000000000000004">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55000000000000004">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55000000000000004">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55000000000000004">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55000000000000004">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55000000000000004">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55000000000000004">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55000000000000004">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55000000000000004">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55000000000000004">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55000000000000004">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55000000000000004">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55000000000000004">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55000000000000004">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55000000000000004">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55000000000000004">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55000000000000004">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55000000000000004">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55000000000000004">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55000000000000004">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55000000000000004">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55000000000000004">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55000000000000004">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55000000000000004">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55000000000000004">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55000000000000004">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55000000000000004">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55000000000000004">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55000000000000004">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55000000000000004">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55000000000000004">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55000000000000004">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55000000000000004">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55000000000000004">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55000000000000004">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55000000000000004">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55000000000000004">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55000000000000004">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55000000000000004">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55000000000000004">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55000000000000004">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55000000000000004">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55000000000000004">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55000000000000004">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55000000000000004">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55000000000000004">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55000000000000004">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55000000000000004">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55000000000000004">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55000000000000004">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55000000000000004">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55000000000000004">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55000000000000004">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55000000000000004">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55000000000000004">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55000000000000004">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55000000000000004">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55000000000000004">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55000000000000004">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55000000000000004">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55000000000000004">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55000000000000004">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55000000000000004">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55000000000000004">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55000000000000004">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55000000000000004">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55000000000000004">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55000000000000004">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55000000000000004">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55000000000000004">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55000000000000004">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55000000000000004">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55000000000000004">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55000000000000004">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55000000000000004">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55000000000000004">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55000000000000004">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55000000000000004">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55000000000000004">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55000000000000004">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55000000000000004">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55000000000000004">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55000000000000004">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55000000000000004">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55000000000000004">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55000000000000004">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55000000000000004">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55000000000000004">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55000000000000004">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55000000000000004">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55000000000000004">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55000000000000004">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55000000000000004">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55000000000000004">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55000000000000004">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55000000000000004">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55000000000000004">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55000000000000004">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55000000000000004">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55000000000000004">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55000000000000004">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55000000000000004">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55000000000000004">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55000000000000004">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55000000000000004">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55000000000000004">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55000000000000004">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55000000000000004">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55000000000000004">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55000000000000004">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55000000000000004">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55000000000000004">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55000000000000004">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55000000000000004">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55000000000000004">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55000000000000004">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55000000000000004">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55000000000000004">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55000000000000004">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55000000000000004">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55000000000000004">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55000000000000004">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55000000000000004">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55000000000000004">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55000000000000004">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55000000000000004">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55000000000000004">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55000000000000004">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55000000000000004">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55000000000000004">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55000000000000004">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55000000000000004">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55000000000000004">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55000000000000004">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55000000000000004">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55000000000000004">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55000000000000004">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55000000000000004">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55000000000000004">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55000000000000004">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55000000000000004">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55000000000000004">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55000000000000004">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55000000000000004">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55000000000000004">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55000000000000004">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55000000000000004">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55000000000000004">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55000000000000004">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55000000000000004">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55000000000000004">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55000000000000004">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55000000000000004">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55000000000000004">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55000000000000004">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55000000000000004">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55000000000000004">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55000000000000004">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55000000000000004">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55000000000000004">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55000000000000004">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55000000000000004">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55000000000000004">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55000000000000004">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55000000000000004">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55000000000000004">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55000000000000004">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55000000000000004">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55000000000000004">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55000000000000004">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55000000000000004">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55000000000000004">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55000000000000004">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55000000000000004">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55000000000000004">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55000000000000004">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55000000000000004">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55000000000000004">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55000000000000004">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55000000000000004">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55000000000000004">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55000000000000004">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55000000000000004">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55000000000000004">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55000000000000004">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55000000000000004">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55000000000000004">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55000000000000004">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55000000000000004">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55000000000000004">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55000000000000004">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55000000000000004">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55000000000000004">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55000000000000004">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55000000000000004">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55000000000000004">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55000000000000004">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55000000000000004">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55000000000000004">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55000000000000004">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55000000000000004">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55000000000000004">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55000000000000004">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55000000000000004">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55000000000000004">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55000000000000004">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55000000000000004">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55000000000000004">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55000000000000004">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55000000000000004">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55000000000000004">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55000000000000004">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55000000000000004">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55000000000000004">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55000000000000004">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55000000000000004">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55000000000000004">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55000000000000004">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55000000000000004">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55000000000000004">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55000000000000004">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55000000000000004">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55000000000000004">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55000000000000004">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55000000000000004">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55000000000000004">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55000000000000004">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55000000000000004">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55000000000000004">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55000000000000004">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55000000000000004">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55000000000000004">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55000000000000004">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55000000000000004">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55000000000000004">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55000000000000004">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55000000000000004">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55000000000000004">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55000000000000004">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55000000000000004">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55000000000000004">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55000000000000004">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55000000000000004">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55000000000000004">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55000000000000004">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55000000000000004">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55000000000000004">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55000000000000004">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55000000000000004">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55000000000000004">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55000000000000004">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55000000000000004">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55000000000000004">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55000000000000004">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55000000000000004">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55000000000000004">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55000000000000004">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55000000000000004">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55000000000000004">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55000000000000004">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55000000000000004">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55000000000000004">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55000000000000004">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55000000000000004">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55000000000000004">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55000000000000004">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55000000000000004">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55000000000000004">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55000000000000004">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55000000000000004">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55000000000000004">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55000000000000004">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55000000000000004">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55000000000000004">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55000000000000004">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55000000000000004">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55000000000000004">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55000000000000004">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55000000000000004">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55000000000000004">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55000000000000004">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55000000000000004">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55000000000000004">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55000000000000004">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55000000000000004">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55000000000000004">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55000000000000004">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55000000000000004">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55000000000000004">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55000000000000004">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55000000000000004">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55000000000000004">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55000000000000004">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55000000000000004">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55000000000000004">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55000000000000004">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55000000000000004">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55000000000000004">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55000000000000004">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55000000000000004">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55000000000000004">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55000000000000004">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55000000000000004">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55000000000000004">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55000000000000004">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55000000000000004">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55000000000000004">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55000000000000004">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55000000000000004">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55000000000000004">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55000000000000004">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55000000000000004">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55000000000000004">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55000000000000004">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55000000000000004">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55000000000000004">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55000000000000004">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55000000000000004">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55000000000000004">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55000000000000004">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55000000000000004">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55000000000000004">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55000000000000004">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55000000000000004">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55000000000000004">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55000000000000004">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55000000000000004">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55000000000000004">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55000000000000004">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55000000000000004">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55000000000000004">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55000000000000004">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55000000000000004">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55000000000000004">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55000000000000004">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55000000000000004">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55000000000000004">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55000000000000004">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55000000000000004">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55000000000000004">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55000000000000004">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55000000000000004">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55000000000000004">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55000000000000004">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55000000000000004">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55000000000000004">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55000000000000004">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55000000000000004">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55000000000000004">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55000000000000004">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55000000000000004">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55000000000000004">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55000000000000004">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55000000000000004">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55000000000000004">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55000000000000004">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55000000000000004">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55000000000000004">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55000000000000004">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55000000000000004">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55000000000000004">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55000000000000004">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55000000000000004">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55000000000000004">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55000000000000004">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55000000000000004">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55000000000000004">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55000000000000004">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55000000000000004">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55000000000000004">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55000000000000004">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55000000000000004">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55000000000000004">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55000000000000004">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55000000000000004">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55000000000000004">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55000000000000004">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55000000000000004">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55000000000000004">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55000000000000004">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55000000000000004">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55000000000000004">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55000000000000004">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55000000000000004">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55000000000000004">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55000000000000004">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55000000000000004">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55000000000000004">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55000000000000004">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55000000000000004">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55000000000000004">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55000000000000004">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55000000000000004">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55000000000000004">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55000000000000004">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55000000000000004">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55000000000000004">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55000000000000004">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55000000000000004">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55000000000000004">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55000000000000004">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55000000000000004">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55000000000000004">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55000000000000004">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55000000000000004">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55000000000000004">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55000000000000004">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55000000000000004">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55000000000000004">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55000000000000004">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55000000000000004">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55000000000000004">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55000000000000004">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55000000000000004">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55000000000000004">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55000000000000004">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55000000000000004">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55000000000000004">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55000000000000004">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55000000000000004">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55000000000000004">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55000000000000004">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55000000000000004">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55000000000000004">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55000000000000004">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55000000000000004">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55000000000000004">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55000000000000004">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55000000000000004">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55000000000000004">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55000000000000004">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55000000000000004">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55000000000000004">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55000000000000004">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55000000000000004">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55000000000000004">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55000000000000004">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55000000000000004">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55000000000000004">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55000000000000004">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55000000000000004">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55000000000000004">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55000000000000004">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55000000000000004">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55000000000000004">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55000000000000004">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55000000000000004">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55000000000000004">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55000000000000004">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55000000000000004">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55000000000000004">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55000000000000004">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55000000000000004">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55000000000000004">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55000000000000004">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55000000000000004">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55000000000000004">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55000000000000004">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55000000000000004">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55000000000000004">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55000000000000004">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55000000000000004">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55000000000000004">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55000000000000004">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55000000000000004">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55000000000000004">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55000000000000004">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55000000000000004">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55000000000000004">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55000000000000004">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55000000000000004">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55000000000000004">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55000000000000004">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55000000000000004">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55000000000000004">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55000000000000004">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55000000000000004">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55000000000000004">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55000000000000004">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55000000000000004">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55000000000000004">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55000000000000004">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55000000000000004">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55000000000000004">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55000000000000004">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55000000000000004">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55000000000000004">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55000000000000004">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55000000000000004">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55000000000000004">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55000000000000004">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55000000000000004">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55000000000000004">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55000000000000004">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55000000000000004">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55000000000000004">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55000000000000004">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55000000000000004">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55000000000000004">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55000000000000004">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55000000000000004">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55000000000000004">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55000000000000004">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55000000000000004">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55000000000000004">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55000000000000004">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55000000000000004">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55000000000000004">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55000000000000004">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55000000000000004">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55000000000000004">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55000000000000004">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55000000000000004">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55000000000000004">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55000000000000004">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55000000000000004">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55000000000000004">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55000000000000004">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55000000000000004">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55000000000000004">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55000000000000004">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55000000000000004">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55000000000000004">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55000000000000004">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55000000000000004">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55000000000000004">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55000000000000004">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55000000000000004">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55000000000000004">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55000000000000004">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55000000000000004">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55000000000000004">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55000000000000004">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55000000000000004">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55000000000000004">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55000000000000004">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55000000000000004">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55000000000000004">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55000000000000004">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55000000000000004">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55000000000000004">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55000000000000004">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55000000000000004">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55000000000000004">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55000000000000004">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55000000000000004">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55000000000000004">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55000000000000004">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55000000000000004">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55000000000000004">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55000000000000004">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55000000000000004">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55000000000000004">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55000000000000004">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55000000000000004">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55000000000000004">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55000000000000004">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55000000000000004">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55000000000000004">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55000000000000004">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55000000000000004">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55000000000000004">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55000000000000004">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55000000000000004">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55000000000000004">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55000000000000004">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55000000000000004">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55000000000000004">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55000000000000004">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55000000000000004">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55000000000000004">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55000000000000004">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55000000000000004">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55000000000000004">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55000000000000004">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55000000000000004">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55000000000000004">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55000000000000004">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55000000000000004">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55000000000000004">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55000000000000004">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55000000000000004">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55000000000000004">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55000000000000004">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55000000000000004">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55000000000000004">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55000000000000004">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55000000000000004">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55000000000000004">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55000000000000004">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55000000000000004">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55000000000000004">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55000000000000004">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55000000000000004">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55000000000000004">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55000000000000004">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55000000000000004">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55000000000000004">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55000000000000004">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55000000000000004">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55000000000000004">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55000000000000004">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55000000000000004">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55000000000000004">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55000000000000004">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55000000000000004">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55000000000000004">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55000000000000004">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55000000000000004">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55000000000000004">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55000000000000004">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55000000000000004">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55000000000000004">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55000000000000004">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55000000000000004">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55000000000000004">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55000000000000004">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55000000000000004">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55000000000000004">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55000000000000004">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55000000000000004">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55000000000000004">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55000000000000004">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55000000000000004">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55000000000000004">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55000000000000004">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55000000000000004">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55000000000000004">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55000000000000004">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55000000000000004">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55000000000000004">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55000000000000004">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55000000000000004">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55000000000000004">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55000000000000004">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55000000000000004">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55000000000000004">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55000000000000004">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55000000000000004">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55000000000000004">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55000000000000004">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55000000000000004">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55000000000000004">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55000000000000004">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55000000000000004">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55000000000000004">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55000000000000004">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55000000000000004">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55000000000000004">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55000000000000004">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55000000000000004">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55000000000000004">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55000000000000004">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55000000000000004">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55000000000000004">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55000000000000004">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55000000000000004">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55000000000000004">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55000000000000004">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55000000000000004">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55000000000000004">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55000000000000004">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55000000000000004">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55000000000000004">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55000000000000004">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55000000000000004">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55000000000000004">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55000000000000004">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55000000000000004">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55000000000000004">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55000000000000004">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55000000000000004">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55000000000000004">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55000000000000004">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55000000000000004">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55000000000000004">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55000000000000004">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55000000000000004">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55000000000000004">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55000000000000004">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55000000000000004">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55000000000000004">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55000000000000004">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55000000000000004">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55000000000000004">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55000000000000004">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55000000000000004">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55000000000000004">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55000000000000004">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55000000000000004">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55000000000000004">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55000000000000004">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55000000000000004">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55000000000000004">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55000000000000004">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55000000000000004">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55000000000000004">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55000000000000004">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55000000000000004">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55000000000000004">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55000000000000004">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55000000000000004">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55000000000000004">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55000000000000004">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55000000000000004">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55000000000000004">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55000000000000004">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55000000000000004">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55000000000000004">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55000000000000004">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55000000000000004">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55000000000000004">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55000000000000004">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55000000000000004">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55000000000000004">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55000000000000004">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55000000000000004">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55000000000000004">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55000000000000004">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55000000000000004">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55000000000000004">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55000000000000004">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55000000000000004">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55000000000000004">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55000000000000004">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55000000000000004">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55000000000000004">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55000000000000004">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55000000000000004">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55000000000000004">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55000000000000004">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55000000000000004">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55000000000000004">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55000000000000004">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55000000000000004">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55000000000000004">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55000000000000004">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55000000000000004">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55000000000000004">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55000000000000004">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55000000000000004">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55000000000000004">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55000000000000004">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55000000000000004">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55000000000000004">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55000000000000004">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55000000000000004">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55000000000000004">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55000000000000004">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55000000000000004">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55000000000000004">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55000000000000004">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55000000000000004">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55000000000000004">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55000000000000004">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55000000000000004">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55000000000000004">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55000000000000004">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55000000000000004">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55000000000000004">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55000000000000004">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55000000000000004">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55000000000000004">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55000000000000004">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55000000000000004">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55000000000000004">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55000000000000004">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55000000000000004">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55000000000000004">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55000000000000004">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55000000000000004">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55000000000000004">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55000000000000004">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55000000000000004">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55000000000000004">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55000000000000004">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55000000000000004">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55000000000000004">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55000000000000004">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55000000000000004">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55000000000000004">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55000000000000004">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55000000000000004">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55000000000000004">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55000000000000004">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55000000000000004">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55000000000000004">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55000000000000004">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55000000000000004">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55000000000000004">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55000000000000004">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55000000000000004">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55000000000000004">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55000000000000004">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55000000000000004">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55000000000000004">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55000000000000004">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55000000000000004">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55000000000000004">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55000000000000004">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55000000000000004">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55000000000000004">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55000000000000004">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55000000000000004">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55000000000000004">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55000000000000004">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55000000000000004">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55000000000000004">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55000000000000004">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55000000000000004">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55000000000000004">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55000000000000004">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55000000000000004">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55000000000000004">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55000000000000004">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55000000000000004">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55000000000000004">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55000000000000004">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55000000000000004">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55000000000000004">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55000000000000004">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55000000000000004">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55000000000000004">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55000000000000004">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55000000000000004">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55000000000000004">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55000000000000004">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55000000000000004">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55000000000000004">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55000000000000004">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55000000000000004">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55000000000000004">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55000000000000004">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55000000000000004">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55000000000000004">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55000000000000004">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55000000000000004">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55000000000000004">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55000000000000004">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55000000000000004">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55000000000000004">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55000000000000004">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55000000000000004">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55000000000000004">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55000000000000004">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55000000000000004">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55000000000000004">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55000000000000004">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55000000000000004">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55000000000000004">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55000000000000004">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55000000000000004">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55000000000000004">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55000000000000004">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55000000000000004">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55000000000000004">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55000000000000004">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55000000000000004">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55000000000000004">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55000000000000004">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55000000000000004">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55000000000000004">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55000000000000004">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55000000000000004">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55000000000000004">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55000000000000004">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55000000000000004">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55000000000000004">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55000000000000004">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55000000000000004">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55000000000000004">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55000000000000004">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55000000000000004">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55000000000000004">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55000000000000004">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55000000000000004">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55000000000000004">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55000000000000004">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55000000000000004">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55000000000000004">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55000000000000004">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55000000000000004">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55000000000000004">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55000000000000004">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55000000000000004">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55000000000000004">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55000000000000004">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55000000000000004">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55000000000000004">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55000000000000004">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55000000000000004">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55000000000000004">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55000000000000004">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55000000000000004">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55000000000000004">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55000000000000004">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55000000000000004">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55000000000000004">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55000000000000004">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55000000000000004">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55000000000000004">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55000000000000004">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55000000000000004">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55000000000000004">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55000000000000004">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55000000000000004">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55000000000000004">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55000000000000004">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55000000000000004">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55000000000000004">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55000000000000004">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55000000000000004">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55000000000000004">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55000000000000004">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55000000000000004">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55000000000000004">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55000000000000004">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55000000000000004">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55000000000000004">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55000000000000004">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55000000000000004">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55000000000000004">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55000000000000004">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55000000000000004">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55000000000000004">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55000000000000004">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55000000000000004">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55000000000000004">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55000000000000004">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55000000000000004">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55000000000000004">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55000000000000004">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55000000000000004">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55000000000000004">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55000000000000004">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55000000000000004">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55000000000000004">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55000000000000004">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55000000000000004">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55000000000000004">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55000000000000004">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55000000000000004">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55000000000000004">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55000000000000004">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55000000000000004">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55000000000000004">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55000000000000004">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55000000000000004">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55000000000000004">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55000000000000004">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55000000000000004">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55000000000000004">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55000000000000004">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55000000000000004">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55000000000000004">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55000000000000004">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55000000000000004">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55000000000000004">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55000000000000004">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55000000000000004">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55000000000000004">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55000000000000004">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55000000000000004">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55000000000000004">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55000000000000004">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55000000000000004">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55000000000000004">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55000000000000004">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55000000000000004">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55000000000000004">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55000000000000004">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55000000000000004">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55000000000000004">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55000000000000004">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55000000000000004">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55000000000000004">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55000000000000004">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55000000000000004">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55000000000000004">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55000000000000004">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55000000000000004">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55000000000000004">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55000000000000004">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55000000000000004">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55000000000000004">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55000000000000004">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55000000000000004">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55000000000000004">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55000000000000004">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55000000000000004">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55000000000000004">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55000000000000004">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55000000000000004">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55000000000000004">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55000000000000004">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55000000000000004">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55000000000000004">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55000000000000004">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55000000000000004">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55000000000000004">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55000000000000004">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55000000000000004">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55000000000000004">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55000000000000004">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55000000000000004">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55000000000000004">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55000000000000004">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55000000000000004">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55000000000000004">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55000000000000004">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55000000000000004">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55000000000000004">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55000000000000004">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55000000000000004">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55000000000000004">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55000000000000004">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55000000000000004">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55000000000000004">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55000000000000004">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55000000000000004">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55000000000000004">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55000000000000004">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55000000000000004">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55000000000000004">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55000000000000004">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55000000000000004">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55000000000000004">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55000000000000004">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55000000000000004">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55000000000000004">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55000000000000004">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55000000000000004">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55000000000000004">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55000000000000004">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55000000000000004">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55000000000000004">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55000000000000004">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55000000000000004">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55000000000000004">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55000000000000004">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55000000000000004">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55000000000000004">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55000000000000004">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55000000000000004">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55000000000000004">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55000000000000004">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55000000000000004">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55000000000000004">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55000000000000004">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55000000000000004">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55000000000000004">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55000000000000004">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55000000000000004">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55000000000000004">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55000000000000004">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55000000000000004">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55000000000000004">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55000000000000004">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55000000000000004">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55000000000000004">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55000000000000004">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55000000000000004">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55000000000000004">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55000000000000004">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55000000000000004">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55000000000000004">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55000000000000004">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55000000000000004">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55000000000000004">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55000000000000004">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55000000000000004">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55000000000000004">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55000000000000004">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55000000000000004">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55000000000000004">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55000000000000004">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55000000000000004">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55000000000000004">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55000000000000004">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55000000000000004">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55000000000000004">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55000000000000004">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55000000000000004">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55000000000000004">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55000000000000004">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55000000000000004">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55000000000000004">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55000000000000004">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55000000000000004">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55000000000000004">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55000000000000004">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55000000000000004">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55000000000000004">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55000000000000004">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55000000000000004">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55000000000000004">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55000000000000004">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55000000000000004">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55000000000000004">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55000000000000004">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55000000000000004">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55000000000000004">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55000000000000004">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55000000000000004">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55000000000000004">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55000000000000004">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55000000000000004">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55000000000000004">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55000000000000004">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55000000000000004">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55000000000000004">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55000000000000004">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55000000000000004">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55000000000000004">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55000000000000004">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55000000000000004">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55000000000000004">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55000000000000004">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55000000000000004">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55000000000000004">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55000000000000004">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55000000000000004">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55000000000000004">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55000000000000004">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55000000000000004">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55000000000000004">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55000000000000004">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55000000000000004">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55000000000000004">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55000000000000004">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55000000000000004">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55000000000000004">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55000000000000004">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55000000000000004">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55000000000000004">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55000000000000004">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55000000000000004">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55000000000000004">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55000000000000004">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55000000000000004">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55000000000000004">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55000000000000004">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55000000000000004">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55000000000000004">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55000000000000004">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55000000000000004">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55000000000000004">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55000000000000004">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55000000000000004">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55000000000000004">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55000000000000004">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55000000000000004">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55000000000000004">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55000000000000004">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55000000000000004">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55000000000000004">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55000000000000004">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55000000000000004">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55000000000000004">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55000000000000004">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55000000000000004">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55000000000000004">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55000000000000004">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55000000000000004">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55000000000000004">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55000000000000004">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55000000000000004">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55000000000000004">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55000000000000004">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55000000000000004">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55000000000000004">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55000000000000004">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55000000000000004">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55000000000000004">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55000000000000004">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55000000000000004">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55000000000000004">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55000000000000004">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55000000000000004">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55000000000000004">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55000000000000004">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55000000000000004">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55000000000000004">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55000000000000004">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55000000000000004">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55000000000000004">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55000000000000004">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55000000000000004">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55000000000000004">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55000000000000004">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55000000000000004">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55000000000000004">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55000000000000004">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55000000000000004">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55000000000000004">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55000000000000004">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55000000000000004">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55000000000000004">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55000000000000004">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55000000000000004">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55000000000000004">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55000000000000004">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55000000000000004">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55000000000000004">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55000000000000004">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55000000000000004">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55000000000000004">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55000000000000004">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55000000000000004">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55000000000000004">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55000000000000004">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55000000000000004">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55000000000000004">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55000000000000004">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55000000000000004">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55000000000000004">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55000000000000004">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55000000000000004">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55000000000000004">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55000000000000004">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55000000000000004">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55000000000000004">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55000000000000004">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55000000000000004">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55000000000000004">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55000000000000004">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55000000000000004">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55000000000000004">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55000000000000004">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55000000000000004">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55000000000000004">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55000000000000004">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55000000000000004">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55000000000000004">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55000000000000004">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55000000000000004">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55000000000000004">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55000000000000004">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55000000000000004">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55000000000000004">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55000000000000004">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55000000000000004">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55000000000000004">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55000000000000004">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55000000000000004">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55000000000000004">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55000000000000004">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55000000000000004">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55000000000000004">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55000000000000004">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55000000000000004">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55000000000000004">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55000000000000004">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55000000000000004">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55000000000000004">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55000000000000004">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55000000000000004">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55000000000000004">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55000000000000004">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55000000000000004">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55000000000000004">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55000000000000004">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55000000000000004">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55000000000000004">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55000000000000004">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55000000000000004">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55000000000000004">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55000000000000004">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55000000000000004">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55000000000000004">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55000000000000004">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55000000000000004">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55000000000000004">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55000000000000004">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55000000000000004">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55000000000000004">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55000000000000004">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55000000000000004">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55000000000000004">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55000000000000004">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55000000000000004">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55000000000000004">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55000000000000004">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55000000000000004">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55000000000000004">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55000000000000004">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55000000000000004">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55000000000000004">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55000000000000004">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55000000000000004">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55000000000000004">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55000000000000004">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55000000000000004">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55000000000000004">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55000000000000004">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55000000000000004">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55000000000000004">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55000000000000004">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55000000000000004">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55000000000000004">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55000000000000004">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55000000000000004">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55000000000000004">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55000000000000004">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55000000000000004">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55000000000000004">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55000000000000004">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55000000000000004">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55000000000000004">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55000000000000004">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55000000000000004">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55000000000000004">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55000000000000004">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55000000000000004">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55000000000000004">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55000000000000004">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55000000000000004">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55000000000000004">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55000000000000004">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55000000000000004">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55000000000000004">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55000000000000004">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55000000000000004">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55000000000000004">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55000000000000004">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55000000000000004">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55000000000000004">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55000000000000004">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55000000000000004">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55000000000000004">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55000000000000004">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55000000000000004">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55000000000000004">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55000000000000004">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55000000000000004">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55000000000000004">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55000000000000004">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55000000000000004">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55000000000000004">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55000000000000004">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55000000000000004">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55000000000000004">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55000000000000004">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55000000000000004">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55000000000000004">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55000000000000004">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55000000000000004">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55000000000000004">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55000000000000004">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55000000000000004">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55000000000000004">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55000000000000004">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55000000000000004">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55000000000000004">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55000000000000004">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55000000000000004">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55000000000000004">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55000000000000004">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55000000000000004">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55000000000000004">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55000000000000004">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55000000000000004">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55000000000000004">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55000000000000004">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55000000000000004">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55000000000000004">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55000000000000004">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55000000000000004">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55000000000000004">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55000000000000004">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55000000000000004">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55000000000000004">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55000000000000004">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55000000000000004">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55000000000000004">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55000000000000004">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55000000000000004">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55000000000000004">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55000000000000004">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55000000000000004">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55000000000000004">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55000000000000004">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55000000000000004">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55000000000000004">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55000000000000004">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55000000000000004">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55000000000000004">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55000000000000004">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55000000000000004">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55000000000000004">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55000000000000004">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55000000000000004">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55000000000000004">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55000000000000004">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55000000000000004">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55000000000000004">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55000000000000004">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55000000000000004">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55000000000000004">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55000000000000004">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55000000000000004">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55000000000000004">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55000000000000004">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55000000000000004">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55000000000000004">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55000000000000004">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55000000000000004">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55000000000000004">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55000000000000004">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55000000000000004">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55000000000000004">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55000000000000004">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55000000000000004">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55000000000000004">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55000000000000004">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55000000000000004">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55000000000000004">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55000000000000004">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55000000000000004">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55000000000000004">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55000000000000004">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55000000000000004">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55000000000000004">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55000000000000004">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55000000000000004">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55000000000000004">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55000000000000004">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55000000000000004">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55000000000000004">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55000000000000004">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55000000000000004">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55000000000000004">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55000000000000004">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55000000000000004">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55000000000000004">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55000000000000004">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55000000000000004">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55000000000000004">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55000000000000004">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55000000000000004">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55000000000000004">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55000000000000004">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55000000000000004">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55000000000000004">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55000000000000004">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55000000000000004">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55000000000000004">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55000000000000004">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55000000000000004">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55000000000000004">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55000000000000004">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55000000000000004">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55000000000000004">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55000000000000004">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55000000000000004">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55000000000000004">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55000000000000004">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55000000000000004">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55000000000000004">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55000000000000004">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55000000000000004">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55000000000000004">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55000000000000004">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55000000000000004">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55000000000000004">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55000000000000004">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55000000000000004">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55000000000000004">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55000000000000004">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55000000000000004">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55000000000000004">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55000000000000004">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55000000000000004">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55000000000000004">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55000000000000004">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55000000000000004">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55000000000000004">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55000000000000004">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55000000000000004">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55000000000000004">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55000000000000004">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55000000000000004">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55000000000000004">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55000000000000004">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55000000000000004">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55000000000000004">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55000000000000004">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55000000000000004">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55000000000000004">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55000000000000004">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55000000000000004">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55000000000000004">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55000000000000004">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55000000000000004">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55000000000000004">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55000000000000004">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55000000000000004">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55000000000000004">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55000000000000004">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55000000000000004">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55000000000000004">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55000000000000004">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55000000000000004">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55000000000000004">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55000000000000004">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55000000000000004">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55000000000000004">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55000000000000004">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55000000000000004">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55000000000000004">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55000000000000004">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55000000000000004">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55000000000000004">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55000000000000004">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55000000000000004">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55000000000000004">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55000000000000004">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55000000000000004">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55000000000000004">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55000000000000004">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55000000000000004">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55000000000000004">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55000000000000004">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55000000000000004">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55000000000000004">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55000000000000004">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55000000000000004">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55000000000000004">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55000000000000004">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55000000000000004">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55000000000000004">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55000000000000004">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55000000000000004">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55000000000000004">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55000000000000004">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55000000000000004">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55000000000000004">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55000000000000004">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55000000000000004">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55000000000000004">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55000000000000004">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55000000000000004">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55000000000000004">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55000000000000004">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55000000000000004">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55000000000000004">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55000000000000004">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55000000000000004">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55000000000000004">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55000000000000004">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55000000000000004">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55000000000000004">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55000000000000004">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55000000000000004">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55000000000000004">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55000000000000004">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55000000000000004">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55000000000000004">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55000000000000004">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55000000000000004">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55000000000000004">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55000000000000004">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55000000000000004">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55000000000000004">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55000000000000004">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55000000000000004">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55000000000000004">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55000000000000004">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55000000000000004">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55000000000000004">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55000000000000004">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55000000000000004">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55000000000000004">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55000000000000004">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55000000000000004">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55000000000000004">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55000000000000004">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55000000000000004">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55000000000000004">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55000000000000004">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55000000000000004">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55000000000000004">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55000000000000004">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55000000000000004">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55000000000000004">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55000000000000004">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55000000000000004">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55000000000000004">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55000000000000004">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55000000000000004">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55000000000000004">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55000000000000004">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55000000000000004">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55000000000000004">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55000000000000004">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55000000000000004">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55000000000000004">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55000000000000004">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55000000000000004">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55000000000000004">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55000000000000004">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55000000000000004">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55000000000000004">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55000000000000004">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55000000000000004">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55000000000000004">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55000000000000004">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55000000000000004">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55000000000000004">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55000000000000004">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55000000000000004">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55000000000000004">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55000000000000004">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55000000000000004">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55000000000000004">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55000000000000004">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55000000000000004">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55000000000000004">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55000000000000004">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55000000000000004">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55000000000000004">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55000000000000004">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55000000000000004">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55000000000000004">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55000000000000004">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55000000000000004">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55000000000000004">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55000000000000004">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55000000000000004">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55000000000000004">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55000000000000004">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55000000000000004">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55000000000000004">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55000000000000004">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55000000000000004">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55000000000000004">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55000000000000004">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55000000000000004">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55000000000000004">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55000000000000004">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55000000000000004">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55000000000000004">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55000000000000004">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55000000000000004">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55000000000000004">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55000000000000004">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55000000000000004">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55000000000000004">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55000000000000004">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55000000000000004">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55000000000000004">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55000000000000004">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55000000000000004">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55000000000000004">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55000000000000004">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55000000000000004">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55000000000000004">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55000000000000004">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55000000000000004">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55000000000000004">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55000000000000004">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55000000000000004">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55000000000000004">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55000000000000004">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55000000000000004">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55000000000000004">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55000000000000004">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55000000000000004">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55000000000000004">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55000000000000004">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55000000000000004">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55000000000000004">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55000000000000004">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55000000000000004">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55000000000000004">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55000000000000004">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55000000000000004">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55000000000000004">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55000000000000004">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55000000000000004">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55000000000000004">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55000000000000004">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55000000000000004">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55000000000000004">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55000000000000004">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55000000000000004">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55000000000000004">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55000000000000004">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55000000000000004">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55000000000000004">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55000000000000004">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55000000000000004">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55000000000000004">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55000000000000004">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55000000000000004">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55000000000000004">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55000000000000004">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55000000000000004">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55000000000000004">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55000000000000004">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55000000000000004">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55000000000000004">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55000000000000004">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55000000000000004">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55000000000000004">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55000000000000004">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55000000000000004">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55000000000000004">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55000000000000004">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55000000000000004">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55000000000000004">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55000000000000004">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55000000000000004">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55000000000000004">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55000000000000004">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55000000000000004">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55000000000000004">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55000000000000004">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55000000000000004">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55000000000000004">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55000000000000004">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55000000000000004">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55000000000000004">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55000000000000004">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55000000000000004">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55000000000000004">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55000000000000004">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55000000000000004">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55000000000000004">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55000000000000004">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55000000000000004">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55000000000000004">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55000000000000004">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55000000000000004">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55000000000000004">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55000000000000004">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55000000000000004">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55000000000000004">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55000000000000004">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55000000000000004">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55000000000000004">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55000000000000004">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55000000000000004">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55000000000000004">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55000000000000004">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55000000000000004">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55000000000000004">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55000000000000004">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55000000000000004">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55000000000000004">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55000000000000004">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55000000000000004">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55000000000000004">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55000000000000004">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55000000000000004">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55000000000000004">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55000000000000004">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55000000000000004">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55000000000000004">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55000000000000004">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55000000000000004">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55000000000000004">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55000000000000004">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55000000000000004">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55000000000000004">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55000000000000004">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55000000000000004">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55000000000000004">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55000000000000004">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55000000000000004">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55000000000000004">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55000000000000004">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55000000000000004">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55000000000000004">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55000000000000004">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55000000000000004">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55000000000000004">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55000000000000004">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55000000000000004">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55000000000000004">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55000000000000004">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55000000000000004">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55000000000000004">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55000000000000004">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55000000000000004">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55000000000000004">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55000000000000004">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55000000000000004">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55000000000000004">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55000000000000004">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55000000000000004">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55000000000000004">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55000000000000004">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55000000000000004">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55000000000000004">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55000000000000004">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55000000000000004">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55000000000000004">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55000000000000004">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55000000000000004">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55000000000000004">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55000000000000004">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55000000000000004">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55000000000000004">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55000000000000004">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55000000000000004">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55000000000000004">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55000000000000004">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55000000000000004">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55000000000000004">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55000000000000004">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55000000000000004">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55000000000000004">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55000000000000004">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55000000000000004">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55000000000000004">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55000000000000004">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55000000000000004">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55000000000000004">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55000000000000004">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55000000000000004">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55000000000000004">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55000000000000004">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55000000000000004">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55000000000000004">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55000000000000004">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55000000000000004">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55000000000000004">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55000000000000004">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55000000000000004">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55000000000000004">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55000000000000004">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55000000000000004">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55000000000000004">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55000000000000004">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55000000000000004">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55000000000000004">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55000000000000004">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55000000000000004">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55000000000000004">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55000000000000004">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55000000000000004">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55000000000000004">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55000000000000004">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55000000000000004">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55000000000000004">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55000000000000004">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55000000000000004">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55000000000000004">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55000000000000004">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55000000000000004">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55000000000000004">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55000000000000004">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55000000000000004">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55000000000000004">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55000000000000004">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55000000000000004">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55000000000000004">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55000000000000004">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55000000000000004">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55000000000000004">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55000000000000004">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55000000000000004">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55000000000000004">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55000000000000004">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55000000000000004">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55000000000000004">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55000000000000004">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55000000000000004">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55000000000000004">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55000000000000004">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55000000000000004">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55000000000000004">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55000000000000004">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55000000000000004">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55000000000000004">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55000000000000004">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55000000000000004">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55000000000000004">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55000000000000004">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55000000000000004">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55000000000000004">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55000000000000004">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55000000000000004">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55000000000000004">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55000000000000004">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55000000000000004">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55000000000000004">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55000000000000004">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55000000000000004">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55000000000000004">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55000000000000004">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55000000000000004">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55000000000000004">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55000000000000004">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55000000000000004">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55000000000000004">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55000000000000004">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55000000000000004">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55000000000000004">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55000000000000004">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55000000000000004">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55000000000000004">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55000000000000004">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55000000000000004">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55000000000000004">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55000000000000004">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55000000000000004">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55000000000000004">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55000000000000004">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55000000000000004">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55000000000000004">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55000000000000004">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55000000000000004">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55000000000000004">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55000000000000004">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55000000000000004">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55000000000000004">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55000000000000004">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55000000000000004">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55000000000000004">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55000000000000004">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55000000000000004">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55000000000000004">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55000000000000004">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55000000000000004">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55000000000000004">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55000000000000004">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55000000000000004">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55000000000000004">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55000000000000004">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55000000000000004">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55000000000000004">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55000000000000004">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55000000000000004">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55000000000000004">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55000000000000004">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55000000000000004">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55000000000000004">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55000000000000004">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55000000000000004">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55000000000000004">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55000000000000004">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55000000000000004">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55000000000000004">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55000000000000004">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55000000000000004">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55000000000000004">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55000000000000004">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55000000000000004">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55000000000000004">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55000000000000004">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55000000000000004">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55000000000000004">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55000000000000004">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55000000000000004">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55000000000000004">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55000000000000004">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55000000000000004">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55000000000000004">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55000000000000004">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55000000000000004">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55000000000000004">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55000000000000004">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55000000000000004">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55000000000000004">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55000000000000004">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55000000000000004">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55000000000000004">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55000000000000004">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55000000000000004">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55000000000000004">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55000000000000004">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55000000000000004">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55000000000000004">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55000000000000004">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55000000000000004">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55000000000000004">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55000000000000004">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55000000000000004">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55000000000000004">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55000000000000004">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55000000000000004">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55000000000000004">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55000000000000004">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55000000000000004">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55000000000000004">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55000000000000004">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55000000000000004">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55000000000000004">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55000000000000004">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55000000000000004">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55000000000000004">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55000000000000004">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55000000000000004">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55000000000000004">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55000000000000004">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55000000000000004">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55000000000000004">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55000000000000004">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55000000000000004">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55000000000000004">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55000000000000004">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55000000000000004">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55000000000000004">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55000000000000004">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55000000000000004">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55000000000000004">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55000000000000004">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55000000000000004">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55000000000000004">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55000000000000004">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55000000000000004">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55000000000000004">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55000000000000004">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55000000000000004">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55000000000000004">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55000000000000004">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55000000000000004">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55000000000000004">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55000000000000004">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55000000000000004">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55000000000000004">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55000000000000004">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55000000000000004">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55000000000000004">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55000000000000004">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55000000000000004">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55000000000000004">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55000000000000004">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55000000000000004">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55000000000000004">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55000000000000004">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55000000000000004">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55000000000000004">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55000000000000004">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55000000000000004">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55000000000000004">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55000000000000004">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55000000000000004">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55000000000000004">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55000000000000004">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55000000000000004">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55000000000000004">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55000000000000004">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55000000000000004">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55000000000000004">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55000000000000004">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55000000000000004">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55000000000000004">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55000000000000004">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55000000000000004">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55000000000000004">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55000000000000004">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55000000000000004">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55000000000000004">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55000000000000004">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55000000000000004">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55000000000000004">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55000000000000004">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55000000000000004">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55000000000000004">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55000000000000004">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55000000000000004">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55000000000000004">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55000000000000004">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55000000000000004">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55000000000000004">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55000000000000004">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55000000000000004">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55000000000000004">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55000000000000004">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55000000000000004">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55000000000000004">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55000000000000004">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55000000000000004">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55000000000000004">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55000000000000004">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55000000000000004">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55000000000000004">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55000000000000004">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55000000000000004">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55000000000000004">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55000000000000004">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55000000000000004">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55000000000000004">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55000000000000004">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55000000000000004">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55000000000000004">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55000000000000004">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55000000000000004">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55000000000000004">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55000000000000004">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55000000000000004">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55000000000000004">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55000000000000004">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55000000000000004">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55000000000000004">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55000000000000004">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55000000000000004">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55000000000000004">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55000000000000004">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55000000000000004">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55000000000000004">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55000000000000004">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55000000000000004">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55000000000000004">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55000000000000004">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55000000000000004">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55000000000000004">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55000000000000004">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55000000000000004">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55000000000000004">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55000000000000004">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55000000000000004">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55000000000000004">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55000000000000004">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55000000000000004">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55000000000000004">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55000000000000004">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55000000000000004">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55000000000000004">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55000000000000004">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55000000000000004">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55000000000000004">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55000000000000004">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55000000000000004">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55000000000000004">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55000000000000004">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55000000000000004">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55000000000000004">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55000000000000004">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55000000000000004">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55000000000000004">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55000000000000004">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55000000000000004">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55000000000000004">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55000000000000004">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55000000000000004">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55000000000000004">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55000000000000004">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55000000000000004">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55000000000000004">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55000000000000004">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55000000000000004">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55000000000000004">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55000000000000004">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55000000000000004">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55000000000000004">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55000000000000004">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55000000000000004">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55000000000000004">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55000000000000004">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55000000000000004">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55000000000000004">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55000000000000004">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55000000000000004">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55000000000000004">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55000000000000004">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55000000000000004">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55000000000000004">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55000000000000004">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55000000000000004">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55000000000000004">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55000000000000004">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55000000000000004">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55000000000000004">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55000000000000004">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55000000000000004">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55000000000000004">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55000000000000004">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55000000000000004">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55000000000000004">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55000000000000004">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55000000000000004">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55000000000000004">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55000000000000004">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55000000000000004">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55000000000000004">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55000000000000004">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55000000000000004">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55000000000000004">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55000000000000004">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55000000000000004">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55000000000000004">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55000000000000004">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55000000000000004">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55000000000000004">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55000000000000004">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55000000000000004">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55000000000000004">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55000000000000004">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55000000000000004">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55000000000000004">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55000000000000004">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55000000000000004">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55000000000000004">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55000000000000004">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55000000000000004">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55000000000000004">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55000000000000004">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55000000000000004">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55000000000000004">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55000000000000004">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55000000000000004">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55000000000000004">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55000000000000004">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55000000000000004">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55000000000000004">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55000000000000004">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55000000000000004">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55000000000000004">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55000000000000004">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55000000000000004">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55000000000000004">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55000000000000004">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55000000000000004">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55000000000000004">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55000000000000004">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55000000000000004">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55000000000000004">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55000000000000004">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55000000000000004">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55000000000000004">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55000000000000004">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55000000000000004">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55000000000000004">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55000000000000004">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55000000000000004">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55000000000000004">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55000000000000004">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55000000000000004">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55000000000000004">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55000000000000004">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55000000000000004">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55000000000000004">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55000000000000004">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55000000000000004">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55000000000000004">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55000000000000004">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55000000000000004">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55000000000000004">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55000000000000004">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55000000000000004">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55000000000000004">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55000000000000004">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55000000000000004">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55000000000000004">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55000000000000004">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55000000000000004">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55000000000000004">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55000000000000004">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55000000000000004">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55000000000000004">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55000000000000004">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55000000000000004">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55000000000000004">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55000000000000004">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55000000000000004">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55000000000000004">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55000000000000004">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55000000000000004">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55000000000000004">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55000000000000004">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55000000000000004">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55000000000000004">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55000000000000004">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55000000000000004">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55000000000000004">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55000000000000004">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55000000000000004">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55000000000000004">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55000000000000004">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55000000000000004">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55000000000000004">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55000000000000004">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55000000000000004">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55000000000000004">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55000000000000004">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55000000000000004">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55000000000000004">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55000000000000004">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55000000000000004">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55000000000000004">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55000000000000004">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55000000000000004">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55000000000000004">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55000000000000004">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55000000000000004">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55000000000000004">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55000000000000004">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55000000000000004">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55000000000000004">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55000000000000004">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55000000000000004">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55000000000000004">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55000000000000004">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55000000000000004">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55000000000000004">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55000000000000004">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55000000000000004">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55000000000000004">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55000000000000004">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55000000000000004">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55000000000000004">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55000000000000004">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55000000000000004">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55000000000000004">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55000000000000004">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55000000000000004">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55000000000000004">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55000000000000004">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55000000000000004">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55000000000000004">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55000000000000004">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55000000000000004">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55000000000000004">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55000000000000004">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55000000000000004">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55000000000000004">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55000000000000004">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55000000000000004">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55000000000000004">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55000000000000004">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55000000000000004">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55000000000000004">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55000000000000004">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55000000000000004">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55000000000000004">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55000000000000004">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55000000000000004">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55000000000000004">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55000000000000004">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55000000000000004">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55000000000000004">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55000000000000004">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55000000000000004">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55000000000000004">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55000000000000004">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55000000000000004">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55000000000000004">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55000000000000004">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55000000000000004">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55000000000000004">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55000000000000004">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55000000000000004">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55000000000000004">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55000000000000004">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55000000000000004">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55000000000000004">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55000000000000004">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55000000000000004">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55000000000000004">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55000000000000004">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55000000000000004">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55000000000000004">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55000000000000004">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55000000000000004">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55000000000000004">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55000000000000004">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55000000000000004">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55000000000000004">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55000000000000004">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55000000000000004">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55000000000000004">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55000000000000004">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55000000000000004">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55000000000000004">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55000000000000004">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55000000000000004">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55000000000000004">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55000000000000004">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55000000000000004">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55000000000000004">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55000000000000004">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55000000000000004">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55000000000000004">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55000000000000004">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55000000000000004">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55000000000000004">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55000000000000004">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55000000000000004">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55000000000000004">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55000000000000004">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55000000000000004">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55000000000000004">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55000000000000004">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55000000000000004">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55000000000000004">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55000000000000004">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55000000000000004">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55000000000000004">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55000000000000004">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55000000000000004">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55000000000000004">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55000000000000004">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55000000000000004">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55000000000000004">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55000000000000004">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55000000000000004">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55000000000000004">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55000000000000004">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55000000000000004">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55000000000000004">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55000000000000004">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55000000000000004">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55000000000000004">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55000000000000004">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55000000000000004">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55000000000000004">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55000000000000004">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55000000000000004">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55000000000000004">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55000000000000004">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55000000000000004">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55000000000000004">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55000000000000004">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55000000000000004">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55000000000000004">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55000000000000004">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55000000000000004">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55000000000000004">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55000000000000004">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55000000000000004">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55000000000000004">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55000000000000004">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55000000000000004">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55000000000000004">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55000000000000004">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55000000000000004">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55000000000000004">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55000000000000004">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55000000000000004">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55000000000000004">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55000000000000004">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55000000000000004">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55000000000000004">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55000000000000004">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55000000000000004">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55000000000000004">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55000000000000004">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55000000000000004">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55000000000000004">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55000000000000004">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55000000000000004">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55000000000000004">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55000000000000004">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55000000000000004">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55000000000000004">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55000000000000004">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55000000000000004">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55000000000000004">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55000000000000004">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55000000000000004">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55000000000000004">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55000000000000004">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55000000000000004">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55000000000000004">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55000000000000004">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55000000000000004">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55000000000000004">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55000000000000004">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55000000000000004">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55000000000000004">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55000000000000004">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55000000000000004">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55000000000000004">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55000000000000004">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55000000000000004">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55000000000000004">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55000000000000004">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55000000000000004">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55000000000000004">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55000000000000004">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55000000000000004">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55000000000000004">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55000000000000004">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55000000000000004">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55000000000000004">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55000000000000004">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55000000000000004">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55000000000000004">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55000000000000004">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55000000000000004">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55000000000000004">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55000000000000004">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55000000000000004">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55000000000000004">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55000000000000004">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55000000000000004">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55000000000000004">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55000000000000004">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55000000000000004">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55000000000000004">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55000000000000004">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55000000000000004">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55000000000000004">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55000000000000004">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55000000000000004">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55000000000000004">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55000000000000004">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55000000000000004">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55000000000000004">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55000000000000004">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55000000000000004">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55000000000000004">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55000000000000004">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55000000000000004">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55000000000000004">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55000000000000004">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55000000000000004">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55000000000000004">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55000000000000004">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55000000000000004">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55000000000000004">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55000000000000004">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55000000000000004">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55000000000000004">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55000000000000004">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55000000000000004">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55000000000000004">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55000000000000004">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55000000000000004">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55000000000000004">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55000000000000004">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55000000000000004">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55000000000000004">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55000000000000004">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55000000000000004">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55000000000000004">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55000000000000004">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55000000000000004">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55000000000000004">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55000000000000004">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55000000000000004">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55000000000000004">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55000000000000004">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55000000000000004">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55000000000000004">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55000000000000004">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55000000000000004">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55000000000000004">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55000000000000004">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55000000000000004">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55000000000000004">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55000000000000004">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55000000000000004">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55000000000000004">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55000000000000004">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55000000000000004">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55000000000000004">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55000000000000004">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55000000000000004">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55000000000000004">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55000000000000004">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55000000000000004">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55000000000000004">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55000000000000004">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55000000000000004">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55000000000000004">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55000000000000004">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55000000000000004">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55000000000000004">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55000000000000004">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55000000000000004">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55000000000000004">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55000000000000004">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55000000000000004">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55000000000000004">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55000000000000004">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55000000000000004">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55000000000000004">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55000000000000004">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55000000000000004">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55000000000000004">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55000000000000004">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55000000000000004">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55000000000000004">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55000000000000004">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55000000000000004">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55000000000000004">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55000000000000004">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55000000000000004">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55000000000000004">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55000000000000004">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55000000000000004">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55000000000000004">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55000000000000004">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55000000000000004">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55000000000000004">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55000000000000004">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55000000000000004">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55000000000000004">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55000000000000004">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55000000000000004">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55000000000000004">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55000000000000004">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55000000000000004">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55000000000000004">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55000000000000004">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55000000000000004">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55000000000000004">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55000000000000004">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55000000000000004">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55000000000000004">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55000000000000004">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55000000000000004">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55000000000000004">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55000000000000004">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55000000000000004">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55000000000000004">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55000000000000004">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55000000000000004">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55000000000000004">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55000000000000004">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55000000000000004">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55000000000000004">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55000000000000004">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55000000000000004">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55000000000000004">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55000000000000004">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55000000000000004">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55000000000000004">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55000000000000004">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55000000000000004">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55000000000000004">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55000000000000004">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55000000000000004">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55000000000000004">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55000000000000004">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55000000000000004">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55000000000000004">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55000000000000004">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55000000000000004">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55000000000000004">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55000000000000004">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55000000000000004">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55000000000000004">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55000000000000004">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55000000000000004">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55000000000000004">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55000000000000004">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55000000000000004">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55000000000000004">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55000000000000004">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55000000000000004">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55000000000000004">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55000000000000004">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55000000000000004">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55000000000000004">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55000000000000004">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55000000000000004">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55000000000000004">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55000000000000004">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55000000000000004">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55000000000000004">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55000000000000004">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55000000000000004">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55000000000000004">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55000000000000004">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55000000000000004">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55000000000000004">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55000000000000004">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55000000000000004">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55000000000000004">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55000000000000004">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55000000000000004">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55000000000000004">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55000000000000004">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55000000000000004">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55000000000000004">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55000000000000004">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55000000000000004">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55000000000000004">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55000000000000004">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55000000000000004">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55000000000000004">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55000000000000004">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55000000000000004">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55000000000000004">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55000000000000004">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55000000000000004">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55000000000000004">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55000000000000004">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55000000000000004">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55000000000000004">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55000000000000004">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55000000000000004">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55000000000000004">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55000000000000004">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55000000000000004">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55000000000000004">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55000000000000004">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55000000000000004">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55000000000000004">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55000000000000004">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55000000000000004">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55000000000000004">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55000000000000004">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55000000000000004">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55000000000000004">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55000000000000004">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55000000000000004">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55000000000000004">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55000000000000004">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55000000000000004">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55000000000000004">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55000000000000004">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55000000000000004">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55000000000000004">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55000000000000004">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55000000000000004">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55000000000000004">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55000000000000004">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55000000000000004">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55000000000000004">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55000000000000004">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55000000000000004">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55000000000000004">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55000000000000004">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55000000000000004">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55000000000000004">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55000000000000004">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55000000000000004">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55000000000000004">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55000000000000004">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55000000000000004">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55000000000000004">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55000000000000004">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55000000000000004">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55000000000000004">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55000000000000004">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55000000000000004">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55000000000000004">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55000000000000004">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55000000000000004">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55000000000000004">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55000000000000004">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55000000000000004">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55000000000000004">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55000000000000004">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55000000000000004">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55000000000000004">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55000000000000004">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55000000000000004">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55000000000000004">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55000000000000004">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55000000000000004">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55000000000000004">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55000000000000004">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55000000000000004">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55000000000000004">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55000000000000004">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55000000000000004">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55000000000000004">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55000000000000004">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55000000000000004">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55000000000000004">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55000000000000004">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55000000000000004">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55000000000000004">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55000000000000004">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55000000000000004">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55000000000000004">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55000000000000004">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55000000000000004">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55000000000000004">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55000000000000004">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55000000000000004">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55000000000000004">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55000000000000004">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55000000000000004">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55000000000000004">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55000000000000004">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55000000000000004">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55000000000000004">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55000000000000004">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55000000000000004">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55000000000000004">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55000000000000004">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55000000000000004">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55000000000000004">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55000000000000004">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55000000000000004">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55000000000000004">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55000000000000004">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55000000000000004">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55000000000000004">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55000000000000004">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55000000000000004">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55000000000000004">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55000000000000004">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55000000000000004">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55000000000000004">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55000000000000004">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55000000000000004">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55000000000000004">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55000000000000004">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55000000000000004">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55000000000000004">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55000000000000004">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55000000000000004">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55000000000000004">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55000000000000004">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55000000000000004">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55000000000000004">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55000000000000004">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55000000000000004">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55000000000000004">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55000000000000004">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55000000000000004">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55000000000000004">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55000000000000004">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55000000000000004">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55000000000000004">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55000000000000004">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55000000000000004">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55000000000000004">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55000000000000004">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55000000000000004">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55000000000000004">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55000000000000004">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55000000000000004">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55000000000000004">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55000000000000004">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55000000000000004">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55000000000000004">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55000000000000004">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55000000000000004">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55000000000000004">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55000000000000004">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55000000000000004">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55000000000000004">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55000000000000004">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55000000000000004">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55000000000000004">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55000000000000004">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55000000000000004">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55000000000000004">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55000000000000004">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55000000000000004">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55000000000000004">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55000000000000004">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55000000000000004">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55000000000000004">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55000000000000004">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55000000000000004">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55000000000000004">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55000000000000004">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55000000000000004">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55000000000000004">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55000000000000004">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55000000000000004">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55000000000000004">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55000000000000004">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55000000000000004">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55000000000000004">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55000000000000004">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55000000000000004">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55000000000000004">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55000000000000004">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55000000000000004">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55000000000000004">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55000000000000004">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55000000000000004">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55000000000000004">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55000000000000004">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55000000000000004">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55000000000000004">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55000000000000004">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55000000000000004">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55000000000000004">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55000000000000004">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55000000000000004">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55000000000000004">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55000000000000004">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55000000000000004">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55000000000000004">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55000000000000004">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55000000000000004">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55000000000000004">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55000000000000004">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55000000000000004">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55000000000000004">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55000000000000004">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55000000000000004">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55000000000000004">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55000000000000004">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55000000000000004">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55000000000000004">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55000000000000004">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55000000000000004">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55000000000000004">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55000000000000004">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55000000000000004">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55000000000000004">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55000000000000004">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55000000000000004">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55000000000000004">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55000000000000004">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55000000000000004">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55000000000000004">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55000000000000004">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55000000000000004">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55000000000000004">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55000000000000004">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55000000000000004">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55000000000000004">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55000000000000004">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55000000000000004">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55000000000000004">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55000000000000004">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55000000000000004">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55000000000000004">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55000000000000004">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55000000000000004">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55000000000000004">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55000000000000004">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55000000000000004">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55000000000000004">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55000000000000004">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55000000000000004">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55000000000000004">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55000000000000004">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55000000000000004">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55000000000000004">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55000000000000004">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55000000000000004">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55000000000000004">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55000000000000004">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55000000000000004">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55000000000000004">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55000000000000004">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55000000000000004">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55000000000000004">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55000000000000004">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55000000000000004">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55000000000000004">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55000000000000004">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55000000000000004">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55000000000000004">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55000000000000004">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55000000000000004">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55000000000000004">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55000000000000004">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55000000000000004">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55000000000000004">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55000000000000004">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55000000000000004">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55000000000000004">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55000000000000004">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55000000000000004">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55000000000000004">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55000000000000004">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55000000000000004">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55000000000000004">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55000000000000004">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55000000000000004">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55000000000000004">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55000000000000004">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55000000000000004">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55000000000000004">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55000000000000004">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55000000000000004">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55000000000000004">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55000000000000004">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55000000000000004">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55000000000000004">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55000000000000004">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55000000000000004">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55000000000000004">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55000000000000004">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55000000000000004">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55000000000000004">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55000000000000004">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55000000000000004">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55000000000000004">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55000000000000004">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55000000000000004">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55000000000000004">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55000000000000004">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55000000000000004">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55000000000000004">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55000000000000004">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55000000000000004">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55000000000000004">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55000000000000004">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55000000000000004">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55000000000000004">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55000000000000004">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55000000000000004">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55000000000000004">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55000000000000004">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55000000000000004">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55000000000000004">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55000000000000004">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55000000000000004">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55000000000000004">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55000000000000004">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55000000000000004">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55000000000000004">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55000000000000004">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55000000000000004">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55000000000000004">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55000000000000004">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55000000000000004">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55000000000000004">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55000000000000004">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55000000000000004">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55000000000000004">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55000000000000004">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55000000000000004">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55000000000000004">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55000000000000004">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55000000000000004">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55000000000000004">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55000000000000004">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55000000000000004">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55000000000000004">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55000000000000004">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55000000000000004">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55000000000000004">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55000000000000004">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55000000000000004">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55000000000000004">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55000000000000004">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55000000000000004">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55000000000000004">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55000000000000004">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55000000000000004">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55000000000000004">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55000000000000004">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55000000000000004">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55000000000000004">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55000000000000004">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55000000000000004">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55000000000000004">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55000000000000004">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55000000000000004">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55000000000000004">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55000000000000004">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55000000000000004">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55000000000000004">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55000000000000004">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55000000000000004">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55000000000000004">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55000000000000004">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55000000000000004">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55000000000000004">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55000000000000004">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55000000000000004">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55000000000000004">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55000000000000004">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55000000000000004">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55000000000000004">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55000000000000004">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55000000000000004">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55000000000000004">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55000000000000004">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55000000000000004">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55000000000000004">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55000000000000004">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55000000000000004">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55000000000000004">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55000000000000004">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55000000000000004">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55000000000000004">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55000000000000004">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55000000000000004">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55000000000000004">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55000000000000004">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55000000000000004">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55000000000000004">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55000000000000004">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55000000000000004">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55000000000000004">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55000000000000004">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55000000000000004">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55000000000000004">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55000000000000004">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55000000000000004">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55000000000000004">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55000000000000004">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55000000000000004">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55000000000000004">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55000000000000004">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55000000000000004">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55000000000000004">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55000000000000004">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55000000000000004">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55000000000000004">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55000000000000004">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55000000000000004">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55000000000000004">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55000000000000004">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55000000000000004">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55000000000000004">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55000000000000004">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55000000000000004">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55000000000000004">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55000000000000004">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55000000000000004">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55000000000000004">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55000000000000004">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55000000000000004">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55000000000000004">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55000000000000004">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55000000000000004">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55000000000000004">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55000000000000004">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55000000000000004">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55000000000000004">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55000000000000004">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55000000000000004">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55000000000000004">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55000000000000004">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55000000000000004">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55000000000000004">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55000000000000004">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55000000000000004">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55000000000000004">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55000000000000004">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55000000000000004">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55000000000000004">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55000000000000004">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55000000000000004">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55000000000000004">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55000000000000004">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55000000000000004">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55000000000000004">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55000000000000004">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55000000000000004">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55000000000000004">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55000000000000004">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55000000000000004">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55000000000000004">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55000000000000004">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55000000000000004">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55000000000000004">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55000000000000004">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55000000000000004">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55000000000000004">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55000000000000004">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55000000000000004">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55000000000000004">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55000000000000004">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55000000000000004">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55000000000000004">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55000000000000004">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55000000000000004">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55000000000000004">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55000000000000004">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55000000000000004">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55000000000000004">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55000000000000004">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55000000000000004">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55000000000000004">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55000000000000004">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55000000000000004">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55000000000000004">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55000000000000004">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55000000000000004">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55000000000000004">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55000000000000004">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55000000000000004">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55000000000000004">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55000000000000004">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55000000000000004">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55000000000000004">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55000000000000004">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55000000000000004">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55000000000000004">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55000000000000004">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55000000000000004">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55000000000000004">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55000000000000004">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55000000000000004">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55000000000000004">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55000000000000004">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55000000000000004">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55000000000000004">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55000000000000004">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55000000000000004">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55000000000000004">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55000000000000004">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55000000000000004">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55000000000000004">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55000000000000004">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55000000000000004">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55000000000000004">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55000000000000004">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55000000000000004">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55000000000000004">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55000000000000004">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55000000000000004">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55000000000000004">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55000000000000004">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55000000000000004">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55000000000000004">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55000000000000004">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55000000000000004">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55000000000000004">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55000000000000004">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55000000000000004">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55000000000000004">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55000000000000004">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55000000000000004">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55000000000000004">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55000000000000004">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55000000000000004">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55000000000000004">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55000000000000004">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55000000000000004">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55000000000000004">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55000000000000004">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55000000000000004">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55000000000000004">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55000000000000004">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55000000000000004">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55000000000000004">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55000000000000004">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55000000000000004">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55000000000000004">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55000000000000004">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55000000000000004">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55000000000000004">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55000000000000004">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55000000000000004">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55000000000000004">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55000000000000004">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55000000000000004">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55000000000000004">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55000000000000004">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55000000000000004">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55000000000000004">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55000000000000004">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55000000000000004">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55000000000000004">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55000000000000004">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55000000000000004">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55000000000000004">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55000000000000004">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55000000000000004">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55000000000000004">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55000000000000004">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55000000000000004">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55000000000000004">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55000000000000004">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55000000000000004">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55000000000000004">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55000000000000004">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55000000000000004">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55000000000000004">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55000000000000004">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55000000000000004">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55000000000000004">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55000000000000004">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55000000000000004">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55000000000000004">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55000000000000004">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55000000000000004">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55000000000000004">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55000000000000004">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55000000000000004">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55000000000000004">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55000000000000004">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55000000000000004">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55000000000000004">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55000000000000004">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55000000000000004">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55000000000000004">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55000000000000004">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55000000000000004">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55000000000000004">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55000000000000004">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55000000000000004">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55000000000000004">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55000000000000004">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55000000000000004">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55000000000000004">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55000000000000004">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55000000000000004">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55000000000000004">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55000000000000004">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55000000000000004">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55000000000000004">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55000000000000004">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55000000000000004">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55000000000000004">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55000000000000004">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55000000000000004">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55000000000000004">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55000000000000004">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55000000000000004">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55000000000000004">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55000000000000004">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55000000000000004">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55000000000000004">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55000000000000004">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55000000000000004">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55000000000000004">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55000000000000004">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55000000000000004">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55000000000000004">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55000000000000004">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55000000000000004">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55000000000000004">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55000000000000004">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55000000000000004">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55000000000000004">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55000000000000004">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55000000000000004">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55000000000000004">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55000000000000004">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55000000000000004">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55000000000000004">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55000000000000004">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55000000000000004">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55000000000000004">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55000000000000004">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55000000000000004">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55000000000000004">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55000000000000004">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55000000000000004">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55000000000000004">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55000000000000004">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55000000000000004">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55000000000000004">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55000000000000004">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55000000000000004">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55000000000000004">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55000000000000004">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55000000000000004">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55000000000000004">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55000000000000004">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55000000000000004">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55000000000000004">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55000000000000004">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55000000000000004">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55000000000000004">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55000000000000004">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55000000000000004">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55000000000000004">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55000000000000004">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55000000000000004">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55000000000000004">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55000000000000004">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55000000000000004">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55000000000000004">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55000000000000004">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55000000000000004">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55000000000000004">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55000000000000004">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55000000000000004">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55000000000000004">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55000000000000004">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55000000000000004">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55000000000000004">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55000000000000004">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55000000000000004">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55000000000000004">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55000000000000004">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55000000000000004">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55000000000000004">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55000000000000004">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55000000000000004">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55000000000000004">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55000000000000004">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55000000000000004">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55000000000000004">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55000000000000004">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55000000000000004">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55000000000000004">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55000000000000004">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55000000000000004">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55000000000000004">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55000000000000004">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55000000000000004">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55000000000000004">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55000000000000004">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55000000000000004">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55000000000000004">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55000000000000004">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55000000000000004">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55000000000000004">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55000000000000004">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55000000000000004">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55000000000000004">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55000000000000004">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55000000000000004">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55000000000000004">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55000000000000004">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55000000000000004">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55000000000000004">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55000000000000004">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55000000000000004">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55000000000000004">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55000000000000004">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55000000000000004">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55000000000000004">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55000000000000004">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55000000000000004">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55000000000000004">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55000000000000004">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55000000000000004">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55000000000000004">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55000000000000004">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55000000000000004">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55000000000000004">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55000000000000004">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55000000000000004">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55000000000000004">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55000000000000004">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55000000000000004">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55000000000000004">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55000000000000004">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55000000000000004">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55000000000000004">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55000000000000004">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55000000000000004">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55000000000000004">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55000000000000004">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55000000000000004">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55000000000000004">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55000000000000004">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55000000000000004">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55000000000000004">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55000000000000004">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55000000000000004">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55000000000000004">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55000000000000004">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55000000000000004">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55000000000000004">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55000000000000004">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55000000000000004">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55000000000000004">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55000000000000004">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55000000000000004">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55000000000000004">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55000000000000004">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55000000000000004">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55000000000000004">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55000000000000004">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55000000000000004">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55000000000000004">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55000000000000004">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55000000000000004">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55000000000000004">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55000000000000004">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55000000000000004">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55000000000000004">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55000000000000004">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55000000000000004">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55000000000000004">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55000000000000004">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55000000000000004">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55000000000000004">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55000000000000004">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55000000000000004">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55000000000000004">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55000000000000004">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55000000000000004">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55000000000000004">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55000000000000004">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55000000000000004">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55000000000000004">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55000000000000004">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55000000000000004">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55000000000000004">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55000000000000004">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55000000000000004">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55000000000000004">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55000000000000004">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55000000000000004">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55000000000000004">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55000000000000004">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55000000000000004">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55000000000000004">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55000000000000004">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55000000000000004">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55000000000000004">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55000000000000004">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55000000000000004">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55000000000000004">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55000000000000004">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55000000000000004">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55000000000000004">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55000000000000004">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55000000000000004">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55000000000000004">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55000000000000004">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55000000000000004">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55000000000000004">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55000000000000004">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55000000000000004">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55000000000000004">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55000000000000004">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55000000000000004">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55000000000000004">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55000000000000004">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55000000000000004">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55000000000000004">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55000000000000004">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55000000000000004">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55000000000000004">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55000000000000004">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55000000000000004">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55000000000000004">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55000000000000004">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55000000000000004">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55000000000000004">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55000000000000004">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55000000000000004">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55000000000000004">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55000000000000004">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55000000000000004">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55000000000000004">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55000000000000004">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55000000000000004">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55000000000000004">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55000000000000004">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55000000000000004">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55000000000000004">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55000000000000004">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55000000000000004">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55000000000000004">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55000000000000004">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55000000000000004">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55000000000000004">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55000000000000004">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55000000000000004">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55000000000000004">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55000000000000004">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55000000000000004">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55000000000000004">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55000000000000004">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55000000000000004">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55000000000000004">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55000000000000004">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55000000000000004">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55000000000000004">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55000000000000004">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55000000000000004">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55000000000000004">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55000000000000004">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55000000000000004">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55000000000000004">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55000000000000004">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55000000000000004">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55000000000000004">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55000000000000004">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55000000000000004">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55000000000000004">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55000000000000004">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55000000000000004">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55000000000000004">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55000000000000004">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55000000000000004">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55000000000000004">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55000000000000004">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55000000000000004">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55000000000000004">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55000000000000004">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55000000000000004">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55000000000000004">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55000000000000004">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55000000000000004">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55000000000000004">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55000000000000004">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55000000000000004">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55000000000000004">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55000000000000004">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55000000000000004">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55000000000000004">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55000000000000004">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55000000000000004">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55000000000000004">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55000000000000004">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55000000000000004">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55000000000000004">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55000000000000004">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55000000000000004">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55000000000000004">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55000000000000004">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55000000000000004">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55000000000000004">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55000000000000004">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55000000000000004">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55000000000000004">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55000000000000004">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55000000000000004">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55000000000000004">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55000000000000004">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55000000000000004">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55000000000000004">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55000000000000004">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55000000000000004">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55000000000000004">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55000000000000004">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55000000000000004">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55000000000000004">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55000000000000004">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55000000000000004">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55000000000000004">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55000000000000004">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55000000000000004">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55000000000000004">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55000000000000004">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55000000000000004">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55000000000000004">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55000000000000004">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55000000000000004">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55000000000000004">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55000000000000004">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55000000000000004">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55000000000000004">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55000000000000004">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55000000000000004">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55000000000000004">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55000000000000004">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55000000000000004">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55000000000000004">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55000000000000004">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55000000000000004">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55000000000000004">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55000000000000004">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55000000000000004">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55000000000000004">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55000000000000004">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55000000000000004">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55000000000000004">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55000000000000004">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55000000000000004">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55000000000000004">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55000000000000004">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55000000000000004">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55000000000000004">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55000000000000004">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55000000000000004">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55000000000000004">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55000000000000004">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55000000000000004">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55000000000000004">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55000000000000004">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55000000000000004">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55000000000000004">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55000000000000004">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55000000000000004">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55000000000000004">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55000000000000004">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55000000000000004">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55000000000000004">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55000000000000004">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55000000000000004">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55000000000000004">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55000000000000004">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55000000000000004">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55000000000000004">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55000000000000004">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55000000000000004">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55000000000000004">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55000000000000004">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55000000000000004">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55000000000000004">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55000000000000004">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55000000000000004">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55000000000000004">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55000000000000004">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55000000000000004">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55000000000000004">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55000000000000004">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55000000000000004">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55000000000000004">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55000000000000004">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55000000000000004">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55000000000000004">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55000000000000004">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55000000000000004">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55000000000000004">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55000000000000004">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55000000000000004">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55000000000000004">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55000000000000004">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55000000000000004">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55000000000000004">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55000000000000004">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55000000000000004">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55000000000000004">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55000000000000004">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55000000000000004">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55000000000000004">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55000000000000004">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55000000000000004">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55000000000000004">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55000000000000004">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55000000000000004">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55000000000000004">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55000000000000004">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55000000000000004">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55000000000000004">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55000000000000004">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55000000000000004">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55000000000000004">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55000000000000004">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55000000000000004">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55000000000000004">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55000000000000004">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55000000000000004">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55000000000000004">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55000000000000004">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55000000000000004">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55000000000000004">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55000000000000004">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55000000000000004">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55000000000000004">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55000000000000004">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55000000000000004">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55000000000000004">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55000000000000004">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55000000000000004">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55000000000000004">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55000000000000004">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55000000000000004">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55000000000000004">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55000000000000004">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55000000000000004">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55000000000000004">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55000000000000004">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55000000000000004">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55000000000000004">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55000000000000004">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55000000000000004">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55000000000000004">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55000000000000004">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55000000000000004">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55000000000000004">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55000000000000004">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55000000000000004">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55000000000000004">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55000000000000004">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55000000000000004">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55000000000000004">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55000000000000004">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55000000000000004">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55000000000000004">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55000000000000004">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55000000000000004">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55000000000000004">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55000000000000004">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55000000000000004">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55000000000000004">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55000000000000004">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55000000000000004">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55000000000000004">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55000000000000004">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55000000000000004">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55000000000000004">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55000000000000004">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55000000000000004">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55000000000000004">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55000000000000004">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55000000000000004">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55000000000000004">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55000000000000004">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55000000000000004">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55000000000000004">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55000000000000004">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55000000000000004">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55000000000000004">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55000000000000004">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55000000000000004">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55000000000000004">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55000000000000004">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55000000000000004">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55000000000000004">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55000000000000004">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55000000000000004">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55000000000000004">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55000000000000004">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55000000000000004">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55000000000000004">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55000000000000004">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55000000000000004">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55000000000000004">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55000000000000004">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55000000000000004">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55000000000000004">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55000000000000004">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55000000000000004">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55000000000000004">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55000000000000004">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55000000000000004">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55000000000000004">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55000000000000004">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55000000000000004">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55000000000000004">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55000000000000004">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55000000000000004">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55000000000000004">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55000000000000004">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55000000000000004">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55000000000000004">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55000000000000004">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55000000000000004">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55000000000000004">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55000000000000004">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55000000000000004">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55000000000000004">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55000000000000004">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55000000000000004">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55000000000000004">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55000000000000004">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55000000000000004">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55000000000000004">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55000000000000004">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55000000000000004">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55000000000000004">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55000000000000004">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55000000000000004">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55000000000000004">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55000000000000004">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55000000000000004">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55000000000000004">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55000000000000004">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55000000000000004">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55000000000000004">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55000000000000004">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55000000000000004">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55000000000000004">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55000000000000004">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55000000000000004">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55000000000000004">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55000000000000004">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55000000000000004">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55000000000000004">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55000000000000004">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55000000000000004">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55000000000000004">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55000000000000004">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55000000000000004">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55000000000000004">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55000000000000004">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55000000000000004">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55000000000000004">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55000000000000004">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55000000000000004">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55000000000000004">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55000000000000004">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55000000000000004">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55000000000000004">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55000000000000004">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55000000000000004">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55000000000000004">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55000000000000004">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55000000000000004">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55000000000000004">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55000000000000004">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55000000000000004">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55000000000000004">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55000000000000004">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55000000000000004">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55000000000000004">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55000000000000004">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55000000000000004">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55000000000000004">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55000000000000004">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55000000000000004">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55000000000000004">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55000000000000004">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55000000000000004">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55000000000000004">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55000000000000004">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55000000000000004">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55000000000000004">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55000000000000004">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55000000000000004">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55000000000000004">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55000000000000004">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55000000000000004">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55000000000000004">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55000000000000004">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55000000000000004">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55000000000000004">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55000000000000004">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55000000000000004">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55000000000000004">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55000000000000004">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55000000000000004">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55000000000000004">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55000000000000004">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55000000000000004">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55000000000000004">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55000000000000004">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55000000000000004">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55000000000000004">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55000000000000004">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55000000000000004">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55000000000000004">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55000000000000004">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55000000000000004">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55000000000000004">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55000000000000004">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55000000000000004">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55000000000000004">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55000000000000004">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55000000000000004">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55000000000000004">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55000000000000004">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55000000000000004">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55000000000000004">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55000000000000004">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55000000000000004">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55000000000000004">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55000000000000004">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55000000000000004">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55000000000000004">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55000000000000004">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55000000000000004">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55000000000000004">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55000000000000004">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55000000000000004">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55000000000000004">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55000000000000004">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55000000000000004">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55000000000000004">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55000000000000004">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55000000000000004">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55000000000000004">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55000000000000004">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55000000000000004">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55000000000000004">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55000000000000004">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55000000000000004">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55000000000000004">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55000000000000004">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55000000000000004">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55000000000000004">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55000000000000004">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55000000000000004">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55000000000000004">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55000000000000004">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55000000000000004">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55000000000000004">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55000000000000004">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55000000000000004">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55000000000000004">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55000000000000004">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55000000000000004">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55000000000000004">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55000000000000004">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55000000000000004">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55000000000000004">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55000000000000004">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55000000000000004">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55000000000000004">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55000000000000004">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55000000000000004">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55000000000000004">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55000000000000004">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55000000000000004">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55000000000000004">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55000000000000004">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55000000000000004">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55000000000000004">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55000000000000004">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55000000000000004">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55000000000000004">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55000000000000004">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55000000000000004">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55000000000000004">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55000000000000004">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55000000000000004">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55000000000000004">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55000000000000004">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55000000000000004">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55000000000000004">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55000000000000004">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55000000000000004">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55000000000000004">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55000000000000004">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55000000000000004">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55000000000000004">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55000000000000004">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55000000000000004">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55000000000000004">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55000000000000004">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55000000000000004">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55000000000000004">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55000000000000004">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55000000000000004">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55000000000000004">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55000000000000004">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55000000000000004">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55000000000000004">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55000000000000004">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55000000000000004">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55000000000000004">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55000000000000004">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55000000000000004">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55000000000000004">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55000000000000004">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55000000000000004">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55000000000000004">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55000000000000004">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55000000000000004">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55000000000000004">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55000000000000004">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55000000000000004">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55000000000000004">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55000000000000004">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55000000000000004">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55000000000000004">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55000000000000004">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55000000000000004">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55000000000000004">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55000000000000004">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55000000000000004">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55000000000000004">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55000000000000004">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55000000000000004">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55000000000000004">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55000000000000004">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55000000000000004">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55000000000000004">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55000000000000004">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55000000000000004">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55000000000000004">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55000000000000004">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55000000000000004">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55000000000000004">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55000000000000004">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55000000000000004">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55000000000000004">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55000000000000004">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55000000000000004">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55000000000000004">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55000000000000004">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55000000000000004">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55000000000000004">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55000000000000004">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55000000000000004">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55000000000000004">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55000000000000004">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55000000000000004">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55000000000000004">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55000000000000004">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55000000000000004">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55000000000000004">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55000000000000004">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55000000000000004">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55000000000000004">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55000000000000004">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55000000000000004">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55000000000000004">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55000000000000004">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55000000000000004">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55000000000000004">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55000000000000004">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55000000000000004">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55000000000000004">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55000000000000004">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55000000000000004">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55000000000000004">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55000000000000004">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55000000000000004">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55000000000000004">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55000000000000004">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55000000000000004">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55000000000000004">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55000000000000004">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55000000000000004">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55000000000000004">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55000000000000004">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55000000000000004">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55000000000000004">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55000000000000004">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55000000000000004">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55000000000000004">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55000000000000004">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55000000000000004">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55000000000000004">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55000000000000004">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55000000000000004">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55000000000000004">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55000000000000004">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55000000000000004">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55000000000000004">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55000000000000004">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55000000000000004">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55000000000000004">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55000000000000004">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55000000000000004">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55000000000000004">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55000000000000004">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55000000000000004">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55000000000000004">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55000000000000004">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55000000000000004">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55000000000000004">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55000000000000004">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55000000000000004">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55000000000000004">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55000000000000004">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55000000000000004">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55000000000000004">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55000000000000004">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55000000000000004">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55000000000000004">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55000000000000004">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55000000000000004">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55000000000000004">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55000000000000004">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55000000000000004">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55000000000000004">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55000000000000004">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55000000000000004">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55000000000000004">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55000000000000004">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55000000000000004">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55000000000000004">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55000000000000004">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55000000000000004">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55000000000000004">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55000000000000004">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55000000000000004">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55000000000000004">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55000000000000004">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55000000000000004">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55000000000000004">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55000000000000004">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55000000000000004">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55000000000000004">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55000000000000004">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55000000000000004">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55000000000000004">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55000000000000004">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55000000000000004">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55000000000000004">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55000000000000004">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55000000000000004">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55000000000000004">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55000000000000004">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55000000000000004">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55000000000000004">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55000000000000004">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55000000000000004">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55000000000000004">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55000000000000004">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55000000000000004">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55000000000000004">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55000000000000004">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55000000000000004">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55000000000000004">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55000000000000004">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55000000000000004">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55000000000000004">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55000000000000004">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55000000000000004">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55000000000000004">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55000000000000004">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55000000000000004">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55000000000000004">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55000000000000004">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55000000000000004">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55000000000000004">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55000000000000004">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55000000000000004">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55000000000000004">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55000000000000004">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55000000000000004">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55000000000000004">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55000000000000004">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55000000000000004">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55000000000000004">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55000000000000004">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55000000000000004">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55000000000000004">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55000000000000004">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55000000000000004">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55000000000000004">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55000000000000004">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55000000000000004">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55000000000000004">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55000000000000004">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55000000000000004">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55000000000000004">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55000000000000004">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55000000000000004">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55000000000000004">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55000000000000004">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55000000000000004">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55000000000000004">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55000000000000004">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55000000000000004">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55000000000000004">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55000000000000004">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55000000000000004">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55000000000000004">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55000000000000004">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55000000000000004">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55000000000000004">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55000000000000004">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55000000000000004">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55000000000000004">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55000000000000004">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55000000000000004">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55000000000000004">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55000000000000004">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55000000000000004">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55000000000000004">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55000000000000004">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55000000000000004">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55000000000000004">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55000000000000004">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55000000000000004">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55000000000000004">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55000000000000004">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55000000000000004">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55000000000000004">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55000000000000004">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55000000000000004">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55000000000000004">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55000000000000004">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55000000000000004">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55000000000000004">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55000000000000004">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55000000000000004">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55000000000000004">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55000000000000004">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55000000000000004">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55000000000000004">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55000000000000004">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55000000000000004">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55000000000000004">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55000000000000004">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55000000000000004">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55000000000000004">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55000000000000004">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55000000000000004">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55000000000000004">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55000000000000004">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55000000000000004">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55000000000000004">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55000000000000004">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55000000000000004">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55000000000000004">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55000000000000004">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55000000000000004">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55000000000000004">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55000000000000004">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55000000000000004">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55000000000000004">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55000000000000004">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55000000000000004">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55000000000000004">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55000000000000004">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55000000000000004">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55000000000000004">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55000000000000004">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55000000000000004">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55000000000000004">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55000000000000004">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55000000000000004">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55000000000000004">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55000000000000004">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55000000000000004">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55000000000000004">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55000000000000004">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55000000000000004">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55000000000000004">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55000000000000004">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55000000000000004">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55000000000000004">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55000000000000004">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55000000000000004">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55000000000000004">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55000000000000004">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55000000000000004">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55000000000000004">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55000000000000004">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55000000000000004">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55000000000000004">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55000000000000004">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55000000000000004">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55000000000000004">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55000000000000004">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55000000000000004">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55000000000000004">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55000000000000004">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55000000000000004">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55000000000000004">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55000000000000004">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55000000000000004">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55000000000000004">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55000000000000004">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55000000000000004">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55000000000000004">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55000000000000004">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55000000000000004">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55000000000000004">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55000000000000004">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55000000000000004">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55000000000000004">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55000000000000004">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55000000000000004">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55000000000000004">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55000000000000004">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55000000000000004">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55000000000000004">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55000000000000004">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55000000000000004">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55000000000000004">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55000000000000004">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55000000000000004">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55000000000000004">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55000000000000004">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55000000000000004">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55000000000000004">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55000000000000004">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55000000000000004">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55000000000000004">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55000000000000004">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55000000000000004">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55000000000000004">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55000000000000004">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55000000000000004">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55000000000000004">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55000000000000004">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55000000000000004">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55000000000000004">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55000000000000004">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55000000000000004">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55000000000000004">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55000000000000004">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55000000000000004">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55000000000000004">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55000000000000004">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55000000000000004">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55000000000000004">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55000000000000004">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55000000000000004">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55000000000000004">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55000000000000004">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55000000000000004">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55000000000000004">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55000000000000004">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55000000000000004">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55000000000000004">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55000000000000004">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55000000000000004">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55000000000000004">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55000000000000004">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55000000000000004">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55000000000000004">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55000000000000004">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55000000000000004">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55000000000000004">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55000000000000004">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55000000000000004">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55000000000000004">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55000000000000004">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55000000000000004">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55000000000000004">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55000000000000004">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55000000000000004">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55000000000000004">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55000000000000004">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55000000000000004">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55000000000000004">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55000000000000004">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55000000000000004">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55000000000000004">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55000000000000004">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55000000000000004">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55000000000000004">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55000000000000004">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55000000000000004">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55000000000000004">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55000000000000004">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55000000000000004">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55000000000000004">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55000000000000004">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55000000000000004">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55000000000000004">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55000000000000004">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55000000000000004">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55000000000000004">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55000000000000004">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55000000000000004">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55000000000000004">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55000000000000004">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55000000000000004">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55000000000000004">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55000000000000004">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55000000000000004">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55000000000000004">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55000000000000004">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55000000000000004">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55000000000000004">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55000000000000004">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55000000000000004">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55000000000000004">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55000000000000004">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55000000000000004">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55000000000000004">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55000000000000004">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55000000000000004">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55000000000000004">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55000000000000004">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55000000000000004">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55000000000000004">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55000000000000004">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55000000000000004">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55000000000000004">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55000000000000004">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55000000000000004">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55000000000000004">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55000000000000004">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55000000000000004">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55000000000000004">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55000000000000004">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55000000000000004">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55000000000000004">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55000000000000004">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55000000000000004">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55000000000000004">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55000000000000004">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55000000000000004">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55000000000000004">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55000000000000004">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55000000000000004">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55000000000000004">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55000000000000004">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55000000000000004">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55000000000000004">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55000000000000004">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55000000000000004">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55000000000000004">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55000000000000004">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55000000000000004">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55000000000000004">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55000000000000004">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55000000000000004">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55000000000000004">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55000000000000004">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55000000000000004">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55000000000000004">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55000000000000004">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55000000000000004">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55000000000000004">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55000000000000004">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55000000000000004">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55000000000000004">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55000000000000004">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55000000000000004">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55000000000000004">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55000000000000004">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55000000000000004">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55000000000000004">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55000000000000004">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55000000000000004">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55000000000000004">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55000000000000004">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55000000000000004">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55000000000000004">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55000000000000004">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55000000000000004">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55000000000000004">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55000000000000004">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55000000000000004">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55000000000000004">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55000000000000004">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55000000000000004">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55000000000000004">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55000000000000004">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55000000000000004">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55000000000000004">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55000000000000004">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55000000000000004">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55000000000000004">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55000000000000004">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55000000000000004">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55000000000000004">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55000000000000004">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55000000000000004">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55000000000000004">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55000000000000004">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55000000000000004">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55000000000000004">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55000000000000004">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55000000000000004">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55000000000000004">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55000000000000004">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55000000000000004">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55000000000000004">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55000000000000004">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55000000000000004">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55000000000000004">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55000000000000004">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55000000000000004">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55000000000000004">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55000000000000004">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55000000000000004">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55000000000000004">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55000000000000004">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55000000000000004">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55000000000000004">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55000000000000004">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55000000000000004">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55000000000000004">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55000000000000004">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55000000000000004">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55000000000000004">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55000000000000004">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55000000000000004">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55000000000000004">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55000000000000004">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55000000000000004">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55000000000000004">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55000000000000004">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55000000000000004">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55000000000000004">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55000000000000004">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55000000000000004">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55000000000000004">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55000000000000004">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55000000000000004">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55000000000000004">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55000000000000004">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55000000000000004">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55000000000000004">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55000000000000004">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55000000000000004">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55000000000000004">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55000000000000004">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55000000000000004">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55000000000000004">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55000000000000004">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55000000000000004">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55000000000000004">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55000000000000004">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55000000000000004">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55000000000000004">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55000000000000004">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55000000000000004">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55000000000000004">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55000000000000004">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55000000000000004">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55000000000000004">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55000000000000004">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55000000000000004">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55000000000000004">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55000000000000004">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55000000000000004">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55000000000000004">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55000000000000004">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55000000000000004">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55000000000000004">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55000000000000004">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55000000000000004">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55000000000000004">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55000000000000004">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55000000000000004">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55000000000000004">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55000000000000004">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55000000000000004">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55000000000000004">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55000000000000004">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55000000000000004">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55000000000000004">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55000000000000004">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55000000000000004">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55000000000000004">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55000000000000004">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55000000000000004">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55000000000000004">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55000000000000004">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55000000000000004">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55000000000000004">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55000000000000004">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55000000000000004">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55000000000000004">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55000000000000004">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55000000000000004">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55000000000000004">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55000000000000004">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55000000000000004">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55000000000000004">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55000000000000004">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55000000000000004">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55000000000000004">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55000000000000004">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55000000000000004">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55000000000000004">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55000000000000004">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55000000000000004">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55000000000000004">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55000000000000004">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55000000000000004">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55000000000000004">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55000000000000004">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55000000000000004">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55000000000000004">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55000000000000004">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55000000000000004">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55000000000000004">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55000000000000004">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55000000000000004">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55000000000000004">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55000000000000004">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55000000000000004">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55000000000000004">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55000000000000004">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55000000000000004">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55000000000000004">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55000000000000004">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55000000000000004">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55000000000000004">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55000000000000004">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55000000000000004">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55000000000000004">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55000000000000004">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55000000000000004">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55000000000000004">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55000000000000004">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55000000000000004">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55000000000000004">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55000000000000004">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55000000000000004">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55000000000000004">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55000000000000004">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55000000000000004">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55000000000000004">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55000000000000004">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55000000000000004">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55000000000000004">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55000000000000004">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55000000000000004">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55000000000000004">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55000000000000004">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55000000000000004">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55000000000000004">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55000000000000004">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55000000000000004">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55000000000000004">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55000000000000004">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55000000000000004">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55000000000000004">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55000000000000004">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55000000000000004">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55000000000000004">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55000000000000004">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55000000000000004">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55000000000000004">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55000000000000004">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55000000000000004">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55000000000000004">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55000000000000004">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55000000000000004">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55000000000000004">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55000000000000004">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55000000000000004">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55000000000000004">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55000000000000004">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55000000000000004">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55000000000000004">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55000000000000004">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55000000000000004">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55000000000000004">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55000000000000004">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55000000000000004">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55000000000000004">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55000000000000004">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55000000000000004">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55000000000000004">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55000000000000004">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55000000000000004">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55000000000000004">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55000000000000004">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55000000000000004">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55000000000000004">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55000000000000004">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55000000000000004">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55000000000000004">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55000000000000004">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55000000000000004">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55000000000000004">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55000000000000004">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55000000000000004">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55000000000000004">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55000000000000004">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55000000000000004">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55000000000000004">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55000000000000004">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55000000000000004">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55000000000000004">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55000000000000004">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55000000000000004">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55000000000000004">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55000000000000004">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55000000000000004">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55000000000000004">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55000000000000004">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55000000000000004">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55000000000000004">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55000000000000004">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55000000000000004">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55000000000000004">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55000000000000004">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55000000000000004">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55000000000000004">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55000000000000004">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55000000000000004">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55000000000000004">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55000000000000004">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55000000000000004">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55000000000000004">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55000000000000004">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55000000000000004">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55000000000000004">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55000000000000004">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55000000000000004">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55000000000000004">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55000000000000004">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55000000000000004">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55000000000000004">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55000000000000004">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55000000000000004">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55000000000000004">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55000000000000004">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55000000000000004">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55000000000000004">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55000000000000004">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55000000000000004">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55000000000000004">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55000000000000004">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55000000000000004">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55000000000000004">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55000000000000004">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55000000000000004">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55000000000000004">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55000000000000004">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55000000000000004">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55000000000000004">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55000000000000004">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55000000000000004">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55000000000000004">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55000000000000004">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55000000000000004">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55000000000000004">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55000000000000004">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55000000000000004">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55000000000000004">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55000000000000004">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55000000000000004">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55000000000000004">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55000000000000004">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55000000000000004">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55000000000000004">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55000000000000004">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55000000000000004">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55000000000000004">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55000000000000004">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55000000000000004">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55000000000000004">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55000000000000004">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55000000000000004">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55000000000000004">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55000000000000004">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55000000000000004">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55000000000000004">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55000000000000004">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55000000000000004">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55000000000000004">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55000000000000004">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55000000000000004">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55000000000000004">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55000000000000004">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55000000000000004">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55000000000000004">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55000000000000004">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55000000000000004">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55000000000000004">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55000000000000004">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55000000000000004">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55000000000000004">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55000000000000004">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55000000000000004">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55000000000000004">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55000000000000004">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55000000000000004">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55000000000000004">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55000000000000004">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55000000000000004">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55000000000000004">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55000000000000004">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55000000000000004">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55000000000000004">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55000000000000004">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55000000000000004">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55000000000000004">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55000000000000004">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55000000000000004">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55000000000000004">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55000000000000004">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55000000000000004">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55000000000000004">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55000000000000004">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55000000000000004">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55000000000000004">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55000000000000004">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55000000000000004">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55000000000000004">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55000000000000004">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55000000000000004">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55000000000000004">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55000000000000004">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55000000000000004">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55000000000000004">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55000000000000004">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55000000000000004">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55000000000000004">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55000000000000004">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55000000000000004">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55000000000000004">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55000000000000004">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55000000000000004">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55000000000000004">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55000000000000004">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55000000000000004">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55000000000000004">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55000000000000004">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55000000000000004">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55000000000000004">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55000000000000004">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55000000000000004">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55000000000000004">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55000000000000004">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55000000000000004">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55000000000000004">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55000000000000004">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55000000000000004">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55000000000000004">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55000000000000004">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55000000000000004">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55000000000000004">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55000000000000004">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55000000000000004">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55000000000000004">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55000000000000004">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55000000000000004">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55000000000000004">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55000000000000004">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55000000000000004">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55000000000000004">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55000000000000004">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55000000000000004">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55000000000000004">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55000000000000004">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55000000000000004">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55000000000000004">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55000000000000004">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55000000000000004">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55000000000000004">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55000000000000004">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55000000000000004">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55000000000000004">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55000000000000004">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55000000000000004">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55000000000000004">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55000000000000004">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55000000000000004">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55000000000000004">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55000000000000004">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55000000000000004">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55000000000000004">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55000000000000004">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55000000000000004">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55000000000000004">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55000000000000004">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55000000000000004">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55000000000000004">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55000000000000004">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55000000000000004">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55000000000000004">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55000000000000004">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55000000000000004">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55000000000000004">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55000000000000004">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55000000000000004">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55000000000000004">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55000000000000004">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55000000000000004">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55000000000000004">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55000000000000004">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55000000000000004">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55000000000000004">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55000000000000004">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55000000000000004">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55000000000000004">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55000000000000004">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55000000000000004">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55000000000000004">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55000000000000004">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55000000000000004">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55000000000000004">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55000000000000004">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55000000000000004">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55000000000000004">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55000000000000004">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55000000000000004">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55000000000000004">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55000000000000004">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55000000000000004">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55000000000000004">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55000000000000004">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55000000000000004">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55000000000000004">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55000000000000004">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55000000000000004">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55000000000000004">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55000000000000004">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55000000000000004">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55000000000000004">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55000000000000004">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55000000000000004">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55000000000000004">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55000000000000004">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55000000000000004">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55000000000000004">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55000000000000004">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55000000000000004">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55000000000000004">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55000000000000004">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55000000000000004">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55000000000000004">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55000000000000004">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55000000000000004">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55000000000000004">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55000000000000004">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55000000000000004">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55000000000000004">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55000000000000004">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55000000000000004">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55000000000000004">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55000000000000004">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55000000000000004">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55000000000000004">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55000000000000004">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55000000000000004">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55000000000000004">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55000000000000004">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55000000000000004">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55000000000000004">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55000000000000004">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55000000000000004">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55000000000000004">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55000000000000004">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55000000000000004">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55000000000000004">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55000000000000004">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55000000000000004">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55000000000000004">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55000000000000004">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55000000000000004">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55000000000000004">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55000000000000004">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55000000000000004">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55000000000000004">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55000000000000004">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55000000000000004">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55000000000000004">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55000000000000004">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55000000000000004">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55000000000000004">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55000000000000004">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55000000000000004">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55000000000000004">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55000000000000004">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55000000000000004">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55000000000000004">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55000000000000004">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55000000000000004">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55000000000000004">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55000000000000004">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55000000000000004">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55000000000000004">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55000000000000004">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55000000000000004">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55000000000000004">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55000000000000004">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55000000000000004">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55000000000000004">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55000000000000004">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55000000000000004">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55000000000000004">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55000000000000004">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55000000000000004">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55000000000000004">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55000000000000004">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55000000000000004">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55000000000000004">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55000000000000004">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55000000000000004">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55000000000000004">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55000000000000004">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55000000000000004">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55000000000000004">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55000000000000004">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55000000000000004">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55000000000000004">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55000000000000004">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55000000000000004">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55000000000000004">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55000000000000004">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55000000000000004">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55000000000000004">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55000000000000004">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55000000000000004">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55000000000000004">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55000000000000004">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55000000000000004">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55000000000000004">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55000000000000004">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55000000000000004">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55000000000000004">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55000000000000004">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55000000000000004">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55000000000000004">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55000000000000004">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55000000000000004">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55000000000000004">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55000000000000004">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55000000000000004">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55000000000000004">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55000000000000004">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55000000000000004">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55000000000000004">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55000000000000004">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55000000000000004">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55000000000000004">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55000000000000004">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55000000000000004">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55000000000000004">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55000000000000004">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55000000000000004">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55000000000000004">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55000000000000004">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55000000000000004">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55000000000000004">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55000000000000004">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55000000000000004">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55000000000000004">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55000000000000004">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55000000000000004">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55000000000000004">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55000000000000004">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55000000000000004">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55000000000000004">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55000000000000004">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55000000000000004">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55000000000000004">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55000000000000004">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55000000000000004">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55000000000000004">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55000000000000004">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55000000000000004">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55000000000000004">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55000000000000004">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55000000000000004">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55000000000000004">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55000000000000004">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55000000000000004">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55000000000000004">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55000000000000004">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55000000000000004">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55000000000000004">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55000000000000004">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55000000000000004">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55000000000000004">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55000000000000004">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55000000000000004">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55000000000000004">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55000000000000004">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55000000000000004">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55000000000000004">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55000000000000004">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55000000000000004">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55000000000000004">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55000000000000004">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55000000000000004">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55000000000000004">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55000000000000004">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55000000000000004">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55000000000000004">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55000000000000004">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55000000000000004">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55000000000000004">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55000000000000004">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55000000000000004">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55000000000000004">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55000000000000004">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55000000000000004">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55000000000000004">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55000000000000004">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55000000000000004">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55000000000000004">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55000000000000004">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55000000000000004">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55000000000000004">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55000000000000004">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55000000000000004">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55000000000000004">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55000000000000004">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55000000000000004">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55000000000000004">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55000000000000004">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55000000000000004">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55000000000000004">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55000000000000004">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55000000000000004">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55000000000000004">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55000000000000004">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55000000000000004">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55000000000000004">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55000000000000004">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55000000000000004">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55000000000000004">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55000000000000004">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55000000000000004">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55000000000000004">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55000000000000004">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55000000000000004">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55000000000000004">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55000000000000004">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55000000000000004">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55000000000000004">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55000000000000004">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55000000000000004">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55000000000000004">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55000000000000004">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55000000000000004">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55000000000000004">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55000000000000004">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55000000000000004">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55000000000000004">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55000000000000004">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55000000000000004">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55000000000000004">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55000000000000004">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55000000000000004">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55000000000000004">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55000000000000004">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55000000000000004">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55000000000000004">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55000000000000004">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55000000000000004">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55000000000000004">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55000000000000004">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55000000000000004">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55000000000000004">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55000000000000004">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55000000000000004">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55000000000000004">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55000000000000004">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55000000000000004">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55000000000000004">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55000000000000004">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55000000000000004">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55000000000000004">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55000000000000004">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55000000000000004">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55000000000000004">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55000000000000004">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55000000000000004">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55000000000000004">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55000000000000004">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55000000000000004">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55000000000000004">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55000000000000004">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55000000000000004">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55000000000000004">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55000000000000004">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55000000000000004">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55000000000000004">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55000000000000004">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55000000000000004">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55000000000000004">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55000000000000004">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55000000000000004">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55000000000000004">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55000000000000004">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55000000000000004">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55000000000000004">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55000000000000004">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55000000000000004">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55000000000000004">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55000000000000004">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55000000000000004">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55000000000000004">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55000000000000004">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55000000000000004">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55000000000000004">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55000000000000004">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55000000000000004">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55000000000000004">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55000000000000004">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55000000000000004">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55000000000000004">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55000000000000004">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55000000000000004">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55000000000000004">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55000000000000004">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55000000000000004">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55000000000000004">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55000000000000004">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55000000000000004">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55000000000000004">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55000000000000004">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55000000000000004">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55000000000000004">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55000000000000004">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55000000000000004">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55000000000000004">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55000000000000004">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55000000000000004">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55000000000000004">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55000000000000004">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55000000000000004">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55000000000000004">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55000000000000004">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55000000000000004">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55000000000000004">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55000000000000004">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55000000000000004">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55000000000000004">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55000000000000004">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55000000000000004">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55000000000000004">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55000000000000004">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55000000000000004">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55000000000000004">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55000000000000004">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55000000000000004">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55000000000000004">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55000000000000004">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55000000000000004">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55000000000000004">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55000000000000004">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55000000000000004">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55000000000000004">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55000000000000004">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55000000000000004">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55000000000000004">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55000000000000004">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55000000000000004">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55000000000000004">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55000000000000004">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55000000000000004">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55000000000000004">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55000000000000004">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55000000000000004">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55000000000000004">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55000000000000004">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55000000000000004">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55000000000000004">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55000000000000004">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55000000000000004">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55000000000000004">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55000000000000004">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55000000000000004">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55000000000000004">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55000000000000004">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55000000000000004">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55000000000000004">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55000000000000004">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55000000000000004">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55000000000000004">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55000000000000004">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55000000000000004">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55000000000000004">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55000000000000004">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55000000000000004">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55000000000000004">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55000000000000004">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55000000000000004">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55000000000000004">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55000000000000004">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55000000000000004">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55000000000000004">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55000000000000004">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55000000000000004">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55000000000000004">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55000000000000004">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55000000000000004">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55000000000000004">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55000000000000004">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55000000000000004">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55000000000000004">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55000000000000004">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55000000000000004">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55000000000000004">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55000000000000004">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55000000000000004">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55000000000000004">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55000000000000004">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55000000000000004">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55000000000000004">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55000000000000004">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55000000000000004">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55000000000000004">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55000000000000004">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55000000000000004">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55000000000000004">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55000000000000004">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55000000000000004">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55000000000000004">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55000000000000004">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55000000000000004">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55000000000000004">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55000000000000004">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55000000000000004">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55000000000000004">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55000000000000004">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55000000000000004">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55000000000000004">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55000000000000004">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55000000000000004">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55000000000000004">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55000000000000004">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55000000000000004">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55000000000000004">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55000000000000004">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55000000000000004">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55000000000000004">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55000000000000004">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55000000000000004">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55000000000000004">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55000000000000004">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55000000000000004">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55000000000000004">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55000000000000004">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55000000000000004">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55000000000000004">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55000000000000004">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55000000000000004">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55000000000000004">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55000000000000004">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55000000000000004">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55000000000000004">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55000000000000004">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55000000000000004">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55000000000000004">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55000000000000004">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55000000000000004">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55000000000000004">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55000000000000004">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55000000000000004">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55000000000000004">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55000000000000004">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55000000000000004">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55000000000000004">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55000000000000004">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55000000000000004">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55000000000000004">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55000000000000004">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55000000000000004">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55000000000000004">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55000000000000004">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55000000000000004">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55000000000000004">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55000000000000004">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55000000000000004">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55000000000000004">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55000000000000004">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55000000000000004">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55000000000000004">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55000000000000004">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55000000000000004">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55000000000000004">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55000000000000004">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55000000000000004">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55000000000000004">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55000000000000004">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55000000000000004">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55000000000000004">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55000000000000004">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55000000000000004">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55000000000000004">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55000000000000004">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55000000000000004">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55000000000000004">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55000000000000004">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55000000000000004">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55000000000000004">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55000000000000004">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55000000000000004">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55000000000000004">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55000000000000004">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55000000000000004">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55000000000000004">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55000000000000004">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55000000000000004">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55000000000000004">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55000000000000004">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55000000000000004">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55000000000000004">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55000000000000004">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55000000000000004">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55000000000000004">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55000000000000004">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55000000000000004">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55000000000000004">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55000000000000004">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55000000000000004">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55000000000000004">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55000000000000004">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55000000000000004">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55000000000000004">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55000000000000004">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55000000000000004">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55000000000000004">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55000000000000004">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55000000000000004">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55000000000000004">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55000000000000004">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55000000000000004">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55000000000000004">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55000000000000004">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55000000000000004">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55000000000000004">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55000000000000004">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55000000000000004">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55000000000000004">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55000000000000004">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55000000000000004">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55000000000000004">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55000000000000004">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55000000000000004">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55000000000000004">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55000000000000004">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55000000000000004">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55000000000000004">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55000000000000004">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55000000000000004">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55000000000000004">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55000000000000004">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55000000000000004">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55000000000000004">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55000000000000004">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55000000000000004">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55000000000000004">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55000000000000004">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55000000000000004">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55000000000000004">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55000000000000004">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55000000000000004">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55000000000000004">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55000000000000004">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55000000000000004">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55000000000000004">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55000000000000004">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55000000000000004">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55000000000000004">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55000000000000004">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55000000000000004">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55000000000000004">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55000000000000004">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55000000000000004">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55000000000000004">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55000000000000004">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55000000000000004">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55000000000000004">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55000000000000004">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55000000000000004">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55000000000000004">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55000000000000004">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55000000000000004">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55000000000000004">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55000000000000004">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55000000000000004">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55000000000000004">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55000000000000004">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55000000000000004">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55000000000000004">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55000000000000004">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55000000000000004">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55000000000000004">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55000000000000004">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55000000000000004">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55000000000000004">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55000000000000004">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55000000000000004">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55000000000000004">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55000000000000004">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55000000000000004">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55000000000000004">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55000000000000004">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55000000000000004">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55000000000000004">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55000000000000004">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55000000000000004">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55000000000000004">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55000000000000004">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55000000000000004">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55000000000000004">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55000000000000004">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55000000000000004">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55000000000000004">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55000000000000004">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55000000000000004">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55000000000000004">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55000000000000004">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55000000000000004">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55000000000000004">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55000000000000004">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55000000000000004">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55000000000000004">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55000000000000004">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55000000000000004">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55000000000000004">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55000000000000004">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55000000000000004">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55000000000000004">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55000000000000004">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55000000000000004">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55000000000000004">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55000000000000004">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55000000000000004">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55000000000000004">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55000000000000004">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55000000000000004">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55000000000000004">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55000000000000004">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55000000000000004">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55000000000000004">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55000000000000004">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55000000000000004">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55000000000000004">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55000000000000004">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55000000000000004">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55000000000000004">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55000000000000004">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55000000000000004">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55000000000000004">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55000000000000004">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55000000000000004">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55000000000000004">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55000000000000004">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55000000000000004">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55000000000000004">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55000000000000004">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55000000000000004">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55000000000000004">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55000000000000004">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55000000000000004">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55000000000000004">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55000000000000004">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55000000000000004">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55000000000000004">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55000000000000004">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55000000000000004">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55000000000000004">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55000000000000004">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55000000000000004">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55000000000000004">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55000000000000004">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55000000000000004">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55000000000000004">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55000000000000004">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55000000000000004">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55000000000000004">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55000000000000004">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55000000000000004">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55000000000000004">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55000000000000004">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55000000000000004">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55000000000000004">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55000000000000004">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55000000000000004">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55000000000000004">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55000000000000004">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55000000000000004">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55000000000000004">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55000000000000004">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55000000000000004">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55000000000000004">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55000000000000004">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55000000000000004">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55000000000000004">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55000000000000004">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55000000000000004">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55000000000000004">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55000000000000004">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55000000000000004">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55000000000000004">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55000000000000004">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55000000000000004">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55000000000000004">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55000000000000004">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55000000000000004">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55000000000000004">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55000000000000004">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55000000000000004">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55000000000000004">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55000000000000004">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55000000000000004">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55000000000000004">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55000000000000004">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55000000000000004">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55000000000000004">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55000000000000004">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55000000000000004">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55000000000000004">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55000000000000004">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55000000000000004">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55000000000000004">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55000000000000004">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55000000000000004">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55000000000000004">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55000000000000004">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55000000000000004">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55000000000000004">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55000000000000004">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55000000000000004">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55000000000000004">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55000000000000004">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55000000000000004">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55000000000000004">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55000000000000004">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55000000000000004">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55000000000000004">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55000000000000004">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55000000000000004">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55000000000000004">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55000000000000004">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55000000000000004">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55000000000000004">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55000000000000004">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55000000000000004">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55000000000000004">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55000000000000004">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55000000000000004">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55000000000000004">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55000000000000004">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55000000000000004">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55000000000000004">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55000000000000004">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55000000000000004">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55000000000000004">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55000000000000004">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55000000000000004">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55000000000000004">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55000000000000004">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55000000000000004">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55000000000000004">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55000000000000004">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55000000000000004">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55000000000000004">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55000000000000004">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55000000000000004">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55000000000000004">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55000000000000004">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55000000000000004">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55000000000000004">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55000000000000004">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55000000000000004">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55000000000000004">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55000000000000004">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55000000000000004">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55000000000000004">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55000000000000004">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55000000000000004">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55000000000000004">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55000000000000004">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55000000000000004">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55000000000000004">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55000000000000004">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55000000000000004">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55000000000000004">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55000000000000004">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55000000000000004">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55000000000000004">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55000000000000004">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55000000000000004">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55000000000000004">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55000000000000004">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55000000000000004">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55000000000000004">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55000000000000004">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55000000000000004">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55000000000000004">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55000000000000004">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55000000000000004">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55000000000000004">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55000000000000004">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55000000000000004">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55000000000000004">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55000000000000004">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55000000000000004">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55000000000000004">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55000000000000004">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55000000000000004">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55000000000000004">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55000000000000004">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55000000000000004">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55000000000000004">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55000000000000004">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55000000000000004">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55000000000000004">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55000000000000004">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55000000000000004">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55000000000000004">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55000000000000004">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55000000000000004">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55000000000000004">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55000000000000004">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55000000000000004">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55000000000000004">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55000000000000004">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55000000000000004">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55000000000000004">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55000000000000004">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55000000000000004">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55000000000000004">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55000000000000004">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55000000000000004">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55000000000000004">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55000000000000004">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55000000000000004">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55000000000000004">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55000000000000004">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55000000000000004">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55000000000000004">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55000000000000004">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55000000000000004">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55000000000000004">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55000000000000004">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55000000000000004">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55000000000000004">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55000000000000004">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55000000000000004">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55000000000000004">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55000000000000004">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55000000000000004">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55000000000000004">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55000000000000004">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55000000000000004">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55000000000000004">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55000000000000004">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55000000000000004">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55000000000000004">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55000000000000004">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55000000000000004">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55000000000000004">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55000000000000004">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55000000000000004">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55000000000000004">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55000000000000004">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55000000000000004">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55000000000000004">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55000000000000004">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55000000000000004">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55000000000000004">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55000000000000004">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55000000000000004">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55000000000000004">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55000000000000004">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55000000000000004">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55000000000000004">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55000000000000004">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55000000000000004">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55000000000000004">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55000000000000004">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55000000000000004">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55000000000000004">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55000000000000004">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55000000000000004">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55000000000000004">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55000000000000004">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55000000000000004">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55000000000000004">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55000000000000004">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55000000000000004">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55000000000000004">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55000000000000004">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55000000000000004">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55000000000000004">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55000000000000004">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55000000000000004">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55000000000000004">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55000000000000004">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55000000000000004">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55000000000000004">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55000000000000004">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55000000000000004">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55000000000000004">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55000000000000004">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55000000000000004">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55000000000000004">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55000000000000004">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55000000000000004">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55000000000000004">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55000000000000004">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55000000000000004">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55000000000000004">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55000000000000004">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55000000000000004">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55000000000000004">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55000000000000004">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55000000000000004">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55000000000000004">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55000000000000004">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55000000000000004">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55000000000000004">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55000000000000004">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55000000000000004">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55000000000000004">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55000000000000004">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55000000000000004">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55000000000000004">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55000000000000004">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55000000000000004">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55000000000000004">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55000000000000004">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55000000000000004">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55000000000000004">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55000000000000004">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55000000000000004">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55000000000000004">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55000000000000004">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55000000000000004">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55000000000000004">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55000000000000004">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55000000000000004">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55000000000000004">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55000000000000004">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55000000000000004">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55000000000000004">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55000000000000004">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55000000000000004">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55000000000000004">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55000000000000004">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55000000000000004">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55000000000000004">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55000000000000004">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55000000000000004">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55000000000000004">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55000000000000004">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55000000000000004">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55000000000000004">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55000000000000004">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55000000000000004">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55000000000000004">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55000000000000004">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55000000000000004">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55000000000000004">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55000000000000004">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55000000000000004">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55000000000000004">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55000000000000004">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55000000000000004">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55000000000000004">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55000000000000004">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55000000000000004">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55000000000000004">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55000000000000004">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55000000000000004">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55000000000000004">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55000000000000004">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55000000000000004">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55000000000000004">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55000000000000004">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55000000000000004">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55000000000000004">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55000000000000004">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55000000000000004">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55000000000000004">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55000000000000004">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55000000000000004">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55000000000000004">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55000000000000004">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55000000000000004">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55000000000000004">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55000000000000004">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55000000000000004">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55000000000000004">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55000000000000004">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55000000000000004">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55000000000000004">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55000000000000004">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55000000000000004">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55000000000000004">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55000000000000004">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55000000000000004">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55000000000000004">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55000000000000004">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55000000000000004">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55000000000000004">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55000000000000004">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55000000000000004">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55000000000000004">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55000000000000004">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55000000000000004">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55000000000000004">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55000000000000004">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55000000000000004">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55000000000000004">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55000000000000004">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55000000000000004">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55000000000000004">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55000000000000004">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55000000000000004">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55000000000000004">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55000000000000004">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55000000000000004">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55000000000000004">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55000000000000004">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55000000000000004">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55000000000000004">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55000000000000004">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55000000000000004">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55000000000000004">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55000000000000004">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55000000000000004">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55000000000000004">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55000000000000004">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55000000000000004">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55000000000000004">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55000000000000004">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55000000000000004">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55000000000000004">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55000000000000004">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55000000000000004">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55000000000000004">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55000000000000004">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55000000000000004">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55000000000000004">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55000000000000004">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55000000000000004">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55000000000000004">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55000000000000004">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55000000000000004">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55000000000000004">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55000000000000004">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55000000000000004">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55000000000000004">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55000000000000004">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55000000000000004">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55000000000000004">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55000000000000004">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55000000000000004">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55000000000000004">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55000000000000004">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55000000000000004">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55000000000000004">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55000000000000004">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55000000000000004">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55000000000000004">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55000000000000004">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55000000000000004">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55000000000000004">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55000000000000004">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55000000000000004">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55000000000000004">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55000000000000004">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55000000000000004">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55000000000000004">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55000000000000004">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55000000000000004">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55000000000000004">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55000000000000004">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55000000000000004">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55000000000000004">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55000000000000004">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55000000000000004">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55000000000000004">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55000000000000004">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55000000000000004">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55000000000000004">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55000000000000004">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55000000000000004">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55000000000000004">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55000000000000004">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55000000000000004">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55000000000000004">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55000000000000004">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55000000000000004">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55000000000000004">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55000000000000004">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55000000000000004">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55000000000000004">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55000000000000004">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55000000000000004">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55000000000000004">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55000000000000004">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55000000000000004">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55000000000000004">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55000000000000004">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55000000000000004">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55000000000000004">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55000000000000004">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55000000000000004">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55000000000000004">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55000000000000004">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55000000000000004">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55000000000000004">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55000000000000004">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55000000000000004">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55000000000000004">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55000000000000004">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55000000000000004">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55000000000000004">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55000000000000004">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55000000000000004">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55000000000000004">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55000000000000004">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55000000000000004">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55000000000000004">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55000000000000004">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55000000000000004">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55000000000000004">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55000000000000004">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55000000000000004">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55000000000000004">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55000000000000004">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55000000000000004">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55000000000000004">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55000000000000004">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55000000000000004">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55000000000000004">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55000000000000004">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55000000000000004">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55000000000000004">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55000000000000004">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55000000000000004">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55000000000000004">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55000000000000004">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55000000000000004">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55000000000000004">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55000000000000004">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55000000000000004">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55000000000000004">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55000000000000004">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55000000000000004">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55000000000000004">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55000000000000004">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55000000000000004">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55000000000000004">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55000000000000004">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55000000000000004">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55000000000000004">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55000000000000004">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55000000000000004">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55000000000000004">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55000000000000004">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55000000000000004">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55000000000000004">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55000000000000004">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55000000000000004">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55000000000000004">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55000000000000004">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55000000000000004">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55000000000000004">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55000000000000004">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55000000000000004">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55000000000000004">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55000000000000004">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55000000000000004">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55000000000000004">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55000000000000004">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55000000000000004">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55000000000000004">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55000000000000004">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55000000000000004">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55000000000000004">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55000000000000004">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55000000000000004">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55000000000000004">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55000000000000004">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55000000000000004">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55000000000000004">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55000000000000004">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55000000000000004">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55000000000000004">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55000000000000004">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55000000000000004">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55000000000000004">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55000000000000004">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55000000000000004">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55000000000000004">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55000000000000004">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55000000000000004">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55000000000000004">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55000000000000004">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55000000000000004">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55000000000000004">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55000000000000004">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55000000000000004">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55000000000000004">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55000000000000004">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55000000000000004">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55000000000000004">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55000000000000004">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55000000000000004">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55000000000000004">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55000000000000004">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55000000000000004">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55000000000000004">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55000000000000004">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55000000000000004">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55000000000000004">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55000000000000004">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55000000000000004">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55000000000000004">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55000000000000004">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55000000000000004">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55000000000000004">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55000000000000004">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55000000000000004">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55000000000000004">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55000000000000004">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55000000000000004">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55000000000000004">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55000000000000004">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55000000000000004">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55000000000000004">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55000000000000004">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55000000000000004">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55000000000000004">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55000000000000004">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55000000000000004">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55000000000000004">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55000000000000004">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55000000000000004">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55000000000000004">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55000000000000004">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55000000000000004">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55000000000000004">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55000000000000004">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55000000000000004">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55000000000000004">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55000000000000004">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55000000000000004">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55000000000000004">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55000000000000004">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55000000000000004">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55000000000000004">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55000000000000004">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55000000000000004">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55000000000000004">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55000000000000004">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55000000000000004">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55000000000000004">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55000000000000004">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55000000000000004">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55000000000000004">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55000000000000004">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55000000000000004">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55000000000000004">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55000000000000004">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55000000000000004">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55000000000000004">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55000000000000004">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55000000000000004">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55000000000000004">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55000000000000004">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55000000000000004">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55000000000000004">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55000000000000004">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55000000000000004">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55000000000000004">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55000000000000004">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55000000000000004">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55000000000000004">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55000000000000004">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55000000000000004">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55000000000000004">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55000000000000004">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55000000000000004">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55000000000000004">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55000000000000004">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55000000000000004">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55000000000000004">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55000000000000004">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55000000000000004">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55000000000000004">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55000000000000004">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55000000000000004">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55000000000000004">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55000000000000004">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55000000000000004">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55000000000000004">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55000000000000004">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55000000000000004">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55000000000000004">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55000000000000004">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55000000000000004">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55000000000000004">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55000000000000004">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55000000000000004">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55000000000000004">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55000000000000004">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55000000000000004">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55000000000000004">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55000000000000004">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55000000000000004">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55000000000000004">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55000000000000004">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55000000000000004">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55000000000000004">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55000000000000004">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55000000000000004">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55000000000000004">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55000000000000004">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55000000000000004">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55000000000000004">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55000000000000004">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55000000000000004">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55000000000000004">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55000000000000004">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55000000000000004">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55000000000000004">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55000000000000004">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55000000000000004">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55000000000000004">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55000000000000004">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55000000000000004">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55000000000000004">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55000000000000004">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55000000000000004">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55000000000000004">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55000000000000004">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55000000000000004">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55000000000000004">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55000000000000004">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55000000000000004">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55000000000000004">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55000000000000004">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55000000000000004">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55000000000000004">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55000000000000004">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55000000000000004">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55000000000000004">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55000000000000004">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55000000000000004">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55000000000000004">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55000000000000004">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55000000000000004">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55000000000000004">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55000000000000004">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55000000000000004">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55000000000000004">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55000000000000004">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55000000000000004">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55000000000000004">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55000000000000004">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55000000000000004">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55000000000000004">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55000000000000004">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55000000000000004">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55000000000000004">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55000000000000004">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55000000000000004">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55000000000000004">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55000000000000004">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55000000000000004">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55000000000000004">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55000000000000004">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55000000000000004">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55000000000000004">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55000000000000004">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55000000000000004">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55000000000000004">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55000000000000004">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55000000000000004">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55000000000000004">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55000000000000004">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55000000000000004">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55000000000000004">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55000000000000004">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55000000000000004">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55000000000000004">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55000000000000004">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55000000000000004">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55000000000000004">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55000000000000004">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55000000000000004">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55000000000000004">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55000000000000004">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55000000000000004">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55000000000000004">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55000000000000004">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55000000000000004">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55000000000000004">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55000000000000004">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55000000000000004">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55000000000000004">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55000000000000004">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55000000000000004">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55000000000000004">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55000000000000004">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55000000000000004">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55000000000000004">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55000000000000004">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55000000000000004">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55000000000000004">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55000000000000004">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55000000000000004">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55000000000000004">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55000000000000004">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55000000000000004">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55000000000000004">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55000000000000004">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55000000000000004">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55000000000000004">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55000000000000004">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55000000000000004">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55000000000000004">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55000000000000004">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55000000000000004">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55000000000000004">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55000000000000004">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55000000000000004">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55000000000000004">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55000000000000004">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55000000000000004">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55000000000000004">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55000000000000004">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55000000000000004">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55000000000000004">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55000000000000004">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55000000000000004">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55000000000000004">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55000000000000004">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55000000000000004">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55000000000000004">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55000000000000004">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55000000000000004">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55000000000000004">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55000000000000004">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55000000000000004">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55000000000000004">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55000000000000004">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55000000000000004">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55000000000000004">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55000000000000004">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55000000000000004">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55000000000000004">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55000000000000004">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55000000000000004">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55000000000000004">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55000000000000004">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55000000000000004">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55000000000000004">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55000000000000004">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55000000000000004">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55000000000000004">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55000000000000004">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55000000000000004">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55000000000000004">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55000000000000004">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55000000000000004">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55000000000000004">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55000000000000004">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55000000000000004">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55000000000000004">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55000000000000004">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55000000000000004">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55000000000000004">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55000000000000004">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55000000000000004">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55000000000000004">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55000000000000004">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55000000000000004">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55000000000000004">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55000000000000004">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55000000000000004">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55000000000000004">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55000000000000004">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55000000000000004">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55000000000000004">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55000000000000004">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55000000000000004">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55000000000000004">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55000000000000004">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55000000000000004">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55000000000000004">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55000000000000004">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55000000000000004">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55000000000000004">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55000000000000004">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55000000000000004">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55000000000000004">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55000000000000004">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55000000000000004">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55000000000000004">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55000000000000004">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55000000000000004">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55000000000000004">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55000000000000004">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55000000000000004">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55000000000000004">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55000000000000004">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55000000000000004">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55000000000000004">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55000000000000004">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55000000000000004">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55000000000000004">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55000000000000004">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55000000000000004">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55000000000000004">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55000000000000004">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55000000000000004">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55000000000000004">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55000000000000004">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55000000000000004">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55000000000000004">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55000000000000004">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55000000000000004">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55000000000000004">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55000000000000004">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55000000000000004">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55000000000000004">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55000000000000004">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55000000000000004">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55000000000000004">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55000000000000004">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55000000000000004">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55000000000000004">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55000000000000004">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55000000000000004">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55000000000000004">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55000000000000004">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55000000000000004">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55000000000000004">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55000000000000004">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55000000000000004">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55000000000000004">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55000000000000004">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55000000000000004">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55000000000000004">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55000000000000004">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55000000000000004">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55000000000000004">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55000000000000004">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55000000000000004">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55000000000000004">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55000000000000004">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55000000000000004">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55000000000000004">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55000000000000004">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55000000000000004">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55000000000000004">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55000000000000004">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55000000000000004">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55000000000000004">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55000000000000004">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55000000000000004">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55000000000000004">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55000000000000004">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55000000000000004">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55000000000000004">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55000000000000004">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55000000000000004">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55000000000000004">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55000000000000004">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55000000000000004">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55000000000000004">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55000000000000004">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55000000000000004">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55000000000000004">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55000000000000004">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55000000000000004">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55000000000000004">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55000000000000004">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55000000000000004">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55000000000000004">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55000000000000004">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55000000000000004">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55000000000000004">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55000000000000004">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55000000000000004">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55000000000000004">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55000000000000004">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55000000000000004">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55000000000000004">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55000000000000004">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55000000000000004">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55000000000000004">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55000000000000004">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55000000000000004">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55000000000000004">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55000000000000004">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55000000000000004">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55000000000000004">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55000000000000004">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55000000000000004">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55000000000000004">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55000000000000004">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55000000000000004">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55000000000000004">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55000000000000004">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55000000000000004">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55000000000000004">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55000000000000004">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55000000000000004">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55000000000000004">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55000000000000004">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55000000000000004">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55000000000000004">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55000000000000004">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55000000000000004">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55000000000000004">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55000000000000004">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55000000000000004">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55000000000000004">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55000000000000004">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55000000000000004">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55000000000000004">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55000000000000004">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55000000000000004">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55000000000000004">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55000000000000004">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55000000000000004">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55000000000000004">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55000000000000004">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55000000000000004">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55000000000000004">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55000000000000004">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55000000000000004">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55000000000000004">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55000000000000004">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55000000000000004">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55000000000000004">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55000000000000004">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55000000000000004">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55000000000000004">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55000000000000004">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55000000000000004">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55000000000000004">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55000000000000004">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55000000000000004">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55000000000000004">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55000000000000004">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55000000000000004">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55000000000000004">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55000000000000004">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55000000000000004">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55000000000000004">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55000000000000004">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55000000000000004">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55000000000000004">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55000000000000004">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55000000000000004">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55000000000000004">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55000000000000004">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55000000000000004">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55000000000000004">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55000000000000004">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55000000000000004">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55000000000000004">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55000000000000004">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55000000000000004">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55000000000000004">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55000000000000004">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55000000000000004">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55000000000000004">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55000000000000004">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55000000000000004">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55000000000000004">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55000000000000004">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55000000000000004">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55000000000000004">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55000000000000004">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55000000000000004">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55000000000000004">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55000000000000004">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55000000000000004">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55000000000000004">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55000000000000004">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55000000000000004">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55000000000000004">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55000000000000004">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55000000000000004">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55000000000000004">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55000000000000004">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55000000000000004">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55000000000000004">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55000000000000004">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55000000000000004">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55000000000000004">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55000000000000004">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55000000000000004">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55000000000000004">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55000000000000004">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55000000000000004">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55000000000000004">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55000000000000004">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55000000000000004">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55000000000000004">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55000000000000004">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55000000000000004">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55000000000000004">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55000000000000004">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55000000000000004">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55000000000000004">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55000000000000004">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55000000000000004">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55000000000000004">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55000000000000004">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55000000000000004">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55000000000000004">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55000000000000004">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55000000000000004">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55000000000000004">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55000000000000004">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55000000000000004">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55000000000000004">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55000000000000004">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55000000000000004">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55000000000000004">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55000000000000004">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55000000000000004">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55000000000000004">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55000000000000004">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55000000000000004">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55000000000000004">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55000000000000004">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55000000000000004">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55000000000000004">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55000000000000004">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55000000000000004">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55000000000000004">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55000000000000004">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55000000000000004">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55000000000000004">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55000000000000004">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55000000000000004">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55000000000000004">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55000000000000004">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55000000000000004">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55000000000000004">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55000000000000004">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55000000000000004">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55000000000000004">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55000000000000004">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55000000000000004">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55000000000000004">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55000000000000004">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55000000000000004">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55000000000000004">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55000000000000004">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55000000000000004">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55000000000000004">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55000000000000004">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55000000000000004">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55000000000000004">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55000000000000004">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55000000000000004">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55000000000000004">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55000000000000004">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55000000000000004">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55000000000000004">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55000000000000004">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55000000000000004">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55000000000000004">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55000000000000004">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55000000000000004">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55000000000000004">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55000000000000004">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55000000000000004">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55000000000000004">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55000000000000004">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55000000000000004">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55000000000000004">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55000000000000004">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55000000000000004">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55000000000000004">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55000000000000004">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55000000000000004">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55000000000000004">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55000000000000004">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55000000000000004">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55000000000000004">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55000000000000004">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55000000000000004">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55000000000000004">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55000000000000004">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55000000000000004">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55000000000000004">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55000000000000004">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55000000000000004">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55000000000000004">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55000000000000004">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55000000000000004">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55000000000000004">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55000000000000004">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55000000000000004">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55000000000000004">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55000000000000004">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55000000000000004">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55000000000000004">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55000000000000004">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55000000000000004">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55000000000000004">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55000000000000004">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55000000000000004">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55000000000000004">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55000000000000004">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55000000000000004">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55000000000000004">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55000000000000004">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55000000000000004">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55000000000000004">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55000000000000004">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55000000000000004">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55000000000000004">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55000000000000004">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55000000000000004">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55000000000000004">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55000000000000004">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55000000000000004">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55000000000000004">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55000000000000004">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55000000000000004">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55000000000000004">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55000000000000004">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55000000000000004">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55000000000000004">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55000000000000004">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55000000000000004">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55000000000000004">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55000000000000004">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55000000000000004">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55000000000000004">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55000000000000004">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55000000000000004">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55000000000000004">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55000000000000004">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55000000000000004">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55000000000000004">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55000000000000004">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55000000000000004">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55000000000000004">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55000000000000004">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55000000000000004">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55000000000000004">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55000000000000004">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55000000000000004">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55000000000000004">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55000000000000004">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55000000000000004">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55000000000000004">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55000000000000004">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55000000000000004">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55000000000000004">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55000000000000004">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55000000000000004">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55000000000000004">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55000000000000004">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55000000000000004">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55000000000000004">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55000000000000004">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55000000000000004">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55000000000000004">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55000000000000004">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55000000000000004">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55000000000000004">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55000000000000004">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55000000000000004">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55000000000000004">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55000000000000004">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55000000000000004">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55000000000000004">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55000000000000004">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55000000000000004">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55000000000000004">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55000000000000004">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55000000000000004">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55000000000000004">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55000000000000004">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55000000000000004">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55000000000000004">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55000000000000004">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55000000000000004">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55000000000000004">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55000000000000004">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55000000000000004">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55000000000000004">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55000000000000004">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55000000000000004">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55000000000000004">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55000000000000004">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55000000000000004">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55000000000000004">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55000000000000004">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55000000000000004">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55000000000000004">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55000000000000004">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55000000000000004">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55000000000000004">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55000000000000004">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55000000000000004">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55000000000000004">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55000000000000004">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55000000000000004">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55000000000000004">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55000000000000004">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55000000000000004">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55000000000000004">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55000000000000004">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55000000000000004">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55000000000000004">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55000000000000004">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55000000000000004">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55000000000000004">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55000000000000004">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55000000000000004">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55000000000000004">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55000000000000004">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55000000000000004">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55000000000000004">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55000000000000004">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55000000000000004">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55000000000000004">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55000000000000004">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55000000000000004">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55000000000000004">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55000000000000004">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55000000000000004">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55000000000000004">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55000000000000004">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55000000000000004">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55000000000000004">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55000000000000004">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55000000000000004">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55000000000000004">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55000000000000004">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55000000000000004">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55000000000000004">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55000000000000004">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55000000000000004">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55000000000000004">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55000000000000004">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55000000000000004">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55000000000000004">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55000000000000004">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55000000000000004">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55000000000000004">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55000000000000004">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55000000000000004">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55000000000000004">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55000000000000004">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55000000000000004">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55000000000000004">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55000000000000004">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55000000000000004">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55000000000000004">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55000000000000004">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55000000000000004">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55000000000000004">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55000000000000004">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55000000000000004">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55000000000000004">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55000000000000004">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55000000000000004">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55000000000000004">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55000000000000004">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55000000000000004">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55000000000000004">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55000000000000004">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55000000000000004">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55000000000000004">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55000000000000004">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55000000000000004">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55000000000000004">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55000000000000004">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55000000000000004">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55000000000000004">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55000000000000004">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55000000000000004">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55000000000000004">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55000000000000004">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55000000000000004">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55000000000000004">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55000000000000004">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55000000000000004">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55000000000000004">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55000000000000004">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55000000000000004">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55000000000000004">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55000000000000004">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55000000000000004">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55000000000000004">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55000000000000004">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55000000000000004">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55000000000000004">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55000000000000004">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55000000000000004">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55000000000000004">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55000000000000004">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55000000000000004">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55000000000000004">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55000000000000004">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55000000000000004">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55000000000000004">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55000000000000004">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55000000000000004">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55000000000000004">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55000000000000004">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55000000000000004">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55000000000000004">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55000000000000004">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55000000000000004">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55000000000000004">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55000000000000004">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55000000000000004">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55000000000000004">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55000000000000004">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55000000000000004">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55000000000000004">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55000000000000004">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55000000000000004">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55000000000000004">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55000000000000004">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55000000000000004">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55000000000000004">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55000000000000004">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55000000000000004">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55000000000000004">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55000000000000004">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55000000000000004">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55000000000000004">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55000000000000004">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55000000000000004">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55000000000000004">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55000000000000004">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55000000000000004">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55000000000000004">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55000000000000004">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55000000000000004">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55000000000000004">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55000000000000004">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55000000000000004">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55000000000000004">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55000000000000004">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55000000000000004">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55000000000000004">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55000000000000004">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55000000000000004">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55000000000000004">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55000000000000004">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55000000000000004">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55000000000000004">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55000000000000004">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55000000000000004">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55000000000000004">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55000000000000004">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55000000000000004">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55000000000000004">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55000000000000004">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55000000000000004">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55000000000000004">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55000000000000004">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55000000000000004">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55000000000000004">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55000000000000004">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55000000000000004">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55000000000000004">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55000000000000004">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55000000000000004">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55000000000000004">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55000000000000004">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55000000000000004">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55000000000000004">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55000000000000004">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55000000000000004">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55000000000000004">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55000000000000004">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55000000000000004">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55000000000000004">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55000000000000004">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55000000000000004">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55000000000000004">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55000000000000004">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55000000000000004">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55000000000000004">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55000000000000004">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55000000000000004">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55000000000000004">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55000000000000004">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55000000000000004">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55000000000000004">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55000000000000004">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55000000000000004">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55000000000000004">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55000000000000004">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55000000000000004">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55000000000000004">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55000000000000004">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55000000000000004">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55000000000000004">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55000000000000004">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55000000000000004">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55000000000000004">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55000000000000004">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55000000000000004">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55000000000000004">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55000000000000004">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55000000000000004">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55000000000000004">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55000000000000004">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55000000000000004">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55000000000000004">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55000000000000004">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55000000000000004">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55000000000000004">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55000000000000004">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55000000000000004">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55000000000000004">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55000000000000004">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55000000000000004">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55000000000000004">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55000000000000004">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55000000000000004">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55000000000000004">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55000000000000004">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55000000000000004">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55000000000000004">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55000000000000004">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55000000000000004">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55000000000000004">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55000000000000004">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55000000000000004">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55000000000000004">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55000000000000004">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55000000000000004">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55000000000000004">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55000000000000004">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55000000000000004">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55000000000000004">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55000000000000004">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55000000000000004">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55000000000000004">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55000000000000004">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55000000000000004">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55000000000000004">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55000000000000004">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55000000000000004">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55000000000000004">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55000000000000004">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55000000000000004">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55000000000000004">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55000000000000004">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55000000000000004">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55000000000000004">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55000000000000004">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55000000000000004">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55000000000000004">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55000000000000004">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55000000000000004">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55000000000000004">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55000000000000004">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55000000000000004">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55000000000000004">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55000000000000004">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55000000000000004">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55000000000000004">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55000000000000004">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55000000000000004">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55000000000000004">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55000000000000004">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55000000000000004">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55000000000000004">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55000000000000004">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55000000000000004">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55000000000000004">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55000000000000004">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55000000000000004">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55000000000000004">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55000000000000004">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55000000000000004">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55000000000000004">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55000000000000004">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55000000000000004">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55000000000000004">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55000000000000004">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55000000000000004">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55000000000000004">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55000000000000004">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55000000000000004">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55000000000000004">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55000000000000004">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55000000000000004">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55000000000000004">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55000000000000004">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55000000000000004">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55000000000000004">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55000000000000004">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55000000000000004">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55000000000000004">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55000000000000004">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55000000000000004">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55000000000000004">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55000000000000004">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55000000000000004">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55000000000000004">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55000000000000004">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55000000000000004">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55000000000000004">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55000000000000004">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55000000000000004">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55000000000000004">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55000000000000004">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55000000000000004">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55000000000000004">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55000000000000004">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55000000000000004">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55000000000000004">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55000000000000004">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55000000000000004">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55000000000000004">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55000000000000004">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55000000000000004">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55000000000000004">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55000000000000004">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55000000000000004">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55000000000000004">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55000000000000004">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55000000000000004">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55000000000000004">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55000000000000004">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55000000000000004">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55000000000000004">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55000000000000004">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55000000000000004">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55000000000000004">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55000000000000004">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55000000000000004">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55000000000000004">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55000000000000004">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55000000000000004">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55000000000000004">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55000000000000004">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55000000000000004">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55000000000000004">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55000000000000004">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55000000000000004">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55000000000000004">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55000000000000004">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55000000000000004">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55000000000000004">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55000000000000004">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55000000000000004">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55000000000000004">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55000000000000004">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55000000000000004">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55000000000000004">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55000000000000004">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55000000000000004">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55000000000000004">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55000000000000004">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55000000000000004">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55000000000000004">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55000000000000004">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55000000000000004">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55000000000000004">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55000000000000004">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55000000000000004">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55000000000000004">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55000000000000004">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55000000000000004">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55000000000000004">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55000000000000004">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55000000000000004">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55000000000000004">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55000000000000004">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55000000000000004">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55000000000000004">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55000000000000004">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55000000000000004">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55000000000000004">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55000000000000004">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55000000000000004">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55000000000000004">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55000000000000004">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55000000000000004">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55000000000000004">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55000000000000004">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55000000000000004">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55000000000000004">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55000000000000004">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55000000000000004">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55000000000000004">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55000000000000004">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55000000000000004">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55000000000000004">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55000000000000004">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55000000000000004">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55000000000000004">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55000000000000004">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55000000000000004">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55000000000000004">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55000000000000004">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55000000000000004">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55000000000000004">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55000000000000004">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55000000000000004">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55000000000000004">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55000000000000004">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55000000000000004">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55000000000000004">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55000000000000004">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55000000000000004">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55000000000000004">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55000000000000004">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55000000000000004">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55000000000000004">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55000000000000004">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55000000000000004">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55000000000000004">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55000000000000004">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55000000000000004">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55000000000000004">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55000000000000004">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55000000000000004">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55000000000000004">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55000000000000004">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55000000000000004">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55000000000000004">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55000000000000004">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55000000000000004">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55000000000000004">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55000000000000004">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55000000000000004">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55000000000000004">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55000000000000004">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55000000000000004">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55000000000000004">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55000000000000004">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55000000000000004">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55000000000000004">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55000000000000004">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55000000000000004">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55000000000000004">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55000000000000004">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55000000000000004">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55000000000000004">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55000000000000004">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55000000000000004">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55000000000000004">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55000000000000004">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55000000000000004">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55000000000000004">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55000000000000004">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55000000000000004">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55000000000000004">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55000000000000004">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55000000000000004">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55000000000000004">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55000000000000004">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55000000000000004">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55000000000000004">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55000000000000004">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55000000000000004">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55000000000000004">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55000000000000004">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55000000000000004">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55000000000000004">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55000000000000004">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55000000000000004">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55000000000000004">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55000000000000004">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55000000000000004">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55000000000000004">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55000000000000004">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55000000000000004">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55000000000000004">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55000000000000004">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55000000000000004">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55000000000000004">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55000000000000004">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55000000000000004">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55000000000000004">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55000000000000004">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55000000000000004">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55000000000000004">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55000000000000004">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55000000000000004">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55000000000000004">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55000000000000004">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55000000000000004">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55000000000000004">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55000000000000004">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55000000000000004">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55000000000000004">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55000000000000004">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55000000000000004">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55000000000000004">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55000000000000004">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55000000000000004">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55000000000000004">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55000000000000004">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55000000000000004">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55000000000000004">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55000000000000004">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55000000000000004">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55000000000000004">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55000000000000004">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55000000000000004">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55000000000000004">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55000000000000004">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55000000000000004">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55000000000000004">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55000000000000004">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55000000000000004">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55000000000000004">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55000000000000004">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55000000000000004">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55000000000000004">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55000000000000004">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55000000000000004">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55000000000000004">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55000000000000004">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55000000000000004">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55000000000000004">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55000000000000004">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55000000000000004">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55000000000000004">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55000000000000004">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55000000000000004">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55000000000000004">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55000000000000004">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55000000000000004">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55000000000000004">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55000000000000004">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55000000000000004">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55000000000000004">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55000000000000004">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55000000000000004">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55000000000000004">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55000000000000004">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55000000000000004">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55000000000000004">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55000000000000004">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55000000000000004">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55000000000000004">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55000000000000004">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55000000000000004">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55000000000000004">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55000000000000004">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55000000000000004">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55000000000000004">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55000000000000004">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55000000000000004">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55000000000000004">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55000000000000004">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55000000000000004">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55000000000000004">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55000000000000004">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55000000000000004">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55000000000000004">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55000000000000004">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55000000000000004">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55000000000000004">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55000000000000004">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55000000000000004">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55000000000000004">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55000000000000004">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55000000000000004">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55000000000000004">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55000000000000004">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55000000000000004">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55000000000000004">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55000000000000004">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55000000000000004">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55000000000000004">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55000000000000004">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55000000000000004">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55000000000000004">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55000000000000004">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55000000000000004">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55000000000000004">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55000000000000004">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55000000000000004">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55000000000000004">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55000000000000004">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55000000000000004">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55000000000000004">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55000000000000004">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55000000000000004">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55000000000000004">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55000000000000004">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55000000000000004">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55000000000000004">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55000000000000004">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55000000000000004">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55000000000000004">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55000000000000004">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55000000000000004">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55000000000000004">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55000000000000004">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55000000000000004">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55000000000000004">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55000000000000004">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55000000000000004">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55000000000000004">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55000000000000004">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55000000000000004">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55000000000000004">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55000000000000004">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55000000000000004">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55000000000000004">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55000000000000004">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55000000000000004">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55000000000000004">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55000000000000004">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55000000000000004">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55000000000000004">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55000000000000004">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55000000000000004">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55000000000000004">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55000000000000004">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55000000000000004">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55000000000000004">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55000000000000004">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55000000000000004">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55000000000000004">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55000000000000004">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55000000000000004">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55000000000000004">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55000000000000004">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55000000000000004">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55000000000000004">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55000000000000004">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55000000000000004">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55000000000000004">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55000000000000004">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55000000000000004">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55000000000000004">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55000000000000004">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55000000000000004">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55000000000000004">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55000000000000004">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55000000000000004">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55000000000000004">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55000000000000004">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55000000000000004">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55000000000000004">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55000000000000004">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55000000000000004">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55000000000000004">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55000000000000004">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55000000000000004">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55000000000000004">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55000000000000004">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55000000000000004">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55000000000000004">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55000000000000004">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55000000000000004">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55000000000000004">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55000000000000004">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55000000000000004">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55000000000000004">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55000000000000004">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55000000000000004">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55000000000000004">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55000000000000004">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55000000000000004">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55000000000000004">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55000000000000004">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55000000000000004">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55000000000000004">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55000000000000004">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55000000000000004">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55000000000000004">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55000000000000004">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55000000000000004">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55000000000000004">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55000000000000004">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55000000000000004">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55000000000000004">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55000000000000004">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55000000000000004">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55000000000000004">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55000000000000004">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55000000000000004">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55000000000000004">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55000000000000004">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55000000000000004">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55000000000000004">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55000000000000004">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55000000000000004">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55000000000000004">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55000000000000004">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55000000000000004">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55000000000000004">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55000000000000004">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55000000000000004">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55000000000000004">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55000000000000004">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55000000000000004">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55000000000000004">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55000000000000004">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55000000000000004">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55000000000000004">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55000000000000004">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55000000000000004">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55000000000000004">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55000000000000004">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55000000000000004">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55000000000000004">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55000000000000004">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55000000000000004">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55000000000000004">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55000000000000004">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55000000000000004">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55000000000000004">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55000000000000004">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55000000000000004">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55000000000000004">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55000000000000004">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55000000000000004">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55000000000000004">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55000000000000004">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55000000000000004">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55000000000000004">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55000000000000004">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55000000000000004">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55000000000000004">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55000000000000004">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55000000000000004">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55000000000000004">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55000000000000004">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55000000000000004">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55000000000000004">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55000000000000004">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55000000000000004">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55000000000000004">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55000000000000004">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55000000000000004">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55000000000000004">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55000000000000004">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55000000000000004">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55000000000000004">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55000000000000004">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55000000000000004">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55000000000000004">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55000000000000004">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55000000000000004">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55000000000000004">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55000000000000004">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55000000000000004">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55000000000000004">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55000000000000004">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55000000000000004">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55000000000000004">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55000000000000004">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55000000000000004">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55000000000000004">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55000000000000004">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55000000000000004">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55000000000000004">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55000000000000004">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55000000000000004">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55000000000000004">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55000000000000004">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55000000000000004">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55000000000000004">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55000000000000004">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55000000000000004">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55000000000000004">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55000000000000004">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55000000000000004">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55000000000000004">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55000000000000004">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55000000000000004">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55000000000000004">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55000000000000004">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55000000000000004">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55000000000000004">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55000000000000004">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55000000000000004">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55000000000000004">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55000000000000004">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55000000000000004">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55000000000000004">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55000000000000004">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55000000000000004">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55000000000000004">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55000000000000004">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55000000000000004">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55000000000000004">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55000000000000004">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55000000000000004">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55000000000000004">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55000000000000004">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55000000000000004">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55000000000000004">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55000000000000004">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55000000000000004">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55000000000000004">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55000000000000004">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55000000000000004">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55000000000000004">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55000000000000004">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55000000000000004">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55000000000000004">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55000000000000004">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55000000000000004">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55000000000000004">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55000000000000004">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55000000000000004">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55000000000000004">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55000000000000004">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55000000000000004">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55000000000000004">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55000000000000004">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55000000000000004">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55000000000000004">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55000000000000004">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55000000000000004">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55000000000000004">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55000000000000004">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55000000000000004">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55000000000000004">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55000000000000004">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55000000000000004">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55000000000000004">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55000000000000004">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55000000000000004">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55000000000000004">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55000000000000004">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55000000000000004">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55000000000000004">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55000000000000004">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55000000000000004">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55000000000000004">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55000000000000004">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55000000000000004">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55000000000000004">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55000000000000004">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55000000000000004">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55000000000000004">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55000000000000004">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55000000000000004">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55000000000000004">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55000000000000004">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55000000000000004">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55000000000000004">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55000000000000004">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55000000000000004">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55000000000000004">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55000000000000004">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55000000000000004">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55000000000000004">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55000000000000004">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55000000000000004">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55000000000000004">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55000000000000004">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55000000000000004">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55000000000000004">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55000000000000004">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55000000000000004">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55000000000000004">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55000000000000004">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55000000000000004">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55000000000000004">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55000000000000004">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55000000000000004">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55000000000000004">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55000000000000004">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55000000000000004">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55000000000000004">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55000000000000004">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55000000000000004">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55000000000000004">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55000000000000004">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55000000000000004">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55000000000000004">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55000000000000004">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55000000000000004">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55000000000000004">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55000000000000004">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55000000000000004">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55000000000000004">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55000000000000004">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55000000000000004">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55000000000000004">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55000000000000004">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55000000000000004">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55000000000000004">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55000000000000004">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55000000000000004">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55000000000000004">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55000000000000004">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55000000000000004">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55000000000000004">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55000000000000004">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55000000000000004">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55000000000000004">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55000000000000004">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55000000000000004">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55000000000000004">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55000000000000004">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55000000000000004">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55000000000000004">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55000000000000004">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55000000000000004">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55000000000000004">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55000000000000004">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55000000000000004">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55000000000000004">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55000000000000004">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55000000000000004">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55000000000000004">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55000000000000004">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55000000000000004">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55000000000000004">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55000000000000004">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55000000000000004">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55000000000000004">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55000000000000004">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55000000000000004">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55000000000000004">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55000000000000004">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55000000000000004">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55000000000000004">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55000000000000004">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55000000000000004">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55000000000000004">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55000000000000004">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55000000000000004">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55000000000000004">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55000000000000004">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55000000000000004">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55000000000000004">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55000000000000004">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55000000000000004">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55000000000000004">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55000000000000004">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55000000000000004">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55000000000000004">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55000000000000004">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55000000000000004">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55000000000000004">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55000000000000004">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55000000000000004">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55000000000000004">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55000000000000004">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55000000000000004">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55000000000000004">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55000000000000004">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55000000000000004">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55000000000000004">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55000000000000004">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55000000000000004">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55000000000000004">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55000000000000004">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55000000000000004">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55000000000000004">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55000000000000004">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55000000000000004">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55000000000000004">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55000000000000004">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55000000000000004">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55000000000000004">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55000000000000004">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55000000000000004">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55000000000000004">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55000000000000004">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55000000000000004">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55000000000000004">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55000000000000004">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55000000000000004">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55000000000000004">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55000000000000004">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55000000000000004">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55000000000000004">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55000000000000004">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55000000000000004">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55000000000000004">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55000000000000004">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55000000000000004">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55000000000000004">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55000000000000004">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55000000000000004">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55000000000000004">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55000000000000004">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55000000000000004">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55000000000000004">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55000000000000004">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55000000000000004">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55000000000000004">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55000000000000004">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55000000000000004">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55000000000000004">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55000000000000004">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55000000000000004">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55000000000000004">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55000000000000004">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55000000000000004">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55000000000000004">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55000000000000004">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55000000000000004">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55000000000000004">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55000000000000004">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55000000000000004">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55000000000000004">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55000000000000004">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55000000000000004">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55000000000000004">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55000000000000004">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55000000000000004">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55000000000000004">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55000000000000004">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55000000000000004">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55000000000000004">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55000000000000004">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55000000000000004">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55000000000000004">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55000000000000004">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55000000000000004">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55000000000000004">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55000000000000004">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55000000000000004">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55000000000000004">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55000000000000004">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55000000000000004">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55000000000000004">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55000000000000004">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55000000000000004">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55000000000000004">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55000000000000004">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55000000000000004">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55000000000000004">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55000000000000004">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55000000000000004">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55000000000000004">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55000000000000004">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55000000000000004">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55000000000000004">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55000000000000004">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55000000000000004">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55000000000000004">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55000000000000004">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55000000000000004">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55000000000000004">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55000000000000004">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55000000000000004">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55000000000000004">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55000000000000004">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55000000000000004">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55000000000000004">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55000000000000004">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55000000000000004">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55000000000000004">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55000000000000004">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55000000000000004">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55000000000000004">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55000000000000004">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55000000000000004">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55000000000000004">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55000000000000004">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55000000000000004">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55000000000000004">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55000000000000004">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55000000000000004">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55000000000000004">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55000000000000004">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55000000000000004">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55000000000000004">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55000000000000004">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55000000000000004">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55000000000000004">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55000000000000004">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55000000000000004">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55000000000000004">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55000000000000004">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55000000000000004">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55000000000000004">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55000000000000004">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55000000000000004">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55000000000000004">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55000000000000004">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55000000000000004">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55000000000000004">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55000000000000004">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55000000000000004">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55000000000000004">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55000000000000004">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55000000000000004">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55000000000000004">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55000000000000004">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55000000000000004">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55000000000000004">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55000000000000004">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55000000000000004">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55000000000000004">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55000000000000004">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55000000000000004">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55000000000000004">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55000000000000004">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55000000000000004">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55000000000000004">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55000000000000004">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55000000000000004">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55000000000000004">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55000000000000004">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55000000000000004">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55000000000000004">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55000000000000004">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55000000000000004">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55000000000000004">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55000000000000004">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55000000000000004">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55000000000000004">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55000000000000004">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55000000000000004">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55000000000000004">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55000000000000004">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55000000000000004">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55000000000000004">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55000000000000004">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55000000000000004">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55000000000000004">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55000000000000004">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55000000000000004">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55000000000000004">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55000000000000004">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55000000000000004">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55000000000000004">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55000000000000004">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55000000000000004">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55000000000000004">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55000000000000004">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55000000000000004">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55000000000000004">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55000000000000004">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55000000000000004">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55000000000000004">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55000000000000004">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55000000000000004">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55000000000000004">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55000000000000004">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55000000000000004">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55000000000000004">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55000000000000004">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55000000000000004">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55000000000000004">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55000000000000004">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55000000000000004">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55000000000000004">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55000000000000004">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55000000000000004">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55000000000000004">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55000000000000004">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55000000000000004">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55000000000000004">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55000000000000004">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55000000000000004">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55000000000000004">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55000000000000004">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55000000000000004">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55000000000000004">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55000000000000004">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55000000000000004">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55000000000000004">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55000000000000004">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55000000000000004">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55000000000000004">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55000000000000004">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55000000000000004">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55000000000000004">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55000000000000004">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55000000000000004">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55000000000000004">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55000000000000004">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55000000000000004">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55000000000000004">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55000000000000004">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55000000000000004">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55000000000000004">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55000000000000004">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55000000000000004">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55000000000000004">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55000000000000004">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55000000000000004">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55000000000000004">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55000000000000004">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55000000000000004">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55000000000000004">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55000000000000004">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55000000000000004">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55000000000000004">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55000000000000004">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55000000000000004">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55000000000000004">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55000000000000004">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55000000000000004">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55000000000000004">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55000000000000004">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55000000000000004">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55000000000000004">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55000000000000004">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55000000000000004">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55000000000000004">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55000000000000004">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55000000000000004">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55000000000000004">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55000000000000004">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55000000000000004">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55000000000000004">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55000000000000004">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55000000000000004">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55000000000000004">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55000000000000004">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55000000000000004">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55000000000000004">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55000000000000004">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55000000000000004">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55000000000000004">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55000000000000004">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55000000000000004">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55000000000000004">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55000000000000004">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55000000000000004">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55000000000000004">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55000000000000004">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55000000000000004">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55000000000000004">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55000000000000004">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55000000000000004">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55000000000000004">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55000000000000004">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55000000000000004">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55000000000000004">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55000000000000004">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55000000000000004">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55000000000000004">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55000000000000004">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55000000000000004">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55000000000000004">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55000000000000004">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55000000000000004">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55000000000000004">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55000000000000004">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55000000000000004">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55000000000000004">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55000000000000004">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55000000000000004">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55000000000000004">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55000000000000004">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55000000000000004">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55000000000000004">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55000000000000004">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55000000000000004">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55000000000000004">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55000000000000004">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55000000000000004">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55000000000000004">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55000000000000004">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55000000000000004">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55000000000000004">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55000000000000004">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55000000000000004">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55000000000000004">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55000000000000004">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55000000000000004">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55000000000000004">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55000000000000004">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55000000000000004">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55000000000000004">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55000000000000004">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55000000000000004">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55000000000000004">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55000000000000004">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55000000000000004">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55000000000000004">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55000000000000004">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55000000000000004">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55000000000000004">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55000000000000004">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55000000000000004">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55000000000000004">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55000000000000004">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55000000000000004">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55000000000000004">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55000000000000004">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55000000000000004">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55000000000000004">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55000000000000004">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55000000000000004">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55000000000000004">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55000000000000004">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55000000000000004">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55000000000000004">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55000000000000004">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55000000000000004">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55000000000000004">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55000000000000004">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55000000000000004">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55000000000000004">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55000000000000004">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55000000000000004">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55000000000000004">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55000000000000004">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55000000000000004">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55000000000000004">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55000000000000004">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55000000000000004">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55000000000000004">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55000000000000004">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55000000000000004">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55000000000000004">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55000000000000004">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55000000000000004">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55000000000000004">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55000000000000004">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55000000000000004">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55000000000000004">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55000000000000004">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55000000000000004">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55000000000000004">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55000000000000004">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55000000000000004">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55000000000000004">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55000000000000004">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55000000000000004">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55000000000000004">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55000000000000004">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55000000000000004">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55000000000000004">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55000000000000004">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55000000000000004">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55000000000000004">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55000000000000004">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55000000000000004">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55000000000000004">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55000000000000004">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55000000000000004">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55000000000000004">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55000000000000004">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55000000000000004">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55000000000000004">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55000000000000004">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55000000000000004">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55000000000000004">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55000000000000004">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55000000000000004">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55000000000000004">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55000000000000004">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55000000000000004">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55000000000000004">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55000000000000004">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55000000000000004">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55000000000000004">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55000000000000004">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55000000000000004">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55000000000000004">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55000000000000004">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55000000000000004">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55000000000000004">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55000000000000004">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55000000000000004">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55000000000000004">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55000000000000004">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55000000000000004">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55000000000000004">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55000000000000004">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55000000000000004">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55000000000000004">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55000000000000004">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55000000000000004">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55000000000000004">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55000000000000004">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55000000000000004">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55000000000000004">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55000000000000004">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55000000000000004">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55000000000000004">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55000000000000004">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55000000000000004">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55000000000000004">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55000000000000004">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55000000000000004">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55000000000000004">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55000000000000004">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55000000000000004">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55000000000000004">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55000000000000004">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55000000000000004">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55000000000000004">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55000000000000004">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55000000000000004">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55000000000000004">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55000000000000004">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55000000000000004">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55000000000000004">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55000000000000004">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55000000000000004">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55000000000000004">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55000000000000004">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55000000000000004">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55000000000000004">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55000000000000004">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55000000000000004">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55000000000000004">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55000000000000004">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55000000000000004">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55000000000000004">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55000000000000004">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55000000000000004">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55000000000000004">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55000000000000004">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55000000000000004">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55000000000000004">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55000000000000004">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55000000000000004">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55000000000000004">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55000000000000004">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55000000000000004">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55000000000000004">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55000000000000004">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55000000000000004">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55000000000000004">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55000000000000004">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55000000000000004">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55000000000000004">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55000000000000004">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55000000000000004">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55000000000000004">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55000000000000004">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55000000000000004">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55000000000000004">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55000000000000004">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55000000000000004">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55000000000000004">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55000000000000004">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55000000000000004">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55000000000000004">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55000000000000004">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55000000000000004">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55000000000000004">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55000000000000004">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55000000000000004">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55000000000000004">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55000000000000004">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55000000000000004">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55000000000000004">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55000000000000004">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55000000000000004">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55000000000000004">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55000000000000004">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55000000000000004">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55000000000000004">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55000000000000004">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55000000000000004">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55000000000000004">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55000000000000004">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55000000000000004">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55000000000000004">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55000000000000004">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55000000000000004">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55000000000000004">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55000000000000004">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55000000000000004">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55000000000000004">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55000000000000004">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55000000000000004">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55000000000000004">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55000000000000004">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55000000000000004">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55000000000000004">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55000000000000004">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55000000000000004">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55000000000000004">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55000000000000004">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55000000000000004">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55000000000000004">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55000000000000004">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55000000000000004">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55000000000000004">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55000000000000004">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55000000000000004">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55000000000000004">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55000000000000004">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55000000000000004">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55000000000000004">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55000000000000004">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55000000000000004">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55000000000000004">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55000000000000004">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55000000000000004">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55000000000000004">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55000000000000004">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55000000000000004">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55000000000000004">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55000000000000004">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55000000000000004">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55000000000000004">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55000000000000004">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55000000000000004">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55000000000000004">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55000000000000004">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55000000000000004">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55000000000000004">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55000000000000004">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55000000000000004">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55000000000000004">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55000000000000004">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55000000000000004">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55000000000000004">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55000000000000004">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55000000000000004">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55000000000000004">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55000000000000004">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55000000000000004">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55000000000000004">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55000000000000004">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55000000000000004">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55000000000000004">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55000000000000004">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55000000000000004">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55000000000000004">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55000000000000004">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55000000000000004">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55000000000000004">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55000000000000004">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55000000000000004">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55000000000000004">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55000000000000004">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55000000000000004">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55000000000000004">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55000000000000004">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55000000000000004">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55000000000000004">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55000000000000004">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55000000000000004">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55000000000000004">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55000000000000004">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55000000000000004">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55000000000000004">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55000000000000004">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55000000000000004">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55000000000000004">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55000000000000004">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55000000000000004">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55000000000000004">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55000000000000004">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55000000000000004">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55000000000000004">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55000000000000004">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55000000000000004">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55000000000000004">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55000000000000004">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55000000000000004">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55000000000000004">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55000000000000004">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55000000000000004">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55000000000000004">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55000000000000004">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55000000000000004">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55000000000000004">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55000000000000004">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55000000000000004">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55000000000000004">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55000000000000004">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55000000000000004">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55000000000000004">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55000000000000004">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55000000000000004">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55000000000000004">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55000000000000004">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55000000000000004">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55000000000000004">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55000000000000004">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55000000000000004">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55000000000000004">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55000000000000004">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55000000000000004">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55000000000000004">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55000000000000004">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55000000000000004">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55000000000000004">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55000000000000004">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55000000000000004">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55000000000000004">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55000000000000004">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55000000000000004">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55000000000000004">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55000000000000004">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55000000000000004">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55000000000000004">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55000000000000004">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55000000000000004">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55000000000000004">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55000000000000004">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55000000000000004">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55000000000000004">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55000000000000004">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55000000000000004">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55000000000000004">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55000000000000004">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55000000000000004">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55000000000000004">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55000000000000004">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55000000000000004">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55000000000000004">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55000000000000004">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55000000000000004">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55000000000000004">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55000000000000004">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55000000000000004">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55000000000000004">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55000000000000004">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55000000000000004">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55000000000000004">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55000000000000004">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55000000000000004">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55000000000000004">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55000000000000004">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55000000000000004">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55000000000000004">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55000000000000004">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55000000000000004">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55000000000000004">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55000000000000004">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55000000000000004">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55000000000000004">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55000000000000004">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55000000000000004">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55000000000000004">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55000000000000004">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55000000000000004">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55000000000000004">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55000000000000004">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55000000000000004">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55000000000000004">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55000000000000004">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55000000000000004">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55000000000000004">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55000000000000004">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55000000000000004">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55000000000000004">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55000000000000004">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55000000000000004">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55000000000000004">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55000000000000004">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55000000000000004">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55000000000000004">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55000000000000004">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55000000000000004">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55000000000000004">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55000000000000004">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55000000000000004">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55000000000000004">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55000000000000004">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55000000000000004">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55000000000000004">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55000000000000004">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55000000000000004">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55000000000000004">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55000000000000004">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55000000000000004">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55000000000000004">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55000000000000004">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55000000000000004">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55000000000000004">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55000000000000004">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55000000000000004">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55000000000000004">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55000000000000004">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55000000000000004">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55000000000000004">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55000000000000004">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55000000000000004">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55000000000000004">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55000000000000004">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55000000000000004">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55000000000000004">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55000000000000004">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55000000000000004">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55000000000000004">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55000000000000004">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55000000000000004">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55000000000000004">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55000000000000004">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55000000000000004">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55000000000000004">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55000000000000004">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55000000000000004">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55000000000000004">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55000000000000004">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55000000000000004">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55000000000000004">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55000000000000004">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55000000000000004">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55000000000000004">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55000000000000004">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55000000000000004">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55000000000000004">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55000000000000004">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55000000000000004">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55000000000000004">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55000000000000004">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55000000000000004">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55000000000000004">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55000000000000004">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55000000000000004">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55000000000000004">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55000000000000004">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55000000000000004">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55000000000000004">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55000000000000004">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55000000000000004">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55000000000000004">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55000000000000004">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55000000000000004">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55000000000000004">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55000000000000004">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55000000000000004">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55000000000000004">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55000000000000004">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55000000000000004">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55000000000000004">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55000000000000004">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55000000000000004">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55000000000000004">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55000000000000004">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55000000000000004">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55000000000000004">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55000000000000004">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55000000000000004">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55000000000000004">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55000000000000004">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55000000000000004">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55000000000000004">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55000000000000004">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55000000000000004">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55000000000000004">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55000000000000004">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55000000000000004">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55000000000000004">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55000000000000004">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55000000000000004">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55000000000000004">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55000000000000004">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55000000000000004">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55000000000000004">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55000000000000004">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55000000000000004">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55000000000000004">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55000000000000004">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55000000000000004">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55000000000000004">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55000000000000004">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55000000000000004">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55000000000000004">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55000000000000004">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55000000000000004">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55000000000000004">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55000000000000004">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55000000000000004">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55000000000000004">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55000000000000004">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55000000000000004">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55000000000000004">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55000000000000004">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55000000000000004">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55000000000000004">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55000000000000004">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55000000000000004">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55000000000000004">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55000000000000004">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55000000000000004">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55000000000000004">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55000000000000004">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55000000000000004">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55000000000000004">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55000000000000004">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55000000000000004">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55000000000000004">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55000000000000004">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55000000000000004">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55000000000000004">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55000000000000004">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55000000000000004">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55000000000000004">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55000000000000004">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55000000000000004">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55000000000000004">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55000000000000004">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55000000000000004">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55000000000000004">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55000000000000004">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55000000000000004">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55000000000000004">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55000000000000004">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55000000000000004">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55000000000000004">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55000000000000004">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55000000000000004">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55000000000000004">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55000000000000004">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55000000000000004">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55000000000000004">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55000000000000004">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55000000000000004">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55000000000000004">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55000000000000004">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55000000000000004">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55000000000000004">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55000000000000004">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55000000000000004">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55000000000000004">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55000000000000004">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55000000000000004">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55000000000000004">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55000000000000004">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55000000000000004">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55000000000000004">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55000000000000004">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55000000000000004">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55000000000000004">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55000000000000004">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55000000000000004">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55000000000000004">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55000000000000004">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55000000000000004">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55000000000000004">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55000000000000004">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55000000000000004">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55000000000000004">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55000000000000004">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55000000000000004">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55000000000000004">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55000000000000004">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55000000000000004">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55000000000000004">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55000000000000004">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55000000000000004">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55000000000000004">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55000000000000004">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55000000000000004">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55000000000000004">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55000000000000004">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55000000000000004">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55000000000000004">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55000000000000004">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55000000000000004">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55000000000000004">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55000000000000004">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55000000000000004">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55000000000000004">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55000000000000004">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55000000000000004">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55000000000000004">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55000000000000004">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55000000000000004">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55000000000000004">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55000000000000004">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55000000000000004">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801"/>
  <sheetViews>
    <sheetView workbookViewId="0">
      <selection activeCell="G5" sqref="G5"/>
    </sheetView>
  </sheetViews>
  <sheetFormatPr defaultRowHeight="14.4" x14ac:dyDescent="0.55000000000000004"/>
  <cols>
    <col min="1" max="1" width="11.5234375" customWidth="1"/>
    <col min="2" max="2" width="9.68359375" customWidth="1"/>
    <col min="5" max="5" width="9.83984375" customWidth="1"/>
    <col min="6" max="6" width="13.41796875" customWidth="1"/>
    <col min="7" max="7" width="8.89453125" bestFit="1" customWidth="1"/>
  </cols>
  <sheetData>
    <row r="1" spans="1:7" x14ac:dyDescent="0.55000000000000004">
      <c r="A1" t="s">
        <v>2</v>
      </c>
      <c r="B1" t="s">
        <v>7</v>
      </c>
      <c r="C1" t="s">
        <v>10</v>
      </c>
      <c r="D1" t="s">
        <v>12</v>
      </c>
      <c r="E1" t="s">
        <v>14</v>
      </c>
      <c r="F1" t="s">
        <v>15</v>
      </c>
      <c r="G1" t="s">
        <v>17</v>
      </c>
    </row>
    <row r="2" spans="1:7" x14ac:dyDescent="0.55000000000000004">
      <c r="A2" s="1">
        <v>42081</v>
      </c>
      <c r="B2" t="s">
        <v>98</v>
      </c>
      <c r="C2" t="s">
        <v>50</v>
      </c>
      <c r="D2" t="s">
        <v>26</v>
      </c>
      <c r="E2" t="s">
        <v>67</v>
      </c>
      <c r="F2" t="s">
        <v>680</v>
      </c>
      <c r="G2">
        <v>22638.48</v>
      </c>
    </row>
    <row r="3" spans="1:7" x14ac:dyDescent="0.55000000000000004">
      <c r="A3" s="1">
        <v>43010</v>
      </c>
      <c r="B3" t="s">
        <v>37</v>
      </c>
      <c r="C3" t="s">
        <v>250</v>
      </c>
      <c r="D3" t="s">
        <v>101</v>
      </c>
      <c r="E3" t="s">
        <v>67</v>
      </c>
      <c r="F3" t="s">
        <v>1215</v>
      </c>
      <c r="G3">
        <v>17499.95</v>
      </c>
    </row>
    <row r="4" spans="1:7" x14ac:dyDescent="0.55000000000000004">
      <c r="A4" s="1">
        <v>43182</v>
      </c>
      <c r="B4" t="s">
        <v>22</v>
      </c>
      <c r="C4" t="s">
        <v>92</v>
      </c>
      <c r="D4" t="s">
        <v>40</v>
      </c>
      <c r="E4" t="s">
        <v>67</v>
      </c>
      <c r="F4" t="s">
        <v>1215</v>
      </c>
      <c r="G4">
        <v>13999.96</v>
      </c>
    </row>
    <row r="5" spans="1:7" x14ac:dyDescent="0.55000000000000004">
      <c r="A5" s="1">
        <v>43395</v>
      </c>
      <c r="B5" t="s">
        <v>98</v>
      </c>
      <c r="C5" t="s">
        <v>263</v>
      </c>
      <c r="D5" t="s">
        <v>144</v>
      </c>
      <c r="E5" t="s">
        <v>67</v>
      </c>
      <c r="F5" t="s">
        <v>1215</v>
      </c>
      <c r="G5">
        <v>11199.968000000001</v>
      </c>
    </row>
    <row r="6" spans="1:7" x14ac:dyDescent="0.55000000000000004">
      <c r="A6" s="1">
        <v>43421</v>
      </c>
      <c r="B6" t="s">
        <v>22</v>
      </c>
      <c r="C6" t="s">
        <v>241</v>
      </c>
      <c r="D6" t="s">
        <v>144</v>
      </c>
      <c r="E6" t="s">
        <v>67</v>
      </c>
      <c r="F6" t="s">
        <v>1215</v>
      </c>
      <c r="G6">
        <v>10499.97</v>
      </c>
    </row>
    <row r="7" spans="1:7" x14ac:dyDescent="0.55000000000000004">
      <c r="A7" s="1">
        <v>43086</v>
      </c>
      <c r="B7" t="s">
        <v>22</v>
      </c>
      <c r="C7" t="s">
        <v>234</v>
      </c>
      <c r="D7" t="s">
        <v>101</v>
      </c>
      <c r="E7" t="s">
        <v>42</v>
      </c>
      <c r="F7" t="s">
        <v>71</v>
      </c>
      <c r="G7">
        <v>9892.74</v>
      </c>
    </row>
    <row r="8" spans="1:7" x14ac:dyDescent="0.55000000000000004">
      <c r="A8" s="1">
        <v>42270</v>
      </c>
      <c r="B8" t="s">
        <v>22</v>
      </c>
      <c r="C8" t="s">
        <v>225</v>
      </c>
      <c r="D8" t="s">
        <v>101</v>
      </c>
      <c r="E8" t="s">
        <v>42</v>
      </c>
      <c r="F8" t="s">
        <v>71</v>
      </c>
      <c r="G8">
        <v>9449.9500000000007</v>
      </c>
    </row>
    <row r="9" spans="1:7" x14ac:dyDescent="0.55000000000000004">
      <c r="A9" s="1">
        <v>42841</v>
      </c>
      <c r="B9" t="s">
        <v>37</v>
      </c>
      <c r="C9" t="s">
        <v>786</v>
      </c>
      <c r="D9" t="s">
        <v>144</v>
      </c>
      <c r="E9" t="s">
        <v>67</v>
      </c>
      <c r="F9" t="s">
        <v>680</v>
      </c>
      <c r="G9">
        <v>9099.93</v>
      </c>
    </row>
    <row r="10" spans="1:7" x14ac:dyDescent="0.55000000000000004">
      <c r="A10" s="1">
        <v>42768</v>
      </c>
      <c r="B10" t="s">
        <v>22</v>
      </c>
      <c r="C10" t="s">
        <v>315</v>
      </c>
      <c r="D10" t="s">
        <v>26</v>
      </c>
      <c r="E10" t="s">
        <v>67</v>
      </c>
      <c r="F10" t="s">
        <v>680</v>
      </c>
      <c r="G10">
        <v>8749.9500000000007</v>
      </c>
    </row>
    <row r="11" spans="1:7" x14ac:dyDescent="0.55000000000000004">
      <c r="A11" s="1">
        <v>42878</v>
      </c>
      <c r="B11" t="s">
        <v>22</v>
      </c>
      <c r="C11" t="s">
        <v>143</v>
      </c>
      <c r="D11" t="s">
        <v>144</v>
      </c>
      <c r="E11" t="s">
        <v>67</v>
      </c>
      <c r="F11" t="s">
        <v>1215</v>
      </c>
      <c r="G11">
        <v>8399.9760000000006</v>
      </c>
    </row>
    <row r="12" spans="1:7" x14ac:dyDescent="0.55000000000000004">
      <c r="A12" s="1">
        <v>42210</v>
      </c>
      <c r="B12" t="s">
        <v>22</v>
      </c>
      <c r="C12" t="s">
        <v>39</v>
      </c>
      <c r="D12" t="s">
        <v>40</v>
      </c>
      <c r="E12" t="s">
        <v>42</v>
      </c>
      <c r="F12" t="s">
        <v>575</v>
      </c>
      <c r="G12">
        <v>8187.65</v>
      </c>
    </row>
    <row r="13" spans="1:7" x14ac:dyDescent="0.55000000000000004">
      <c r="A13" s="1">
        <v>42255</v>
      </c>
      <c r="B13" t="s">
        <v>22</v>
      </c>
      <c r="C13" t="s">
        <v>100</v>
      </c>
      <c r="D13" t="s">
        <v>101</v>
      </c>
      <c r="E13" t="s">
        <v>67</v>
      </c>
      <c r="F13" t="s">
        <v>680</v>
      </c>
      <c r="G13">
        <v>8159.9520000000002</v>
      </c>
    </row>
    <row r="14" spans="1:7" x14ac:dyDescent="0.55000000000000004">
      <c r="A14" s="1">
        <v>43408</v>
      </c>
      <c r="B14" t="s">
        <v>37</v>
      </c>
      <c r="C14" t="s">
        <v>84</v>
      </c>
      <c r="D14" t="s">
        <v>26</v>
      </c>
      <c r="E14" t="s">
        <v>67</v>
      </c>
      <c r="F14" t="s">
        <v>680</v>
      </c>
      <c r="G14">
        <v>7999.98</v>
      </c>
    </row>
    <row r="15" spans="1:7" x14ac:dyDescent="0.55000000000000004">
      <c r="A15" s="1">
        <v>42352</v>
      </c>
      <c r="B15" t="s">
        <v>22</v>
      </c>
      <c r="C15" t="s">
        <v>263</v>
      </c>
      <c r="D15" t="s">
        <v>144</v>
      </c>
      <c r="E15" t="s">
        <v>67</v>
      </c>
      <c r="F15" t="s">
        <v>680</v>
      </c>
      <c r="G15">
        <v>6999.96</v>
      </c>
    </row>
    <row r="16" spans="1:7" x14ac:dyDescent="0.55000000000000004">
      <c r="A16" s="1">
        <v>42445</v>
      </c>
      <c r="B16" t="s">
        <v>22</v>
      </c>
      <c r="C16" t="s">
        <v>1271</v>
      </c>
      <c r="D16" t="s">
        <v>26</v>
      </c>
      <c r="E16" t="s">
        <v>42</v>
      </c>
      <c r="F16" t="s">
        <v>71</v>
      </c>
      <c r="G16">
        <v>6354.95</v>
      </c>
    </row>
    <row r="17" spans="1:7" x14ac:dyDescent="0.55000000000000004">
      <c r="A17" s="1">
        <v>43116</v>
      </c>
      <c r="B17" t="s">
        <v>22</v>
      </c>
      <c r="C17" t="s">
        <v>234</v>
      </c>
      <c r="D17" t="s">
        <v>101</v>
      </c>
      <c r="E17" t="s">
        <v>42</v>
      </c>
      <c r="F17" t="s">
        <v>71</v>
      </c>
      <c r="G17">
        <v>5443.96</v>
      </c>
    </row>
    <row r="18" spans="1:7" x14ac:dyDescent="0.55000000000000004">
      <c r="A18" s="1">
        <v>43012</v>
      </c>
      <c r="B18" t="s">
        <v>98</v>
      </c>
      <c r="C18" t="s">
        <v>1399</v>
      </c>
      <c r="D18" t="s">
        <v>144</v>
      </c>
      <c r="E18" t="s">
        <v>67</v>
      </c>
      <c r="F18" t="s">
        <v>1215</v>
      </c>
      <c r="G18">
        <v>5399.91</v>
      </c>
    </row>
    <row r="19" spans="1:7" x14ac:dyDescent="0.55000000000000004">
      <c r="A19" s="1">
        <v>43378</v>
      </c>
      <c r="B19" t="s">
        <v>37</v>
      </c>
      <c r="C19" t="s">
        <v>263</v>
      </c>
      <c r="D19" t="s">
        <v>144</v>
      </c>
      <c r="E19" t="s">
        <v>67</v>
      </c>
      <c r="F19" t="s">
        <v>680</v>
      </c>
      <c r="G19">
        <v>5199.96</v>
      </c>
    </row>
    <row r="20" spans="1:7" x14ac:dyDescent="0.55000000000000004">
      <c r="A20" s="1">
        <v>43386</v>
      </c>
      <c r="B20" t="s">
        <v>37</v>
      </c>
      <c r="C20" t="s">
        <v>39</v>
      </c>
      <c r="D20" t="s">
        <v>40</v>
      </c>
      <c r="E20" t="s">
        <v>42</v>
      </c>
      <c r="F20" t="s">
        <v>71</v>
      </c>
      <c r="G20">
        <v>5083.96</v>
      </c>
    </row>
    <row r="21" spans="1:7" x14ac:dyDescent="0.55000000000000004">
      <c r="A21" s="1">
        <v>42807</v>
      </c>
      <c r="B21" t="s">
        <v>37</v>
      </c>
      <c r="C21" t="s">
        <v>39</v>
      </c>
      <c r="D21" t="s">
        <v>40</v>
      </c>
      <c r="E21" t="s">
        <v>42</v>
      </c>
      <c r="F21" t="s">
        <v>575</v>
      </c>
      <c r="G21">
        <v>4912.59</v>
      </c>
    </row>
    <row r="22" spans="1:7" x14ac:dyDescent="0.55000000000000004">
      <c r="A22" s="1">
        <v>42795</v>
      </c>
      <c r="B22" t="s">
        <v>22</v>
      </c>
      <c r="C22" t="s">
        <v>263</v>
      </c>
      <c r="D22" t="s">
        <v>144</v>
      </c>
      <c r="E22" t="s">
        <v>67</v>
      </c>
      <c r="F22" t="s">
        <v>680</v>
      </c>
      <c r="G22">
        <v>4899.93</v>
      </c>
    </row>
    <row r="23" spans="1:7" x14ac:dyDescent="0.55000000000000004">
      <c r="A23" s="1">
        <v>42728</v>
      </c>
      <c r="B23" t="s">
        <v>37</v>
      </c>
      <c r="C23" t="s">
        <v>593</v>
      </c>
      <c r="D23" t="s">
        <v>101</v>
      </c>
      <c r="E23" t="s">
        <v>67</v>
      </c>
      <c r="F23" t="s">
        <v>1215</v>
      </c>
      <c r="G23">
        <v>4899.93</v>
      </c>
    </row>
    <row r="24" spans="1:7" x14ac:dyDescent="0.55000000000000004">
      <c r="A24" s="1">
        <v>43191</v>
      </c>
      <c r="B24" t="s">
        <v>37</v>
      </c>
      <c r="C24" t="s">
        <v>39</v>
      </c>
      <c r="D24" t="s">
        <v>40</v>
      </c>
      <c r="E24" t="s">
        <v>67</v>
      </c>
      <c r="F24" t="s">
        <v>680</v>
      </c>
      <c r="G24">
        <v>4799.9840000000004</v>
      </c>
    </row>
    <row r="25" spans="1:7" x14ac:dyDescent="0.55000000000000004">
      <c r="A25" s="1">
        <v>43365</v>
      </c>
      <c r="B25" t="s">
        <v>22</v>
      </c>
      <c r="C25" t="s">
        <v>143</v>
      </c>
      <c r="D25" t="s">
        <v>144</v>
      </c>
      <c r="E25" t="s">
        <v>42</v>
      </c>
      <c r="F25" t="s">
        <v>575</v>
      </c>
      <c r="G25">
        <v>4663.7359999999999</v>
      </c>
    </row>
    <row r="26" spans="1:7" x14ac:dyDescent="0.55000000000000004">
      <c r="A26" s="1">
        <v>42682</v>
      </c>
      <c r="B26" t="s">
        <v>37</v>
      </c>
      <c r="C26" t="s">
        <v>263</v>
      </c>
      <c r="D26" t="s">
        <v>144</v>
      </c>
      <c r="E26" t="s">
        <v>67</v>
      </c>
      <c r="F26" t="s">
        <v>680</v>
      </c>
      <c r="G26">
        <v>4643.8</v>
      </c>
    </row>
    <row r="27" spans="1:7" x14ac:dyDescent="0.55000000000000004">
      <c r="A27" s="1">
        <v>42327</v>
      </c>
      <c r="B27" t="s">
        <v>22</v>
      </c>
      <c r="C27" t="s">
        <v>263</v>
      </c>
      <c r="D27" t="s">
        <v>144</v>
      </c>
      <c r="E27" t="s">
        <v>67</v>
      </c>
      <c r="F27" t="s">
        <v>68</v>
      </c>
      <c r="G27">
        <v>4548.8100000000004</v>
      </c>
    </row>
    <row r="28" spans="1:7" x14ac:dyDescent="0.55000000000000004">
      <c r="A28" s="1">
        <v>43029</v>
      </c>
      <c r="B28" t="s">
        <v>98</v>
      </c>
      <c r="C28" t="s">
        <v>1392</v>
      </c>
      <c r="D28" t="s">
        <v>40</v>
      </c>
      <c r="E28" t="s">
        <v>42</v>
      </c>
      <c r="F28" t="s">
        <v>71</v>
      </c>
      <c r="G28">
        <v>4535.9759999999997</v>
      </c>
    </row>
    <row r="29" spans="1:7" x14ac:dyDescent="0.55000000000000004">
      <c r="A29" s="1">
        <v>43064</v>
      </c>
      <c r="B29" t="s">
        <v>22</v>
      </c>
      <c r="C29" t="s">
        <v>494</v>
      </c>
      <c r="D29" t="s">
        <v>144</v>
      </c>
      <c r="E29" t="s">
        <v>67</v>
      </c>
      <c r="F29" t="s">
        <v>680</v>
      </c>
      <c r="G29">
        <v>4499.9849999999997</v>
      </c>
    </row>
    <row r="30" spans="1:7" x14ac:dyDescent="0.55000000000000004">
      <c r="A30" s="1">
        <v>42910</v>
      </c>
      <c r="B30" t="s">
        <v>22</v>
      </c>
      <c r="C30" t="s">
        <v>39</v>
      </c>
      <c r="D30" t="s">
        <v>40</v>
      </c>
      <c r="E30" t="s">
        <v>67</v>
      </c>
      <c r="F30" t="s">
        <v>680</v>
      </c>
      <c r="G30">
        <v>4476.8</v>
      </c>
    </row>
    <row r="31" spans="1:7" x14ac:dyDescent="0.55000000000000004">
      <c r="A31" s="1">
        <v>43329</v>
      </c>
      <c r="B31" t="s">
        <v>22</v>
      </c>
      <c r="C31" t="s">
        <v>143</v>
      </c>
      <c r="D31" t="s">
        <v>144</v>
      </c>
      <c r="E31" t="s">
        <v>28</v>
      </c>
      <c r="F31" t="s">
        <v>32</v>
      </c>
      <c r="G31">
        <v>4416.174</v>
      </c>
    </row>
    <row r="32" spans="1:7" x14ac:dyDescent="0.55000000000000004">
      <c r="A32" s="1">
        <v>42682</v>
      </c>
      <c r="B32" t="s">
        <v>37</v>
      </c>
      <c r="C32" t="s">
        <v>5208</v>
      </c>
      <c r="D32" t="s">
        <v>144</v>
      </c>
      <c r="E32" t="s">
        <v>28</v>
      </c>
      <c r="F32" t="s">
        <v>29</v>
      </c>
      <c r="G32">
        <v>4404.8999999999996</v>
      </c>
    </row>
    <row r="33" spans="1:7" x14ac:dyDescent="0.55000000000000004">
      <c r="A33" s="1">
        <v>43335</v>
      </c>
      <c r="B33" t="s">
        <v>22</v>
      </c>
      <c r="C33" t="s">
        <v>50</v>
      </c>
      <c r="D33" t="s">
        <v>26</v>
      </c>
      <c r="E33" t="s">
        <v>67</v>
      </c>
      <c r="F33" t="s">
        <v>68</v>
      </c>
      <c r="G33">
        <v>4367.8959999999997</v>
      </c>
    </row>
    <row r="34" spans="1:7" x14ac:dyDescent="0.55000000000000004">
      <c r="A34" s="1">
        <v>42979</v>
      </c>
      <c r="B34" t="s">
        <v>98</v>
      </c>
      <c r="C34" t="s">
        <v>263</v>
      </c>
      <c r="D34" t="s">
        <v>144</v>
      </c>
      <c r="E34" t="s">
        <v>42</v>
      </c>
      <c r="F34" t="s">
        <v>71</v>
      </c>
      <c r="G34">
        <v>4355.1679999999997</v>
      </c>
    </row>
    <row r="35" spans="1:7" x14ac:dyDescent="0.55000000000000004">
      <c r="A35" s="1">
        <v>43333</v>
      </c>
      <c r="B35" t="s">
        <v>22</v>
      </c>
      <c r="C35" t="s">
        <v>263</v>
      </c>
      <c r="D35" t="s">
        <v>144</v>
      </c>
      <c r="E35" t="s">
        <v>42</v>
      </c>
      <c r="F35" t="s">
        <v>71</v>
      </c>
      <c r="G35">
        <v>4305.5519999999997</v>
      </c>
    </row>
    <row r="36" spans="1:7" x14ac:dyDescent="0.55000000000000004">
      <c r="A36" s="1">
        <v>42397</v>
      </c>
      <c r="B36" t="s">
        <v>22</v>
      </c>
      <c r="C36" t="s">
        <v>84</v>
      </c>
      <c r="D36" t="s">
        <v>26</v>
      </c>
      <c r="E36" t="s">
        <v>28</v>
      </c>
      <c r="F36" t="s">
        <v>52</v>
      </c>
      <c r="G36">
        <v>4297.6440000000002</v>
      </c>
    </row>
    <row r="37" spans="1:7" x14ac:dyDescent="0.55000000000000004">
      <c r="A37" s="1">
        <v>42630</v>
      </c>
      <c r="B37" t="s">
        <v>22</v>
      </c>
      <c r="C37" t="s">
        <v>263</v>
      </c>
      <c r="D37" t="s">
        <v>144</v>
      </c>
      <c r="E37" t="s">
        <v>28</v>
      </c>
      <c r="F37" t="s">
        <v>29</v>
      </c>
      <c r="G37">
        <v>4228.7039999999997</v>
      </c>
    </row>
    <row r="38" spans="1:7" x14ac:dyDescent="0.55000000000000004">
      <c r="A38" s="1">
        <v>42099</v>
      </c>
      <c r="B38" t="s">
        <v>37</v>
      </c>
      <c r="C38" t="s">
        <v>315</v>
      </c>
      <c r="D38" t="s">
        <v>26</v>
      </c>
      <c r="E38" t="s">
        <v>42</v>
      </c>
      <c r="F38" t="s">
        <v>575</v>
      </c>
      <c r="G38">
        <v>4164.05</v>
      </c>
    </row>
    <row r="39" spans="1:7" x14ac:dyDescent="0.55000000000000004">
      <c r="A39" s="1">
        <v>43113</v>
      </c>
      <c r="B39" t="s">
        <v>37</v>
      </c>
      <c r="C39" t="s">
        <v>593</v>
      </c>
      <c r="D39" t="s">
        <v>101</v>
      </c>
      <c r="E39" t="s">
        <v>42</v>
      </c>
      <c r="F39" t="s">
        <v>575</v>
      </c>
      <c r="G39">
        <v>4164.05</v>
      </c>
    </row>
    <row r="40" spans="1:7" x14ac:dyDescent="0.55000000000000004">
      <c r="A40" s="1">
        <v>42804</v>
      </c>
      <c r="B40" t="s">
        <v>98</v>
      </c>
      <c r="C40" t="s">
        <v>39</v>
      </c>
      <c r="D40" t="s">
        <v>40</v>
      </c>
      <c r="E40" t="s">
        <v>67</v>
      </c>
      <c r="F40" t="s">
        <v>68</v>
      </c>
      <c r="G40">
        <v>4158.9120000000003</v>
      </c>
    </row>
    <row r="41" spans="1:7" x14ac:dyDescent="0.55000000000000004">
      <c r="A41" s="1">
        <v>42325</v>
      </c>
      <c r="B41" t="s">
        <v>22</v>
      </c>
      <c r="C41" t="s">
        <v>263</v>
      </c>
      <c r="D41" t="s">
        <v>144</v>
      </c>
      <c r="E41" t="s">
        <v>28</v>
      </c>
      <c r="F41" t="s">
        <v>29</v>
      </c>
      <c r="G41">
        <v>4007.84</v>
      </c>
    </row>
    <row r="42" spans="1:7" x14ac:dyDescent="0.55000000000000004">
      <c r="A42" s="1">
        <v>42862</v>
      </c>
      <c r="B42" t="s">
        <v>22</v>
      </c>
      <c r="C42" t="s">
        <v>263</v>
      </c>
      <c r="D42" t="s">
        <v>144</v>
      </c>
      <c r="E42" t="s">
        <v>67</v>
      </c>
      <c r="F42" t="s">
        <v>680</v>
      </c>
      <c r="G42">
        <v>3999.95</v>
      </c>
    </row>
    <row r="43" spans="1:7" x14ac:dyDescent="0.55000000000000004">
      <c r="A43" s="1">
        <v>42312</v>
      </c>
      <c r="B43" t="s">
        <v>98</v>
      </c>
      <c r="C43" t="s">
        <v>263</v>
      </c>
      <c r="D43" t="s">
        <v>144</v>
      </c>
      <c r="E43" t="s">
        <v>67</v>
      </c>
      <c r="F43" t="s">
        <v>680</v>
      </c>
      <c r="G43">
        <v>3991.98</v>
      </c>
    </row>
    <row r="44" spans="1:7" x14ac:dyDescent="0.55000000000000004">
      <c r="A44" s="1">
        <v>42797</v>
      </c>
      <c r="B44" t="s">
        <v>22</v>
      </c>
      <c r="C44" t="s">
        <v>100</v>
      </c>
      <c r="D44" t="s">
        <v>101</v>
      </c>
      <c r="E44" t="s">
        <v>42</v>
      </c>
      <c r="F44" t="s">
        <v>575</v>
      </c>
      <c r="G44">
        <v>3930.0720000000001</v>
      </c>
    </row>
    <row r="45" spans="1:7" x14ac:dyDescent="0.55000000000000004">
      <c r="A45" s="1">
        <v>42488</v>
      </c>
      <c r="B45" t="s">
        <v>98</v>
      </c>
      <c r="C45" t="s">
        <v>234</v>
      </c>
      <c r="D45" t="s">
        <v>101</v>
      </c>
      <c r="E45" t="s">
        <v>42</v>
      </c>
      <c r="F45" t="s">
        <v>71</v>
      </c>
      <c r="G45">
        <v>3812.97</v>
      </c>
    </row>
    <row r="46" spans="1:7" x14ac:dyDescent="0.55000000000000004">
      <c r="A46" s="1">
        <v>42259</v>
      </c>
      <c r="B46" t="s">
        <v>22</v>
      </c>
      <c r="C46" t="s">
        <v>263</v>
      </c>
      <c r="D46" t="s">
        <v>144</v>
      </c>
      <c r="E46" t="s">
        <v>28</v>
      </c>
      <c r="F46" t="s">
        <v>32</v>
      </c>
      <c r="G46">
        <v>3785.2919999999999</v>
      </c>
    </row>
    <row r="47" spans="1:7" x14ac:dyDescent="0.55000000000000004">
      <c r="A47" s="1">
        <v>42350</v>
      </c>
      <c r="B47" t="s">
        <v>22</v>
      </c>
      <c r="C47" t="s">
        <v>39</v>
      </c>
      <c r="D47" t="s">
        <v>40</v>
      </c>
      <c r="E47" t="s">
        <v>28</v>
      </c>
      <c r="F47" t="s">
        <v>52</v>
      </c>
      <c r="G47">
        <v>3610.848</v>
      </c>
    </row>
    <row r="48" spans="1:7" x14ac:dyDescent="0.55000000000000004">
      <c r="A48" s="1">
        <v>42882</v>
      </c>
      <c r="B48" t="s">
        <v>37</v>
      </c>
      <c r="C48" t="s">
        <v>234</v>
      </c>
      <c r="D48" t="s">
        <v>101</v>
      </c>
      <c r="E48" t="s">
        <v>28</v>
      </c>
      <c r="F48" t="s">
        <v>32</v>
      </c>
      <c r="G48">
        <v>3504.9</v>
      </c>
    </row>
    <row r="49" spans="1:7" x14ac:dyDescent="0.55000000000000004">
      <c r="A49" s="1">
        <v>42084</v>
      </c>
      <c r="B49" t="s">
        <v>37</v>
      </c>
      <c r="C49" t="s">
        <v>315</v>
      </c>
      <c r="D49" t="s">
        <v>26</v>
      </c>
      <c r="E49" t="s">
        <v>67</v>
      </c>
      <c r="F49" t="s">
        <v>68</v>
      </c>
      <c r="G49">
        <v>3499.93</v>
      </c>
    </row>
    <row r="50" spans="1:7" x14ac:dyDescent="0.55000000000000004">
      <c r="A50" s="1">
        <v>43065</v>
      </c>
      <c r="B50" t="s">
        <v>22</v>
      </c>
      <c r="C50" t="s">
        <v>39</v>
      </c>
      <c r="D50" t="s">
        <v>40</v>
      </c>
      <c r="E50" t="s">
        <v>28</v>
      </c>
      <c r="F50" t="s">
        <v>29</v>
      </c>
      <c r="G50">
        <v>3406.6640000000002</v>
      </c>
    </row>
    <row r="51" spans="1:7" x14ac:dyDescent="0.55000000000000004">
      <c r="A51" s="1">
        <v>43268</v>
      </c>
      <c r="B51" t="s">
        <v>98</v>
      </c>
      <c r="C51" t="s">
        <v>263</v>
      </c>
      <c r="D51" t="s">
        <v>144</v>
      </c>
      <c r="E51" t="s">
        <v>67</v>
      </c>
      <c r="F51" t="s">
        <v>680</v>
      </c>
      <c r="G51">
        <v>3404.5</v>
      </c>
    </row>
    <row r="52" spans="1:7" x14ac:dyDescent="0.55000000000000004">
      <c r="A52" s="1">
        <v>43228</v>
      </c>
      <c r="B52" t="s">
        <v>98</v>
      </c>
      <c r="C52" t="s">
        <v>39</v>
      </c>
      <c r="D52" t="s">
        <v>40</v>
      </c>
      <c r="E52" t="s">
        <v>67</v>
      </c>
      <c r="F52" t="s">
        <v>1215</v>
      </c>
      <c r="G52">
        <v>3359.9520000000002</v>
      </c>
    </row>
    <row r="53" spans="1:7" x14ac:dyDescent="0.55000000000000004">
      <c r="A53" s="1">
        <v>42804</v>
      </c>
      <c r="B53" t="s">
        <v>98</v>
      </c>
      <c r="C53" t="s">
        <v>39</v>
      </c>
      <c r="D53" t="s">
        <v>40</v>
      </c>
      <c r="E53" t="s">
        <v>67</v>
      </c>
      <c r="F53" t="s">
        <v>680</v>
      </c>
      <c r="G53">
        <v>3357.6</v>
      </c>
    </row>
    <row r="54" spans="1:7" x14ac:dyDescent="0.55000000000000004">
      <c r="A54" s="1">
        <v>42989</v>
      </c>
      <c r="B54" t="s">
        <v>22</v>
      </c>
      <c r="C54" t="s">
        <v>39</v>
      </c>
      <c r="D54" t="s">
        <v>40</v>
      </c>
      <c r="E54" t="s">
        <v>67</v>
      </c>
      <c r="F54" t="s">
        <v>157</v>
      </c>
      <c r="G54">
        <v>3347.37</v>
      </c>
    </row>
    <row r="55" spans="1:7" x14ac:dyDescent="0.55000000000000004">
      <c r="A55" s="1">
        <v>42172</v>
      </c>
      <c r="B55" t="s">
        <v>22</v>
      </c>
      <c r="C55" t="s">
        <v>92</v>
      </c>
      <c r="D55" t="s">
        <v>40</v>
      </c>
      <c r="E55" t="s">
        <v>42</v>
      </c>
      <c r="F55" t="s">
        <v>71</v>
      </c>
      <c r="G55">
        <v>3266.3760000000002</v>
      </c>
    </row>
    <row r="56" spans="1:7" x14ac:dyDescent="0.55000000000000004">
      <c r="A56" s="1">
        <v>42448</v>
      </c>
      <c r="B56" t="s">
        <v>37</v>
      </c>
      <c r="C56" t="s">
        <v>92</v>
      </c>
      <c r="D56" t="s">
        <v>40</v>
      </c>
      <c r="E56" t="s">
        <v>67</v>
      </c>
      <c r="F56" t="s">
        <v>1215</v>
      </c>
      <c r="G56">
        <v>3149.93</v>
      </c>
    </row>
    <row r="57" spans="1:7" x14ac:dyDescent="0.55000000000000004">
      <c r="A57" s="1">
        <v>42630</v>
      </c>
      <c r="B57" t="s">
        <v>22</v>
      </c>
      <c r="C57" t="s">
        <v>143</v>
      </c>
      <c r="D57" t="s">
        <v>144</v>
      </c>
      <c r="E57" t="s">
        <v>28</v>
      </c>
      <c r="F57" t="s">
        <v>29</v>
      </c>
      <c r="G57">
        <v>3083.43</v>
      </c>
    </row>
    <row r="58" spans="1:7" x14ac:dyDescent="0.55000000000000004">
      <c r="A58" s="1">
        <v>42606</v>
      </c>
      <c r="B58" t="s">
        <v>22</v>
      </c>
      <c r="C58" t="s">
        <v>25</v>
      </c>
      <c r="D58" t="s">
        <v>26</v>
      </c>
      <c r="E58" t="s">
        <v>67</v>
      </c>
      <c r="F58" t="s">
        <v>680</v>
      </c>
      <c r="G58">
        <v>3080</v>
      </c>
    </row>
    <row r="59" spans="1:7" x14ac:dyDescent="0.55000000000000004">
      <c r="A59" s="1">
        <v>42266</v>
      </c>
      <c r="B59" t="s">
        <v>37</v>
      </c>
      <c r="C59" t="s">
        <v>100</v>
      </c>
      <c r="D59" t="s">
        <v>101</v>
      </c>
      <c r="E59" t="s">
        <v>67</v>
      </c>
      <c r="F59" t="s">
        <v>680</v>
      </c>
      <c r="G59">
        <v>3059.982</v>
      </c>
    </row>
    <row r="60" spans="1:7" x14ac:dyDescent="0.55000000000000004">
      <c r="A60" s="1">
        <v>43107</v>
      </c>
      <c r="B60" t="s">
        <v>37</v>
      </c>
      <c r="C60" t="s">
        <v>234</v>
      </c>
      <c r="D60" t="s">
        <v>101</v>
      </c>
      <c r="E60" t="s">
        <v>67</v>
      </c>
      <c r="F60" t="s">
        <v>680</v>
      </c>
      <c r="G60">
        <v>3059.982</v>
      </c>
    </row>
    <row r="61" spans="1:7" x14ac:dyDescent="0.55000000000000004">
      <c r="A61" s="1">
        <v>42537</v>
      </c>
      <c r="B61" t="s">
        <v>22</v>
      </c>
      <c r="C61" t="s">
        <v>263</v>
      </c>
      <c r="D61" t="s">
        <v>144</v>
      </c>
      <c r="E61" t="s">
        <v>42</v>
      </c>
      <c r="F61" t="s">
        <v>71</v>
      </c>
      <c r="G61">
        <v>3050.3760000000002</v>
      </c>
    </row>
    <row r="62" spans="1:7" x14ac:dyDescent="0.55000000000000004">
      <c r="A62" s="1">
        <v>43065</v>
      </c>
      <c r="B62" t="s">
        <v>37</v>
      </c>
      <c r="C62" t="s">
        <v>354</v>
      </c>
      <c r="D62" t="s">
        <v>26</v>
      </c>
      <c r="E62" t="s">
        <v>67</v>
      </c>
      <c r="F62" t="s">
        <v>680</v>
      </c>
      <c r="G62">
        <v>3040</v>
      </c>
    </row>
    <row r="63" spans="1:7" x14ac:dyDescent="0.55000000000000004">
      <c r="A63" s="1">
        <v>42892</v>
      </c>
      <c r="B63" t="s">
        <v>98</v>
      </c>
      <c r="C63" t="s">
        <v>39</v>
      </c>
      <c r="D63" t="s">
        <v>40</v>
      </c>
      <c r="E63" t="s">
        <v>67</v>
      </c>
      <c r="F63" t="s">
        <v>68</v>
      </c>
      <c r="G63">
        <v>3023.9279999999999</v>
      </c>
    </row>
    <row r="64" spans="1:7" x14ac:dyDescent="0.55000000000000004">
      <c r="A64" s="1">
        <v>43122</v>
      </c>
      <c r="B64" t="s">
        <v>98</v>
      </c>
      <c r="C64" t="s">
        <v>1763</v>
      </c>
      <c r="D64" t="s">
        <v>40</v>
      </c>
      <c r="E64" t="s">
        <v>67</v>
      </c>
      <c r="F64" t="s">
        <v>1215</v>
      </c>
      <c r="G64">
        <v>2999.95</v>
      </c>
    </row>
    <row r="65" spans="1:7" x14ac:dyDescent="0.55000000000000004">
      <c r="A65" s="1">
        <v>43190</v>
      </c>
      <c r="B65" t="s">
        <v>37</v>
      </c>
      <c r="C65" t="s">
        <v>1271</v>
      </c>
      <c r="D65" t="s">
        <v>26</v>
      </c>
      <c r="E65" t="s">
        <v>67</v>
      </c>
      <c r="F65" t="s">
        <v>1215</v>
      </c>
      <c r="G65">
        <v>2999.95</v>
      </c>
    </row>
    <row r="66" spans="1:7" x14ac:dyDescent="0.55000000000000004">
      <c r="A66" s="1">
        <v>42512</v>
      </c>
      <c r="B66" t="s">
        <v>22</v>
      </c>
      <c r="C66" t="s">
        <v>39</v>
      </c>
      <c r="D66" t="s">
        <v>40</v>
      </c>
      <c r="E66" t="s">
        <v>67</v>
      </c>
      <c r="F66" t="s">
        <v>680</v>
      </c>
      <c r="G66">
        <v>2973.32</v>
      </c>
    </row>
    <row r="67" spans="1:7" x14ac:dyDescent="0.55000000000000004">
      <c r="A67" s="1">
        <v>43126</v>
      </c>
      <c r="B67" t="s">
        <v>22</v>
      </c>
      <c r="C67" t="s">
        <v>1271</v>
      </c>
      <c r="D67" t="s">
        <v>26</v>
      </c>
      <c r="E67" t="s">
        <v>67</v>
      </c>
      <c r="F67" t="s">
        <v>68</v>
      </c>
      <c r="G67">
        <v>2939.93</v>
      </c>
    </row>
    <row r="68" spans="1:7" x14ac:dyDescent="0.55000000000000004">
      <c r="A68" s="1">
        <v>42325</v>
      </c>
      <c r="B68" t="s">
        <v>37</v>
      </c>
      <c r="C68" t="s">
        <v>241</v>
      </c>
      <c r="D68" t="s">
        <v>144</v>
      </c>
      <c r="E68" t="s">
        <v>42</v>
      </c>
      <c r="F68" t="s">
        <v>55</v>
      </c>
      <c r="G68">
        <v>2934.33</v>
      </c>
    </row>
    <row r="69" spans="1:7" x14ac:dyDescent="0.55000000000000004">
      <c r="A69" s="1">
        <v>43363</v>
      </c>
      <c r="B69" t="s">
        <v>22</v>
      </c>
      <c r="C69" t="s">
        <v>263</v>
      </c>
      <c r="D69" t="s">
        <v>144</v>
      </c>
      <c r="E69" t="s">
        <v>28</v>
      </c>
      <c r="F69" t="s">
        <v>32</v>
      </c>
      <c r="G69">
        <v>2888.127</v>
      </c>
    </row>
    <row r="70" spans="1:7" x14ac:dyDescent="0.55000000000000004">
      <c r="A70" s="1">
        <v>42968</v>
      </c>
      <c r="B70" t="s">
        <v>37</v>
      </c>
      <c r="C70" t="s">
        <v>39</v>
      </c>
      <c r="D70" t="s">
        <v>40</v>
      </c>
      <c r="E70" t="s">
        <v>28</v>
      </c>
      <c r="F70" t="s">
        <v>52</v>
      </c>
      <c r="G70">
        <v>2887.056</v>
      </c>
    </row>
    <row r="71" spans="1:7" x14ac:dyDescent="0.55000000000000004">
      <c r="A71" s="1">
        <v>43458</v>
      </c>
      <c r="B71" t="s">
        <v>98</v>
      </c>
      <c r="C71" t="s">
        <v>39</v>
      </c>
      <c r="D71" t="s">
        <v>40</v>
      </c>
      <c r="E71" t="s">
        <v>67</v>
      </c>
      <c r="F71" t="s">
        <v>1215</v>
      </c>
      <c r="G71">
        <v>2879.9520000000002</v>
      </c>
    </row>
    <row r="72" spans="1:7" x14ac:dyDescent="0.55000000000000004">
      <c r="A72" s="1">
        <v>42339</v>
      </c>
      <c r="B72" t="s">
        <v>22</v>
      </c>
      <c r="C72" t="s">
        <v>110</v>
      </c>
      <c r="D72" t="s">
        <v>101</v>
      </c>
      <c r="E72" t="s">
        <v>28</v>
      </c>
      <c r="F72" t="s">
        <v>32</v>
      </c>
      <c r="G72">
        <v>2807.84</v>
      </c>
    </row>
    <row r="73" spans="1:7" x14ac:dyDescent="0.55000000000000004">
      <c r="A73" s="1">
        <v>43221</v>
      </c>
      <c r="B73" t="s">
        <v>22</v>
      </c>
      <c r="C73" t="s">
        <v>50</v>
      </c>
      <c r="D73" t="s">
        <v>26</v>
      </c>
      <c r="E73" t="s">
        <v>28</v>
      </c>
      <c r="F73" t="s">
        <v>32</v>
      </c>
      <c r="G73">
        <v>2803.92</v>
      </c>
    </row>
    <row r="74" spans="1:7" x14ac:dyDescent="0.55000000000000004">
      <c r="A74" s="1">
        <v>42396</v>
      </c>
      <c r="B74" t="s">
        <v>22</v>
      </c>
      <c r="C74" t="s">
        <v>39</v>
      </c>
      <c r="D74" t="s">
        <v>40</v>
      </c>
      <c r="E74" t="s">
        <v>28</v>
      </c>
      <c r="F74" t="s">
        <v>32</v>
      </c>
      <c r="G74">
        <v>2803.92</v>
      </c>
    </row>
    <row r="75" spans="1:7" x14ac:dyDescent="0.55000000000000004">
      <c r="A75" s="1">
        <v>42610</v>
      </c>
      <c r="B75" t="s">
        <v>37</v>
      </c>
      <c r="C75" t="s">
        <v>207</v>
      </c>
      <c r="D75" t="s">
        <v>101</v>
      </c>
      <c r="E75" t="s">
        <v>67</v>
      </c>
      <c r="F75" t="s">
        <v>1215</v>
      </c>
      <c r="G75">
        <v>2799.96</v>
      </c>
    </row>
    <row r="76" spans="1:7" x14ac:dyDescent="0.55000000000000004">
      <c r="A76" s="1">
        <v>42923</v>
      </c>
      <c r="B76" t="s">
        <v>22</v>
      </c>
      <c r="C76" t="s">
        <v>39</v>
      </c>
      <c r="D76" t="s">
        <v>40</v>
      </c>
      <c r="E76" t="s">
        <v>67</v>
      </c>
      <c r="F76" t="s">
        <v>1215</v>
      </c>
      <c r="G76">
        <v>2799.96</v>
      </c>
    </row>
    <row r="77" spans="1:7" x14ac:dyDescent="0.55000000000000004">
      <c r="A77" s="1">
        <v>42261</v>
      </c>
      <c r="B77" t="s">
        <v>22</v>
      </c>
      <c r="C77" t="s">
        <v>263</v>
      </c>
      <c r="D77" t="s">
        <v>144</v>
      </c>
      <c r="E77" t="s">
        <v>67</v>
      </c>
      <c r="F77" t="s">
        <v>680</v>
      </c>
      <c r="G77">
        <v>2799.96</v>
      </c>
    </row>
    <row r="78" spans="1:7" x14ac:dyDescent="0.55000000000000004">
      <c r="A78" s="1">
        <v>42498</v>
      </c>
      <c r="B78" t="s">
        <v>22</v>
      </c>
      <c r="C78" t="s">
        <v>263</v>
      </c>
      <c r="D78" t="s">
        <v>144</v>
      </c>
      <c r="E78" t="s">
        <v>67</v>
      </c>
      <c r="F78" t="s">
        <v>1215</v>
      </c>
      <c r="G78">
        <v>2799.944</v>
      </c>
    </row>
    <row r="79" spans="1:7" x14ac:dyDescent="0.55000000000000004">
      <c r="A79" s="1">
        <v>43330</v>
      </c>
      <c r="B79" t="s">
        <v>37</v>
      </c>
      <c r="C79" t="s">
        <v>92</v>
      </c>
      <c r="D79" t="s">
        <v>40</v>
      </c>
      <c r="E79" t="s">
        <v>42</v>
      </c>
      <c r="F79" t="s">
        <v>71</v>
      </c>
      <c r="G79">
        <v>2793.5279999999998</v>
      </c>
    </row>
    <row r="80" spans="1:7" x14ac:dyDescent="0.55000000000000004">
      <c r="A80" s="1">
        <v>42306</v>
      </c>
      <c r="B80" t="s">
        <v>22</v>
      </c>
      <c r="C80" t="s">
        <v>207</v>
      </c>
      <c r="D80" t="s">
        <v>101</v>
      </c>
      <c r="E80" t="s">
        <v>67</v>
      </c>
      <c r="F80" t="s">
        <v>68</v>
      </c>
      <c r="G80">
        <v>2735.9520000000002</v>
      </c>
    </row>
    <row r="81" spans="1:7" x14ac:dyDescent="0.55000000000000004">
      <c r="A81" s="1">
        <v>42145</v>
      </c>
      <c r="B81" t="s">
        <v>37</v>
      </c>
      <c r="C81" t="s">
        <v>315</v>
      </c>
      <c r="D81" t="s">
        <v>26</v>
      </c>
      <c r="E81" t="s">
        <v>42</v>
      </c>
      <c r="F81" t="s">
        <v>71</v>
      </c>
      <c r="G81">
        <v>2715.93</v>
      </c>
    </row>
    <row r="82" spans="1:7" x14ac:dyDescent="0.55000000000000004">
      <c r="A82" s="1">
        <v>43198</v>
      </c>
      <c r="B82" t="s">
        <v>37</v>
      </c>
      <c r="C82" t="s">
        <v>1271</v>
      </c>
      <c r="D82" t="s">
        <v>26</v>
      </c>
      <c r="E82" t="s">
        <v>42</v>
      </c>
      <c r="F82" t="s">
        <v>71</v>
      </c>
      <c r="G82">
        <v>2690.97</v>
      </c>
    </row>
    <row r="83" spans="1:7" x14ac:dyDescent="0.55000000000000004">
      <c r="A83" s="1">
        <v>43050</v>
      </c>
      <c r="B83" t="s">
        <v>37</v>
      </c>
      <c r="C83" t="s">
        <v>250</v>
      </c>
      <c r="D83" t="s">
        <v>101</v>
      </c>
      <c r="E83" t="s">
        <v>28</v>
      </c>
      <c r="F83" t="s">
        <v>52</v>
      </c>
      <c r="G83">
        <v>2678.94</v>
      </c>
    </row>
    <row r="84" spans="1:7" x14ac:dyDescent="0.55000000000000004">
      <c r="A84" s="1">
        <v>42705</v>
      </c>
      <c r="B84" t="s">
        <v>98</v>
      </c>
      <c r="C84" t="s">
        <v>39</v>
      </c>
      <c r="D84" t="s">
        <v>40</v>
      </c>
      <c r="E84" t="s">
        <v>28</v>
      </c>
      <c r="F84" t="s">
        <v>32</v>
      </c>
      <c r="G84">
        <v>2676.672</v>
      </c>
    </row>
    <row r="85" spans="1:7" x14ac:dyDescent="0.55000000000000004">
      <c r="A85" s="1">
        <v>43405</v>
      </c>
      <c r="B85" t="s">
        <v>22</v>
      </c>
      <c r="C85" t="s">
        <v>92</v>
      </c>
      <c r="D85" t="s">
        <v>40</v>
      </c>
      <c r="E85" t="s">
        <v>28</v>
      </c>
      <c r="F85" t="s">
        <v>52</v>
      </c>
      <c r="G85">
        <v>2665.62</v>
      </c>
    </row>
    <row r="86" spans="1:7" x14ac:dyDescent="0.55000000000000004">
      <c r="A86" s="1">
        <v>42697</v>
      </c>
      <c r="B86" t="s">
        <v>22</v>
      </c>
      <c r="C86" t="s">
        <v>786</v>
      </c>
      <c r="D86" t="s">
        <v>144</v>
      </c>
      <c r="E86" t="s">
        <v>42</v>
      </c>
      <c r="F86" t="s">
        <v>74</v>
      </c>
      <c r="G86">
        <v>2625.12</v>
      </c>
    </row>
    <row r="87" spans="1:7" x14ac:dyDescent="0.55000000000000004">
      <c r="A87" s="1">
        <v>42266</v>
      </c>
      <c r="B87" t="s">
        <v>22</v>
      </c>
      <c r="C87" t="s">
        <v>84</v>
      </c>
      <c r="D87" t="s">
        <v>26</v>
      </c>
      <c r="E87" t="s">
        <v>67</v>
      </c>
      <c r="F87" t="s">
        <v>680</v>
      </c>
      <c r="G87">
        <v>2624.9850000000001</v>
      </c>
    </row>
    <row r="88" spans="1:7" x14ac:dyDescent="0.55000000000000004">
      <c r="A88" s="1">
        <v>42676</v>
      </c>
      <c r="B88" t="s">
        <v>98</v>
      </c>
      <c r="C88" t="s">
        <v>263</v>
      </c>
      <c r="D88" t="s">
        <v>144</v>
      </c>
      <c r="E88" t="s">
        <v>28</v>
      </c>
      <c r="F88" t="s">
        <v>32</v>
      </c>
      <c r="G88">
        <v>2621.3220000000001</v>
      </c>
    </row>
    <row r="89" spans="1:7" x14ac:dyDescent="0.55000000000000004">
      <c r="A89" s="1">
        <v>43198</v>
      </c>
      <c r="B89" t="s">
        <v>98</v>
      </c>
      <c r="C89" t="s">
        <v>786</v>
      </c>
      <c r="D89" t="s">
        <v>144</v>
      </c>
      <c r="E89" t="s">
        <v>42</v>
      </c>
      <c r="F89" t="s">
        <v>55</v>
      </c>
      <c r="G89">
        <v>2591.56</v>
      </c>
    </row>
    <row r="90" spans="1:7" x14ac:dyDescent="0.55000000000000004">
      <c r="A90" s="1">
        <v>43094</v>
      </c>
      <c r="B90" t="s">
        <v>37</v>
      </c>
      <c r="C90" t="s">
        <v>39</v>
      </c>
      <c r="D90" t="s">
        <v>40</v>
      </c>
      <c r="E90" t="s">
        <v>67</v>
      </c>
      <c r="F90" t="s">
        <v>68</v>
      </c>
      <c r="G90">
        <v>2575.944</v>
      </c>
    </row>
    <row r="91" spans="1:7" x14ac:dyDescent="0.55000000000000004">
      <c r="A91" s="1">
        <v>42010</v>
      </c>
      <c r="B91" t="s">
        <v>98</v>
      </c>
      <c r="C91" t="s">
        <v>25</v>
      </c>
      <c r="D91" t="s">
        <v>26</v>
      </c>
      <c r="E91" t="s">
        <v>28</v>
      </c>
      <c r="F91" t="s">
        <v>32</v>
      </c>
      <c r="G91">
        <v>2573.8200000000002</v>
      </c>
    </row>
    <row r="92" spans="1:7" x14ac:dyDescent="0.55000000000000004">
      <c r="A92" s="1">
        <v>42521</v>
      </c>
      <c r="B92" t="s">
        <v>22</v>
      </c>
      <c r="C92" t="s">
        <v>225</v>
      </c>
      <c r="D92" t="s">
        <v>101</v>
      </c>
      <c r="E92" t="s">
        <v>28</v>
      </c>
      <c r="F92" t="s">
        <v>32</v>
      </c>
      <c r="G92">
        <v>2567.84</v>
      </c>
    </row>
    <row r="93" spans="1:7" x14ac:dyDescent="0.55000000000000004">
      <c r="A93" s="1">
        <v>43094</v>
      </c>
      <c r="B93" t="s">
        <v>22</v>
      </c>
      <c r="C93" t="s">
        <v>263</v>
      </c>
      <c r="D93" t="s">
        <v>144</v>
      </c>
      <c r="E93" t="s">
        <v>28</v>
      </c>
      <c r="F93" t="s">
        <v>32</v>
      </c>
      <c r="G93">
        <v>2563.056</v>
      </c>
    </row>
    <row r="94" spans="1:7" x14ac:dyDescent="0.55000000000000004">
      <c r="A94" s="1">
        <v>43207</v>
      </c>
      <c r="B94" t="s">
        <v>98</v>
      </c>
      <c r="C94" t="s">
        <v>453</v>
      </c>
      <c r="D94" t="s">
        <v>40</v>
      </c>
      <c r="E94" t="s">
        <v>67</v>
      </c>
      <c r="F94" t="s">
        <v>680</v>
      </c>
      <c r="G94">
        <v>2549.9850000000001</v>
      </c>
    </row>
    <row r="95" spans="1:7" x14ac:dyDescent="0.55000000000000004">
      <c r="A95" s="1">
        <v>42734</v>
      </c>
      <c r="B95" t="s">
        <v>22</v>
      </c>
      <c r="C95" t="s">
        <v>39</v>
      </c>
      <c r="D95" t="s">
        <v>40</v>
      </c>
      <c r="E95" t="s">
        <v>67</v>
      </c>
      <c r="F95" t="s">
        <v>680</v>
      </c>
      <c r="G95">
        <v>2548.56</v>
      </c>
    </row>
    <row r="96" spans="1:7" x14ac:dyDescent="0.55000000000000004">
      <c r="A96" s="1">
        <v>42421</v>
      </c>
      <c r="B96" t="s">
        <v>22</v>
      </c>
      <c r="C96" t="s">
        <v>2738</v>
      </c>
      <c r="D96" t="s">
        <v>144</v>
      </c>
      <c r="E96" t="s">
        <v>42</v>
      </c>
      <c r="F96" t="s">
        <v>71</v>
      </c>
      <c r="G96">
        <v>2541.98</v>
      </c>
    </row>
    <row r="97" spans="1:7" x14ac:dyDescent="0.55000000000000004">
      <c r="A97" s="1">
        <v>42266</v>
      </c>
      <c r="B97" t="s">
        <v>37</v>
      </c>
      <c r="C97" t="s">
        <v>100</v>
      </c>
      <c r="D97" t="s">
        <v>101</v>
      </c>
      <c r="E97" t="s">
        <v>67</v>
      </c>
      <c r="F97" t="s">
        <v>680</v>
      </c>
      <c r="G97">
        <v>2519.9580000000001</v>
      </c>
    </row>
    <row r="98" spans="1:7" x14ac:dyDescent="0.55000000000000004">
      <c r="A98" s="1">
        <v>43329</v>
      </c>
      <c r="B98" t="s">
        <v>37</v>
      </c>
      <c r="C98" t="s">
        <v>39</v>
      </c>
      <c r="D98" t="s">
        <v>40</v>
      </c>
      <c r="E98" t="s">
        <v>42</v>
      </c>
      <c r="F98" t="s">
        <v>74</v>
      </c>
      <c r="G98">
        <v>2518.29</v>
      </c>
    </row>
    <row r="99" spans="1:7" x14ac:dyDescent="0.55000000000000004">
      <c r="A99" s="1">
        <v>43423</v>
      </c>
      <c r="B99" t="s">
        <v>37</v>
      </c>
      <c r="C99" t="s">
        <v>263</v>
      </c>
      <c r="D99" t="s">
        <v>144</v>
      </c>
      <c r="E99" t="s">
        <v>42</v>
      </c>
      <c r="F99" t="s">
        <v>74</v>
      </c>
      <c r="G99">
        <v>2504.7399999999998</v>
      </c>
    </row>
    <row r="100" spans="1:7" x14ac:dyDescent="0.55000000000000004">
      <c r="A100" s="1">
        <v>43436</v>
      </c>
      <c r="B100" t="s">
        <v>22</v>
      </c>
      <c r="C100" t="s">
        <v>134</v>
      </c>
      <c r="D100" t="s">
        <v>101</v>
      </c>
      <c r="E100" t="s">
        <v>67</v>
      </c>
      <c r="F100" t="s">
        <v>68</v>
      </c>
      <c r="G100">
        <v>2479.96</v>
      </c>
    </row>
    <row r="101" spans="1:7" x14ac:dyDescent="0.55000000000000004">
      <c r="A101" s="1">
        <v>42658</v>
      </c>
      <c r="B101" t="s">
        <v>22</v>
      </c>
      <c r="C101" t="s">
        <v>100</v>
      </c>
      <c r="D101" t="s">
        <v>101</v>
      </c>
      <c r="E101" t="s">
        <v>28</v>
      </c>
      <c r="F101" t="s">
        <v>32</v>
      </c>
      <c r="G101">
        <v>2453.4299999999998</v>
      </c>
    </row>
    <row r="102" spans="1:7" x14ac:dyDescent="0.55000000000000004">
      <c r="A102" s="1">
        <v>42941</v>
      </c>
      <c r="B102" t="s">
        <v>22</v>
      </c>
      <c r="C102" t="s">
        <v>1488</v>
      </c>
      <c r="D102" t="s">
        <v>26</v>
      </c>
      <c r="E102" t="s">
        <v>28</v>
      </c>
      <c r="F102" t="s">
        <v>52</v>
      </c>
      <c r="G102">
        <v>2430.08</v>
      </c>
    </row>
    <row r="103" spans="1:7" x14ac:dyDescent="0.55000000000000004">
      <c r="A103" s="1">
        <v>43417</v>
      </c>
      <c r="B103" t="s">
        <v>22</v>
      </c>
      <c r="C103" t="s">
        <v>92</v>
      </c>
      <c r="D103" t="s">
        <v>40</v>
      </c>
      <c r="E103" t="s">
        <v>28</v>
      </c>
      <c r="F103" t="s">
        <v>32</v>
      </c>
      <c r="G103">
        <v>2404.7040000000002</v>
      </c>
    </row>
    <row r="104" spans="1:7" x14ac:dyDescent="0.55000000000000004">
      <c r="A104" s="1">
        <v>43305</v>
      </c>
      <c r="B104" t="s">
        <v>37</v>
      </c>
      <c r="C104" t="s">
        <v>39</v>
      </c>
      <c r="D104" t="s">
        <v>40</v>
      </c>
      <c r="E104" t="s">
        <v>67</v>
      </c>
      <c r="F104" t="s">
        <v>1215</v>
      </c>
      <c r="G104">
        <v>2399.96</v>
      </c>
    </row>
    <row r="105" spans="1:7" x14ac:dyDescent="0.55000000000000004">
      <c r="A105" s="1">
        <v>43185</v>
      </c>
      <c r="B105" t="s">
        <v>37</v>
      </c>
      <c r="C105" t="s">
        <v>100</v>
      </c>
      <c r="D105" t="s">
        <v>101</v>
      </c>
      <c r="E105" t="s">
        <v>67</v>
      </c>
      <c r="F105" t="s">
        <v>1215</v>
      </c>
      <c r="G105">
        <v>2399.96</v>
      </c>
    </row>
    <row r="106" spans="1:7" x14ac:dyDescent="0.55000000000000004">
      <c r="A106" s="1">
        <v>43395</v>
      </c>
      <c r="B106" t="s">
        <v>98</v>
      </c>
      <c r="C106" t="s">
        <v>263</v>
      </c>
      <c r="D106" t="s">
        <v>144</v>
      </c>
      <c r="E106" t="s">
        <v>67</v>
      </c>
      <c r="F106" t="s">
        <v>68</v>
      </c>
      <c r="G106">
        <v>2399.6</v>
      </c>
    </row>
    <row r="107" spans="1:7" x14ac:dyDescent="0.55000000000000004">
      <c r="A107" s="1">
        <v>42876</v>
      </c>
      <c r="B107" t="s">
        <v>37</v>
      </c>
      <c r="C107" t="s">
        <v>1392</v>
      </c>
      <c r="D107" t="s">
        <v>40</v>
      </c>
      <c r="E107" t="s">
        <v>67</v>
      </c>
      <c r="F107" t="s">
        <v>680</v>
      </c>
      <c r="G107">
        <v>2396.4</v>
      </c>
    </row>
    <row r="108" spans="1:7" x14ac:dyDescent="0.55000000000000004">
      <c r="A108" s="1">
        <v>42986</v>
      </c>
      <c r="B108" t="s">
        <v>22</v>
      </c>
      <c r="C108" t="s">
        <v>100</v>
      </c>
      <c r="D108" t="s">
        <v>101</v>
      </c>
      <c r="E108" t="s">
        <v>28</v>
      </c>
      <c r="F108" t="s">
        <v>29</v>
      </c>
      <c r="G108">
        <v>2396.2656000000002</v>
      </c>
    </row>
    <row r="109" spans="1:7" x14ac:dyDescent="0.55000000000000004">
      <c r="A109" s="1">
        <v>43284</v>
      </c>
      <c r="B109" t="s">
        <v>98</v>
      </c>
      <c r="C109" t="s">
        <v>92</v>
      </c>
      <c r="D109" t="s">
        <v>40</v>
      </c>
      <c r="E109" t="s">
        <v>67</v>
      </c>
      <c r="F109" t="s">
        <v>680</v>
      </c>
      <c r="G109">
        <v>2395.1999999999998</v>
      </c>
    </row>
    <row r="110" spans="1:7" x14ac:dyDescent="0.55000000000000004">
      <c r="A110" s="1">
        <v>43358</v>
      </c>
      <c r="B110" t="s">
        <v>22</v>
      </c>
      <c r="C110" t="s">
        <v>39</v>
      </c>
      <c r="D110" t="s">
        <v>40</v>
      </c>
      <c r="E110" t="s">
        <v>42</v>
      </c>
      <c r="F110" t="s">
        <v>71</v>
      </c>
      <c r="G110">
        <v>2357.4879999999998</v>
      </c>
    </row>
    <row r="111" spans="1:7" x14ac:dyDescent="0.55000000000000004">
      <c r="A111" s="1">
        <v>42276</v>
      </c>
      <c r="B111" t="s">
        <v>98</v>
      </c>
      <c r="C111" t="s">
        <v>92</v>
      </c>
      <c r="D111" t="s">
        <v>40</v>
      </c>
      <c r="E111" t="s">
        <v>28</v>
      </c>
      <c r="F111" t="s">
        <v>52</v>
      </c>
      <c r="G111">
        <v>2348.8200000000002</v>
      </c>
    </row>
    <row r="112" spans="1:7" x14ac:dyDescent="0.55000000000000004">
      <c r="A112" s="1">
        <v>42683</v>
      </c>
      <c r="B112" t="s">
        <v>98</v>
      </c>
      <c r="C112" t="s">
        <v>263</v>
      </c>
      <c r="D112" t="s">
        <v>144</v>
      </c>
      <c r="E112" t="s">
        <v>67</v>
      </c>
      <c r="F112" t="s">
        <v>680</v>
      </c>
      <c r="G112">
        <v>2321.9</v>
      </c>
    </row>
    <row r="113" spans="1:7" x14ac:dyDescent="0.55000000000000004">
      <c r="A113" s="1">
        <v>43375</v>
      </c>
      <c r="B113" t="s">
        <v>98</v>
      </c>
      <c r="C113" t="s">
        <v>331</v>
      </c>
      <c r="D113" t="s">
        <v>26</v>
      </c>
      <c r="E113" t="s">
        <v>28</v>
      </c>
      <c r="F113" t="s">
        <v>52</v>
      </c>
      <c r="G113">
        <v>2314.116</v>
      </c>
    </row>
    <row r="114" spans="1:7" x14ac:dyDescent="0.55000000000000004">
      <c r="A114" s="1">
        <v>42582</v>
      </c>
      <c r="B114" t="s">
        <v>22</v>
      </c>
      <c r="C114" t="s">
        <v>263</v>
      </c>
      <c r="D114" t="s">
        <v>144</v>
      </c>
      <c r="E114" t="s">
        <v>67</v>
      </c>
      <c r="F114" t="s">
        <v>157</v>
      </c>
      <c r="G114">
        <v>2309.65</v>
      </c>
    </row>
    <row r="115" spans="1:7" x14ac:dyDescent="0.55000000000000004">
      <c r="A115" s="1">
        <v>43052</v>
      </c>
      <c r="B115" t="s">
        <v>98</v>
      </c>
      <c r="C115" t="s">
        <v>263</v>
      </c>
      <c r="D115" t="s">
        <v>144</v>
      </c>
      <c r="E115" t="s">
        <v>67</v>
      </c>
      <c r="F115" t="s">
        <v>68</v>
      </c>
      <c r="G115">
        <v>2279.96</v>
      </c>
    </row>
    <row r="116" spans="1:7" x14ac:dyDescent="0.55000000000000004">
      <c r="A116" s="1">
        <v>42885</v>
      </c>
      <c r="B116" t="s">
        <v>37</v>
      </c>
      <c r="C116" t="s">
        <v>315</v>
      </c>
      <c r="D116" t="s">
        <v>26</v>
      </c>
      <c r="E116" t="s">
        <v>28</v>
      </c>
      <c r="F116" t="s">
        <v>52</v>
      </c>
      <c r="G116">
        <v>2275.5</v>
      </c>
    </row>
    <row r="117" spans="1:7" x14ac:dyDescent="0.55000000000000004">
      <c r="A117" s="1">
        <v>43363</v>
      </c>
      <c r="B117" t="s">
        <v>22</v>
      </c>
      <c r="C117" t="s">
        <v>263</v>
      </c>
      <c r="D117" t="s">
        <v>144</v>
      </c>
      <c r="E117" t="s">
        <v>28</v>
      </c>
      <c r="F117" t="s">
        <v>32</v>
      </c>
      <c r="G117">
        <v>2254.41</v>
      </c>
    </row>
    <row r="118" spans="1:7" x14ac:dyDescent="0.55000000000000004">
      <c r="A118" s="1">
        <v>43406</v>
      </c>
      <c r="B118" t="s">
        <v>37</v>
      </c>
      <c r="C118" t="s">
        <v>25</v>
      </c>
      <c r="D118" t="s">
        <v>26</v>
      </c>
      <c r="E118" t="s">
        <v>67</v>
      </c>
      <c r="F118" t="s">
        <v>157</v>
      </c>
      <c r="G118">
        <v>2249.91</v>
      </c>
    </row>
    <row r="119" spans="1:7" x14ac:dyDescent="0.55000000000000004">
      <c r="A119" s="1">
        <v>42723</v>
      </c>
      <c r="B119" t="s">
        <v>98</v>
      </c>
      <c r="C119" t="s">
        <v>2697</v>
      </c>
      <c r="D119" t="s">
        <v>144</v>
      </c>
      <c r="E119" t="s">
        <v>67</v>
      </c>
      <c r="F119" t="s">
        <v>157</v>
      </c>
      <c r="G119">
        <v>2249.91</v>
      </c>
    </row>
    <row r="120" spans="1:7" x14ac:dyDescent="0.55000000000000004">
      <c r="A120" s="1">
        <v>42358</v>
      </c>
      <c r="B120" t="s">
        <v>98</v>
      </c>
      <c r="C120" t="s">
        <v>315</v>
      </c>
      <c r="D120" t="s">
        <v>26</v>
      </c>
      <c r="E120" t="s">
        <v>28</v>
      </c>
      <c r="F120" t="s">
        <v>52</v>
      </c>
      <c r="G120">
        <v>2244.48</v>
      </c>
    </row>
    <row r="121" spans="1:7" x14ac:dyDescent="0.55000000000000004">
      <c r="A121" s="1">
        <v>43266</v>
      </c>
      <c r="B121" t="s">
        <v>37</v>
      </c>
      <c r="C121" t="s">
        <v>331</v>
      </c>
      <c r="D121" t="s">
        <v>26</v>
      </c>
      <c r="E121" t="s">
        <v>67</v>
      </c>
      <c r="F121" t="s">
        <v>68</v>
      </c>
      <c r="G121">
        <v>2239.9360000000001</v>
      </c>
    </row>
    <row r="122" spans="1:7" x14ac:dyDescent="0.55000000000000004">
      <c r="A122" s="1">
        <v>42211</v>
      </c>
      <c r="B122" t="s">
        <v>22</v>
      </c>
      <c r="C122" t="s">
        <v>100</v>
      </c>
      <c r="D122" t="s">
        <v>101</v>
      </c>
      <c r="E122" t="s">
        <v>42</v>
      </c>
      <c r="F122" t="s">
        <v>71</v>
      </c>
      <c r="G122">
        <v>2177.5839999999998</v>
      </c>
    </row>
    <row r="123" spans="1:7" x14ac:dyDescent="0.55000000000000004">
      <c r="A123" s="1">
        <v>43385</v>
      </c>
      <c r="B123" t="s">
        <v>22</v>
      </c>
      <c r="C123" t="s">
        <v>786</v>
      </c>
      <c r="D123" t="s">
        <v>144</v>
      </c>
      <c r="E123" t="s">
        <v>28</v>
      </c>
      <c r="F123" t="s">
        <v>29</v>
      </c>
      <c r="G123">
        <v>2154.9</v>
      </c>
    </row>
    <row r="124" spans="1:7" x14ac:dyDescent="0.55000000000000004">
      <c r="A124" s="1">
        <v>42325</v>
      </c>
      <c r="B124" t="s">
        <v>22</v>
      </c>
      <c r="C124" t="s">
        <v>263</v>
      </c>
      <c r="D124" t="s">
        <v>144</v>
      </c>
      <c r="E124" t="s">
        <v>42</v>
      </c>
      <c r="F124" t="s">
        <v>71</v>
      </c>
      <c r="G124">
        <v>2152.7759999999998</v>
      </c>
    </row>
    <row r="125" spans="1:7" x14ac:dyDescent="0.55000000000000004">
      <c r="A125" s="1">
        <v>43070</v>
      </c>
      <c r="B125" t="s">
        <v>37</v>
      </c>
      <c r="C125" t="s">
        <v>315</v>
      </c>
      <c r="D125" t="s">
        <v>26</v>
      </c>
      <c r="E125" t="s">
        <v>42</v>
      </c>
      <c r="F125" t="s">
        <v>74</v>
      </c>
      <c r="G125">
        <v>2104.5500000000002</v>
      </c>
    </row>
    <row r="126" spans="1:7" x14ac:dyDescent="0.55000000000000004">
      <c r="A126" s="1">
        <v>43071</v>
      </c>
      <c r="B126" t="s">
        <v>98</v>
      </c>
      <c r="C126" t="s">
        <v>1399</v>
      </c>
      <c r="D126" t="s">
        <v>144</v>
      </c>
      <c r="E126" t="s">
        <v>42</v>
      </c>
      <c r="F126" t="s">
        <v>55</v>
      </c>
      <c r="G126">
        <v>2079.4</v>
      </c>
    </row>
    <row r="127" spans="1:7" x14ac:dyDescent="0.55000000000000004">
      <c r="A127" s="1">
        <v>43432</v>
      </c>
      <c r="B127" t="s">
        <v>98</v>
      </c>
      <c r="C127" t="s">
        <v>143</v>
      </c>
      <c r="D127" t="s">
        <v>144</v>
      </c>
      <c r="E127" t="s">
        <v>28</v>
      </c>
      <c r="F127" t="s">
        <v>52</v>
      </c>
      <c r="G127">
        <v>2065.3200000000002</v>
      </c>
    </row>
    <row r="128" spans="1:7" x14ac:dyDescent="0.55000000000000004">
      <c r="A128" s="1">
        <v>42225</v>
      </c>
      <c r="B128" t="s">
        <v>22</v>
      </c>
      <c r="C128" t="s">
        <v>92</v>
      </c>
      <c r="D128" t="s">
        <v>40</v>
      </c>
      <c r="E128" t="s">
        <v>42</v>
      </c>
      <c r="F128" t="s">
        <v>71</v>
      </c>
      <c r="G128">
        <v>2060.7440000000001</v>
      </c>
    </row>
    <row r="129" spans="1:7" x14ac:dyDescent="0.55000000000000004">
      <c r="A129" s="1">
        <v>43354</v>
      </c>
      <c r="B129" t="s">
        <v>98</v>
      </c>
      <c r="C129" t="s">
        <v>39</v>
      </c>
      <c r="D129" t="s">
        <v>40</v>
      </c>
      <c r="E129" t="s">
        <v>28</v>
      </c>
      <c r="F129" t="s">
        <v>32</v>
      </c>
      <c r="G129">
        <v>2054.2719999999999</v>
      </c>
    </row>
    <row r="130" spans="1:7" x14ac:dyDescent="0.55000000000000004">
      <c r="A130" s="1">
        <v>43410</v>
      </c>
      <c r="B130" t="s">
        <v>98</v>
      </c>
      <c r="C130" t="s">
        <v>92</v>
      </c>
      <c r="D130" t="s">
        <v>40</v>
      </c>
      <c r="E130" t="s">
        <v>28</v>
      </c>
      <c r="F130" t="s">
        <v>52</v>
      </c>
      <c r="G130">
        <v>2036.86</v>
      </c>
    </row>
    <row r="131" spans="1:7" x14ac:dyDescent="0.55000000000000004">
      <c r="A131" s="1">
        <v>42319</v>
      </c>
      <c r="B131" t="s">
        <v>37</v>
      </c>
      <c r="C131" t="s">
        <v>92</v>
      </c>
      <c r="D131" t="s">
        <v>40</v>
      </c>
      <c r="E131" t="s">
        <v>42</v>
      </c>
      <c r="F131" t="s">
        <v>71</v>
      </c>
      <c r="G131">
        <v>2033.5840000000001</v>
      </c>
    </row>
    <row r="132" spans="1:7" x14ac:dyDescent="0.55000000000000004">
      <c r="A132" s="1">
        <v>42719</v>
      </c>
      <c r="B132" t="s">
        <v>22</v>
      </c>
      <c r="C132" t="s">
        <v>494</v>
      </c>
      <c r="D132" t="s">
        <v>144</v>
      </c>
      <c r="E132" t="s">
        <v>67</v>
      </c>
      <c r="F132" t="s">
        <v>157</v>
      </c>
      <c r="G132">
        <v>2025.36</v>
      </c>
    </row>
    <row r="133" spans="1:7" x14ac:dyDescent="0.55000000000000004">
      <c r="A133" s="1">
        <v>43103</v>
      </c>
      <c r="B133" t="s">
        <v>22</v>
      </c>
      <c r="C133" t="s">
        <v>39</v>
      </c>
      <c r="D133" t="s">
        <v>40</v>
      </c>
      <c r="E133" t="s">
        <v>42</v>
      </c>
      <c r="F133" t="s">
        <v>71</v>
      </c>
      <c r="G133">
        <v>2022.2719999999999</v>
      </c>
    </row>
    <row r="134" spans="1:7" x14ac:dyDescent="0.55000000000000004">
      <c r="A134" s="1">
        <v>42630</v>
      </c>
      <c r="B134" t="s">
        <v>22</v>
      </c>
      <c r="C134" t="s">
        <v>263</v>
      </c>
      <c r="D134" t="s">
        <v>144</v>
      </c>
      <c r="E134" t="s">
        <v>28</v>
      </c>
      <c r="F134" t="s">
        <v>29</v>
      </c>
      <c r="G134">
        <v>2003.92</v>
      </c>
    </row>
    <row r="135" spans="1:7" x14ac:dyDescent="0.55000000000000004">
      <c r="A135" s="1">
        <v>42705</v>
      </c>
      <c r="B135" t="s">
        <v>98</v>
      </c>
      <c r="C135" t="s">
        <v>92</v>
      </c>
      <c r="D135" t="s">
        <v>40</v>
      </c>
      <c r="E135" t="s">
        <v>28</v>
      </c>
      <c r="F135" t="s">
        <v>32</v>
      </c>
      <c r="G135">
        <v>2003.92</v>
      </c>
    </row>
    <row r="136" spans="1:7" x14ac:dyDescent="0.55000000000000004">
      <c r="A136" s="1">
        <v>43086</v>
      </c>
      <c r="B136" t="s">
        <v>22</v>
      </c>
      <c r="C136" t="s">
        <v>39</v>
      </c>
      <c r="D136" t="s">
        <v>40</v>
      </c>
      <c r="E136" t="s">
        <v>28</v>
      </c>
      <c r="F136" t="s">
        <v>52</v>
      </c>
      <c r="G136">
        <v>2003.52</v>
      </c>
    </row>
    <row r="137" spans="1:7" x14ac:dyDescent="0.55000000000000004">
      <c r="A137" s="1">
        <v>43130</v>
      </c>
      <c r="B137" t="s">
        <v>22</v>
      </c>
      <c r="C137" t="s">
        <v>207</v>
      </c>
      <c r="D137" t="s">
        <v>101</v>
      </c>
      <c r="E137" t="s">
        <v>67</v>
      </c>
      <c r="F137" t="s">
        <v>68</v>
      </c>
      <c r="G137">
        <v>2003.1679999999999</v>
      </c>
    </row>
    <row r="138" spans="1:7" x14ac:dyDescent="0.55000000000000004">
      <c r="A138" s="1">
        <v>42156</v>
      </c>
      <c r="B138" t="s">
        <v>98</v>
      </c>
      <c r="C138" t="s">
        <v>225</v>
      </c>
      <c r="D138" t="s">
        <v>101</v>
      </c>
      <c r="E138" t="s">
        <v>28</v>
      </c>
      <c r="F138" t="s">
        <v>32</v>
      </c>
      <c r="G138">
        <v>2001.86</v>
      </c>
    </row>
    <row r="139" spans="1:7" x14ac:dyDescent="0.55000000000000004">
      <c r="A139" s="1">
        <v>42291</v>
      </c>
      <c r="B139" t="s">
        <v>22</v>
      </c>
      <c r="C139" t="s">
        <v>100</v>
      </c>
      <c r="D139" t="s">
        <v>101</v>
      </c>
      <c r="E139" t="s">
        <v>67</v>
      </c>
      <c r="F139" t="s">
        <v>1215</v>
      </c>
      <c r="G139">
        <v>1999.96</v>
      </c>
    </row>
    <row r="140" spans="1:7" x14ac:dyDescent="0.55000000000000004">
      <c r="A140" s="1">
        <v>43092</v>
      </c>
      <c r="B140" t="s">
        <v>37</v>
      </c>
      <c r="C140" t="s">
        <v>1399</v>
      </c>
      <c r="D140" t="s">
        <v>144</v>
      </c>
      <c r="E140" t="s">
        <v>67</v>
      </c>
      <c r="F140" t="s">
        <v>1215</v>
      </c>
      <c r="G140">
        <v>1999.96</v>
      </c>
    </row>
    <row r="141" spans="1:7" x14ac:dyDescent="0.55000000000000004">
      <c r="A141" s="1">
        <v>42309</v>
      </c>
      <c r="B141" t="s">
        <v>22</v>
      </c>
      <c r="C141" t="s">
        <v>453</v>
      </c>
      <c r="D141" t="s">
        <v>40</v>
      </c>
      <c r="E141" t="s">
        <v>67</v>
      </c>
      <c r="F141" t="s">
        <v>68</v>
      </c>
      <c r="G141">
        <v>1983.9680000000001</v>
      </c>
    </row>
    <row r="142" spans="1:7" x14ac:dyDescent="0.55000000000000004">
      <c r="A142" s="1">
        <v>42878</v>
      </c>
      <c r="B142" t="s">
        <v>22</v>
      </c>
      <c r="C142" t="s">
        <v>207</v>
      </c>
      <c r="D142" t="s">
        <v>101</v>
      </c>
      <c r="E142" t="s">
        <v>67</v>
      </c>
      <c r="F142" t="s">
        <v>68</v>
      </c>
      <c r="G142">
        <v>1979.9280000000001</v>
      </c>
    </row>
    <row r="143" spans="1:7" x14ac:dyDescent="0.55000000000000004">
      <c r="A143" s="1">
        <v>43432</v>
      </c>
      <c r="B143" t="s">
        <v>37</v>
      </c>
      <c r="C143" t="s">
        <v>263</v>
      </c>
      <c r="D143" t="s">
        <v>144</v>
      </c>
      <c r="E143" t="s">
        <v>67</v>
      </c>
      <c r="F143" t="s">
        <v>68</v>
      </c>
      <c r="G143">
        <v>1979.89</v>
      </c>
    </row>
    <row r="144" spans="1:7" x14ac:dyDescent="0.55000000000000004">
      <c r="A144" s="1">
        <v>42885</v>
      </c>
      <c r="B144" t="s">
        <v>37</v>
      </c>
      <c r="C144" t="s">
        <v>315</v>
      </c>
      <c r="D144" t="s">
        <v>26</v>
      </c>
      <c r="E144" t="s">
        <v>67</v>
      </c>
      <c r="F144" t="s">
        <v>157</v>
      </c>
      <c r="G144">
        <v>1979.7</v>
      </c>
    </row>
    <row r="145" spans="1:7" x14ac:dyDescent="0.55000000000000004">
      <c r="A145" s="1">
        <v>43074</v>
      </c>
      <c r="B145" t="s">
        <v>37</v>
      </c>
      <c r="C145" t="s">
        <v>110</v>
      </c>
      <c r="D145" t="s">
        <v>101</v>
      </c>
      <c r="E145" t="s">
        <v>28</v>
      </c>
      <c r="F145" t="s">
        <v>32</v>
      </c>
      <c r="G145">
        <v>1951.84</v>
      </c>
    </row>
    <row r="146" spans="1:7" x14ac:dyDescent="0.55000000000000004">
      <c r="A146" s="1">
        <v>43352</v>
      </c>
      <c r="B146" t="s">
        <v>37</v>
      </c>
      <c r="C146" t="s">
        <v>143</v>
      </c>
      <c r="D146" t="s">
        <v>144</v>
      </c>
      <c r="E146" t="s">
        <v>67</v>
      </c>
      <c r="F146" t="s">
        <v>68</v>
      </c>
      <c r="G146">
        <v>1931.9580000000001</v>
      </c>
    </row>
    <row r="147" spans="1:7" x14ac:dyDescent="0.55000000000000004">
      <c r="A147" s="1">
        <v>42564</v>
      </c>
      <c r="B147" t="s">
        <v>22</v>
      </c>
      <c r="C147" t="s">
        <v>263</v>
      </c>
      <c r="D147" t="s">
        <v>144</v>
      </c>
      <c r="E147" t="s">
        <v>28</v>
      </c>
      <c r="F147" t="s">
        <v>32</v>
      </c>
      <c r="G147">
        <v>1931.04</v>
      </c>
    </row>
    <row r="148" spans="1:7" x14ac:dyDescent="0.55000000000000004">
      <c r="A148" s="1">
        <v>43345</v>
      </c>
      <c r="B148" t="s">
        <v>98</v>
      </c>
      <c r="C148" t="s">
        <v>234</v>
      </c>
      <c r="D148" t="s">
        <v>101</v>
      </c>
      <c r="E148" t="s">
        <v>67</v>
      </c>
      <c r="F148" t="s">
        <v>157</v>
      </c>
      <c r="G148">
        <v>1928.78</v>
      </c>
    </row>
    <row r="149" spans="1:7" x14ac:dyDescent="0.55000000000000004">
      <c r="A149" s="1">
        <v>43025</v>
      </c>
      <c r="B149" t="s">
        <v>98</v>
      </c>
      <c r="C149" t="s">
        <v>593</v>
      </c>
      <c r="D149" t="s">
        <v>101</v>
      </c>
      <c r="E149" t="s">
        <v>42</v>
      </c>
      <c r="F149" t="s">
        <v>74</v>
      </c>
      <c r="G149">
        <v>1927.59</v>
      </c>
    </row>
    <row r="150" spans="1:7" x14ac:dyDescent="0.55000000000000004">
      <c r="A150" s="1">
        <v>43115</v>
      </c>
      <c r="B150" t="s">
        <v>22</v>
      </c>
      <c r="C150" t="s">
        <v>143</v>
      </c>
      <c r="D150" t="s">
        <v>144</v>
      </c>
      <c r="E150" t="s">
        <v>42</v>
      </c>
      <c r="F150" t="s">
        <v>74</v>
      </c>
      <c r="G150">
        <v>1924.16</v>
      </c>
    </row>
    <row r="151" spans="1:7" x14ac:dyDescent="0.55000000000000004">
      <c r="A151" s="1">
        <v>42399</v>
      </c>
      <c r="B151" t="s">
        <v>22</v>
      </c>
      <c r="C151" t="s">
        <v>39</v>
      </c>
      <c r="D151" t="s">
        <v>40</v>
      </c>
      <c r="E151" t="s">
        <v>67</v>
      </c>
      <c r="F151" t="s">
        <v>680</v>
      </c>
      <c r="G151">
        <v>1919.9760000000001</v>
      </c>
    </row>
    <row r="152" spans="1:7" x14ac:dyDescent="0.55000000000000004">
      <c r="A152" s="1">
        <v>43420</v>
      </c>
      <c r="B152" t="s">
        <v>37</v>
      </c>
      <c r="C152" t="s">
        <v>39</v>
      </c>
      <c r="D152" t="s">
        <v>40</v>
      </c>
      <c r="E152" t="s">
        <v>67</v>
      </c>
      <c r="F152" t="s">
        <v>680</v>
      </c>
      <c r="G152">
        <v>1919.9760000000001</v>
      </c>
    </row>
    <row r="153" spans="1:7" x14ac:dyDescent="0.55000000000000004">
      <c r="A153" s="1">
        <v>42705</v>
      </c>
      <c r="B153" t="s">
        <v>98</v>
      </c>
      <c r="C153" t="s">
        <v>92</v>
      </c>
      <c r="D153" t="s">
        <v>40</v>
      </c>
      <c r="E153" t="s">
        <v>28</v>
      </c>
      <c r="F153" t="s">
        <v>52</v>
      </c>
      <c r="G153">
        <v>1913.4</v>
      </c>
    </row>
    <row r="154" spans="1:7" x14ac:dyDescent="0.55000000000000004">
      <c r="A154" s="1">
        <v>43441</v>
      </c>
      <c r="B154" t="s">
        <v>37</v>
      </c>
      <c r="C154" t="s">
        <v>207</v>
      </c>
      <c r="D154" t="s">
        <v>101</v>
      </c>
      <c r="E154" t="s">
        <v>42</v>
      </c>
      <c r="F154" t="s">
        <v>71</v>
      </c>
      <c r="G154">
        <v>1889.99</v>
      </c>
    </row>
    <row r="155" spans="1:7" x14ac:dyDescent="0.55000000000000004">
      <c r="A155" s="1">
        <v>43295</v>
      </c>
      <c r="B155" t="s">
        <v>22</v>
      </c>
      <c r="C155" t="s">
        <v>494</v>
      </c>
      <c r="D155" t="s">
        <v>144</v>
      </c>
      <c r="E155" t="s">
        <v>67</v>
      </c>
      <c r="F155" t="s">
        <v>68</v>
      </c>
      <c r="G155">
        <v>1889.9459999999999</v>
      </c>
    </row>
    <row r="156" spans="1:7" x14ac:dyDescent="0.55000000000000004">
      <c r="A156" s="1">
        <v>42598</v>
      </c>
      <c r="B156" t="s">
        <v>22</v>
      </c>
      <c r="C156" t="s">
        <v>306</v>
      </c>
      <c r="D156" t="s">
        <v>40</v>
      </c>
      <c r="E156" t="s">
        <v>67</v>
      </c>
      <c r="F156" t="s">
        <v>68</v>
      </c>
      <c r="G156">
        <v>1879.96</v>
      </c>
    </row>
    <row r="157" spans="1:7" x14ac:dyDescent="0.55000000000000004">
      <c r="A157" s="1">
        <v>43430</v>
      </c>
      <c r="B157" t="s">
        <v>98</v>
      </c>
      <c r="C157" t="s">
        <v>250</v>
      </c>
      <c r="D157" t="s">
        <v>101</v>
      </c>
      <c r="E157" t="s">
        <v>67</v>
      </c>
      <c r="F157" t="s">
        <v>68</v>
      </c>
      <c r="G157">
        <v>1879.96</v>
      </c>
    </row>
    <row r="158" spans="1:7" x14ac:dyDescent="0.55000000000000004">
      <c r="A158" s="1">
        <v>43389</v>
      </c>
      <c r="B158" t="s">
        <v>37</v>
      </c>
      <c r="C158" t="s">
        <v>331</v>
      </c>
      <c r="D158" t="s">
        <v>26</v>
      </c>
      <c r="E158" t="s">
        <v>28</v>
      </c>
      <c r="F158" t="s">
        <v>52</v>
      </c>
      <c r="G158">
        <v>1875.258</v>
      </c>
    </row>
    <row r="159" spans="1:7" x14ac:dyDescent="0.55000000000000004">
      <c r="A159" s="1">
        <v>42640</v>
      </c>
      <c r="B159" t="s">
        <v>22</v>
      </c>
      <c r="C159" t="s">
        <v>315</v>
      </c>
      <c r="D159" t="s">
        <v>26</v>
      </c>
      <c r="E159" t="s">
        <v>67</v>
      </c>
      <c r="F159" t="s">
        <v>68</v>
      </c>
      <c r="G159">
        <v>1871.88</v>
      </c>
    </row>
    <row r="160" spans="1:7" x14ac:dyDescent="0.55000000000000004">
      <c r="A160" s="1">
        <v>42081</v>
      </c>
      <c r="B160" t="s">
        <v>98</v>
      </c>
      <c r="C160" t="s">
        <v>39</v>
      </c>
      <c r="D160" t="s">
        <v>40</v>
      </c>
      <c r="E160" t="s">
        <v>42</v>
      </c>
      <c r="F160" t="s">
        <v>55</v>
      </c>
      <c r="G160">
        <v>1856.19</v>
      </c>
    </row>
    <row r="161" spans="1:7" x14ac:dyDescent="0.55000000000000004">
      <c r="A161" s="1">
        <v>42357</v>
      </c>
      <c r="B161" t="s">
        <v>22</v>
      </c>
      <c r="C161" t="s">
        <v>354</v>
      </c>
      <c r="D161" t="s">
        <v>26</v>
      </c>
      <c r="E161" t="s">
        <v>28</v>
      </c>
      <c r="F161" t="s">
        <v>32</v>
      </c>
      <c r="G161">
        <v>1819.86</v>
      </c>
    </row>
    <row r="162" spans="1:7" x14ac:dyDescent="0.55000000000000004">
      <c r="A162" s="1">
        <v>43180</v>
      </c>
      <c r="B162" t="s">
        <v>22</v>
      </c>
      <c r="C162" t="s">
        <v>646</v>
      </c>
      <c r="D162" t="s">
        <v>101</v>
      </c>
      <c r="E162" t="s">
        <v>28</v>
      </c>
      <c r="F162" t="s">
        <v>32</v>
      </c>
      <c r="G162">
        <v>1805.88</v>
      </c>
    </row>
    <row r="163" spans="1:7" x14ac:dyDescent="0.55000000000000004">
      <c r="A163" s="1">
        <v>43327</v>
      </c>
      <c r="B163" t="s">
        <v>37</v>
      </c>
      <c r="C163" t="s">
        <v>143</v>
      </c>
      <c r="D163" t="s">
        <v>144</v>
      </c>
      <c r="E163" t="s">
        <v>42</v>
      </c>
      <c r="F163" t="s">
        <v>55</v>
      </c>
      <c r="G163">
        <v>1801.6320000000001</v>
      </c>
    </row>
    <row r="164" spans="1:7" x14ac:dyDescent="0.55000000000000004">
      <c r="A164" s="1">
        <v>42276</v>
      </c>
      <c r="B164" t="s">
        <v>37</v>
      </c>
      <c r="C164" t="s">
        <v>143</v>
      </c>
      <c r="D164" t="s">
        <v>144</v>
      </c>
      <c r="E164" t="s">
        <v>42</v>
      </c>
      <c r="F164" t="s">
        <v>55</v>
      </c>
      <c r="G164">
        <v>1801.6320000000001</v>
      </c>
    </row>
    <row r="165" spans="1:7" x14ac:dyDescent="0.55000000000000004">
      <c r="A165" s="1">
        <v>42653</v>
      </c>
      <c r="B165" t="s">
        <v>22</v>
      </c>
      <c r="C165" t="s">
        <v>50</v>
      </c>
      <c r="D165" t="s">
        <v>26</v>
      </c>
      <c r="E165" t="s">
        <v>42</v>
      </c>
      <c r="F165" t="s">
        <v>55</v>
      </c>
      <c r="G165">
        <v>1801.6320000000001</v>
      </c>
    </row>
    <row r="166" spans="1:7" x14ac:dyDescent="0.55000000000000004">
      <c r="A166" s="1">
        <v>42719</v>
      </c>
      <c r="B166" t="s">
        <v>22</v>
      </c>
      <c r="C166" t="s">
        <v>494</v>
      </c>
      <c r="D166" t="s">
        <v>144</v>
      </c>
      <c r="E166" t="s">
        <v>67</v>
      </c>
      <c r="F166" t="s">
        <v>680</v>
      </c>
      <c r="G166">
        <v>1799.9939999999999</v>
      </c>
    </row>
    <row r="167" spans="1:7" x14ac:dyDescent="0.55000000000000004">
      <c r="A167" s="1">
        <v>42268</v>
      </c>
      <c r="B167" t="s">
        <v>22</v>
      </c>
      <c r="C167" t="s">
        <v>92</v>
      </c>
      <c r="D167" t="s">
        <v>40</v>
      </c>
      <c r="E167" t="s">
        <v>67</v>
      </c>
      <c r="F167" t="s">
        <v>1215</v>
      </c>
      <c r="G167">
        <v>1799.97</v>
      </c>
    </row>
    <row r="168" spans="1:7" x14ac:dyDescent="0.55000000000000004">
      <c r="A168" s="1">
        <v>42132</v>
      </c>
      <c r="B168" t="s">
        <v>22</v>
      </c>
      <c r="C168" t="s">
        <v>143</v>
      </c>
      <c r="D168" t="s">
        <v>144</v>
      </c>
      <c r="E168" t="s">
        <v>67</v>
      </c>
      <c r="F168" t="s">
        <v>1215</v>
      </c>
      <c r="G168">
        <v>1799.97</v>
      </c>
    </row>
    <row r="169" spans="1:7" x14ac:dyDescent="0.55000000000000004">
      <c r="A169" s="1">
        <v>42708</v>
      </c>
      <c r="B169" t="s">
        <v>22</v>
      </c>
      <c r="C169" t="s">
        <v>263</v>
      </c>
      <c r="D169" t="s">
        <v>144</v>
      </c>
      <c r="E169" t="s">
        <v>67</v>
      </c>
      <c r="F169" t="s">
        <v>68</v>
      </c>
      <c r="G169">
        <v>1799.75</v>
      </c>
    </row>
    <row r="170" spans="1:7" x14ac:dyDescent="0.55000000000000004">
      <c r="A170" s="1">
        <v>43376</v>
      </c>
      <c r="B170" t="s">
        <v>22</v>
      </c>
      <c r="C170" t="s">
        <v>225</v>
      </c>
      <c r="D170" t="s">
        <v>101</v>
      </c>
      <c r="E170" t="s">
        <v>42</v>
      </c>
      <c r="F170" t="s">
        <v>71</v>
      </c>
      <c r="G170">
        <v>1793.98</v>
      </c>
    </row>
    <row r="171" spans="1:7" x14ac:dyDescent="0.55000000000000004">
      <c r="A171" s="1">
        <v>43087</v>
      </c>
      <c r="B171" t="s">
        <v>37</v>
      </c>
      <c r="C171" t="s">
        <v>786</v>
      </c>
      <c r="D171" t="s">
        <v>144</v>
      </c>
      <c r="E171" t="s">
        <v>42</v>
      </c>
      <c r="F171" t="s">
        <v>71</v>
      </c>
      <c r="G171">
        <v>1793.98</v>
      </c>
    </row>
    <row r="172" spans="1:7" x14ac:dyDescent="0.55000000000000004">
      <c r="A172" s="1">
        <v>42249</v>
      </c>
      <c r="B172" t="s">
        <v>22</v>
      </c>
      <c r="C172" t="s">
        <v>1708</v>
      </c>
      <c r="D172" t="s">
        <v>26</v>
      </c>
      <c r="E172" t="s">
        <v>42</v>
      </c>
      <c r="F172" t="s">
        <v>71</v>
      </c>
      <c r="G172">
        <v>1793.98</v>
      </c>
    </row>
    <row r="173" spans="1:7" x14ac:dyDescent="0.55000000000000004">
      <c r="A173" s="1">
        <v>43434</v>
      </c>
      <c r="B173" t="s">
        <v>22</v>
      </c>
      <c r="C173" t="s">
        <v>84</v>
      </c>
      <c r="D173" t="s">
        <v>26</v>
      </c>
      <c r="E173" t="s">
        <v>28</v>
      </c>
      <c r="F173" t="s">
        <v>52</v>
      </c>
      <c r="G173">
        <v>1781.682</v>
      </c>
    </row>
    <row r="174" spans="1:7" x14ac:dyDescent="0.55000000000000004">
      <c r="A174" s="1">
        <v>43324</v>
      </c>
      <c r="B174" t="s">
        <v>37</v>
      </c>
      <c r="C174" t="s">
        <v>2738</v>
      </c>
      <c r="D174" t="s">
        <v>144</v>
      </c>
      <c r="E174" t="s">
        <v>28</v>
      </c>
      <c r="F174" t="s">
        <v>32</v>
      </c>
      <c r="G174">
        <v>1779.9</v>
      </c>
    </row>
    <row r="175" spans="1:7" x14ac:dyDescent="0.55000000000000004">
      <c r="A175" s="1">
        <v>43094</v>
      </c>
      <c r="B175" t="s">
        <v>22</v>
      </c>
      <c r="C175" t="s">
        <v>92</v>
      </c>
      <c r="D175" t="s">
        <v>40</v>
      </c>
      <c r="E175" t="s">
        <v>28</v>
      </c>
      <c r="F175" t="s">
        <v>52</v>
      </c>
      <c r="G175">
        <v>1747.25</v>
      </c>
    </row>
    <row r="176" spans="1:7" x14ac:dyDescent="0.55000000000000004">
      <c r="A176" s="1">
        <v>42255</v>
      </c>
      <c r="B176" t="s">
        <v>22</v>
      </c>
      <c r="C176" t="s">
        <v>100</v>
      </c>
      <c r="D176" t="s">
        <v>101</v>
      </c>
      <c r="E176" t="s">
        <v>28</v>
      </c>
      <c r="F176" t="s">
        <v>32</v>
      </c>
      <c r="G176">
        <v>1740.06</v>
      </c>
    </row>
    <row r="177" spans="1:7" x14ac:dyDescent="0.55000000000000004">
      <c r="A177" s="1">
        <v>42366</v>
      </c>
      <c r="B177" t="s">
        <v>37</v>
      </c>
      <c r="C177" t="s">
        <v>1244</v>
      </c>
      <c r="D177" t="s">
        <v>144</v>
      </c>
      <c r="E177" t="s">
        <v>42</v>
      </c>
      <c r="F177" t="s">
        <v>74</v>
      </c>
      <c r="G177">
        <v>1737.18</v>
      </c>
    </row>
    <row r="178" spans="1:7" x14ac:dyDescent="0.55000000000000004">
      <c r="A178" s="1">
        <v>42712</v>
      </c>
      <c r="B178" t="s">
        <v>98</v>
      </c>
      <c r="C178" t="s">
        <v>100</v>
      </c>
      <c r="D178" t="s">
        <v>101</v>
      </c>
      <c r="E178" t="s">
        <v>67</v>
      </c>
      <c r="F178" t="s">
        <v>68</v>
      </c>
      <c r="G178">
        <v>1718.4</v>
      </c>
    </row>
    <row r="179" spans="1:7" x14ac:dyDescent="0.55000000000000004">
      <c r="A179" s="1">
        <v>42164</v>
      </c>
      <c r="B179" t="s">
        <v>22</v>
      </c>
      <c r="C179" t="s">
        <v>39</v>
      </c>
      <c r="D179" t="s">
        <v>40</v>
      </c>
      <c r="E179" t="s">
        <v>28</v>
      </c>
      <c r="F179" t="s">
        <v>52</v>
      </c>
      <c r="G179">
        <v>1706.184</v>
      </c>
    </row>
    <row r="180" spans="1:7" x14ac:dyDescent="0.55000000000000004">
      <c r="A180" s="1">
        <v>43374</v>
      </c>
      <c r="B180" t="s">
        <v>98</v>
      </c>
      <c r="C180" t="s">
        <v>263</v>
      </c>
      <c r="D180" t="s">
        <v>144</v>
      </c>
      <c r="E180" t="s">
        <v>67</v>
      </c>
      <c r="F180" t="s">
        <v>680</v>
      </c>
      <c r="G180">
        <v>1704.89</v>
      </c>
    </row>
    <row r="181" spans="1:7" x14ac:dyDescent="0.55000000000000004">
      <c r="A181" s="1">
        <v>43452</v>
      </c>
      <c r="B181" t="s">
        <v>22</v>
      </c>
      <c r="C181" t="s">
        <v>263</v>
      </c>
      <c r="D181" t="s">
        <v>144</v>
      </c>
      <c r="E181" t="s">
        <v>42</v>
      </c>
      <c r="F181" t="s">
        <v>74</v>
      </c>
      <c r="G181">
        <v>1704.56</v>
      </c>
    </row>
    <row r="182" spans="1:7" x14ac:dyDescent="0.55000000000000004">
      <c r="A182" s="1">
        <v>43403</v>
      </c>
      <c r="B182" t="s">
        <v>22</v>
      </c>
      <c r="C182" t="s">
        <v>39</v>
      </c>
      <c r="D182" t="s">
        <v>40</v>
      </c>
      <c r="E182" t="s">
        <v>42</v>
      </c>
      <c r="F182" t="s">
        <v>74</v>
      </c>
      <c r="G182">
        <v>1702.12</v>
      </c>
    </row>
    <row r="183" spans="1:7" x14ac:dyDescent="0.55000000000000004">
      <c r="A183" s="1">
        <v>42634</v>
      </c>
      <c r="B183" t="s">
        <v>22</v>
      </c>
      <c r="C183" t="s">
        <v>379</v>
      </c>
      <c r="D183" t="s">
        <v>26</v>
      </c>
      <c r="E183" t="s">
        <v>28</v>
      </c>
      <c r="F183" t="s">
        <v>32</v>
      </c>
      <c r="G183">
        <v>1690.04</v>
      </c>
    </row>
    <row r="184" spans="1:7" x14ac:dyDescent="0.55000000000000004">
      <c r="A184" s="1">
        <v>43284</v>
      </c>
      <c r="B184" t="s">
        <v>98</v>
      </c>
      <c r="C184" t="s">
        <v>92</v>
      </c>
      <c r="D184" t="s">
        <v>40</v>
      </c>
      <c r="E184" t="s">
        <v>67</v>
      </c>
      <c r="F184" t="s">
        <v>157</v>
      </c>
      <c r="G184">
        <v>1687.8</v>
      </c>
    </row>
    <row r="185" spans="1:7" x14ac:dyDescent="0.55000000000000004">
      <c r="A185" s="1">
        <v>42369</v>
      </c>
      <c r="B185" t="s">
        <v>98</v>
      </c>
      <c r="C185" t="s">
        <v>1399</v>
      </c>
      <c r="D185" t="s">
        <v>144</v>
      </c>
      <c r="E185" t="s">
        <v>67</v>
      </c>
      <c r="F185" t="s">
        <v>157</v>
      </c>
      <c r="G185">
        <v>1687.8</v>
      </c>
    </row>
    <row r="186" spans="1:7" x14ac:dyDescent="0.55000000000000004">
      <c r="A186" s="1">
        <v>42860</v>
      </c>
      <c r="B186" t="s">
        <v>37</v>
      </c>
      <c r="C186" t="s">
        <v>1392</v>
      </c>
      <c r="D186" t="s">
        <v>40</v>
      </c>
      <c r="E186" t="s">
        <v>28</v>
      </c>
      <c r="F186" t="s">
        <v>52</v>
      </c>
      <c r="G186">
        <v>1685.88</v>
      </c>
    </row>
    <row r="187" spans="1:7" x14ac:dyDescent="0.55000000000000004">
      <c r="A187" s="1">
        <v>43063</v>
      </c>
      <c r="B187" t="s">
        <v>37</v>
      </c>
      <c r="C187" t="s">
        <v>39</v>
      </c>
      <c r="D187" t="s">
        <v>40</v>
      </c>
      <c r="E187" t="s">
        <v>28</v>
      </c>
      <c r="F187" t="s">
        <v>32</v>
      </c>
      <c r="G187">
        <v>1684.752</v>
      </c>
    </row>
    <row r="188" spans="1:7" x14ac:dyDescent="0.55000000000000004">
      <c r="A188" s="1">
        <v>42122</v>
      </c>
      <c r="B188" t="s">
        <v>22</v>
      </c>
      <c r="C188" t="s">
        <v>39</v>
      </c>
      <c r="D188" t="s">
        <v>40</v>
      </c>
      <c r="E188" t="s">
        <v>67</v>
      </c>
      <c r="F188" t="s">
        <v>68</v>
      </c>
      <c r="G188">
        <v>1679.96</v>
      </c>
    </row>
    <row r="189" spans="1:7" x14ac:dyDescent="0.55000000000000004">
      <c r="A189" s="1">
        <v>42163</v>
      </c>
      <c r="B189" t="s">
        <v>22</v>
      </c>
      <c r="C189" t="s">
        <v>263</v>
      </c>
      <c r="D189" t="s">
        <v>144</v>
      </c>
      <c r="E189" t="s">
        <v>42</v>
      </c>
      <c r="F189" t="s">
        <v>55</v>
      </c>
      <c r="G189">
        <v>1676.88</v>
      </c>
    </row>
    <row r="190" spans="1:7" x14ac:dyDescent="0.55000000000000004">
      <c r="A190" s="1">
        <v>43407</v>
      </c>
      <c r="B190" t="s">
        <v>98</v>
      </c>
      <c r="C190" t="s">
        <v>39</v>
      </c>
      <c r="D190" t="s">
        <v>40</v>
      </c>
      <c r="E190" t="s">
        <v>28</v>
      </c>
      <c r="F190" t="s">
        <v>52</v>
      </c>
      <c r="G190">
        <v>1673.184</v>
      </c>
    </row>
    <row r="191" spans="1:7" x14ac:dyDescent="0.55000000000000004">
      <c r="A191" s="1">
        <v>43444</v>
      </c>
      <c r="B191" t="s">
        <v>22</v>
      </c>
      <c r="C191" t="s">
        <v>1392</v>
      </c>
      <c r="D191" t="s">
        <v>40</v>
      </c>
      <c r="E191" t="s">
        <v>28</v>
      </c>
      <c r="F191" t="s">
        <v>52</v>
      </c>
      <c r="G191">
        <v>1669.6</v>
      </c>
    </row>
    <row r="192" spans="1:7" x14ac:dyDescent="0.55000000000000004">
      <c r="A192" s="1">
        <v>43453</v>
      </c>
      <c r="B192" t="s">
        <v>22</v>
      </c>
      <c r="C192" t="s">
        <v>734</v>
      </c>
      <c r="D192" t="s">
        <v>26</v>
      </c>
      <c r="E192" t="s">
        <v>42</v>
      </c>
      <c r="F192" t="s">
        <v>575</v>
      </c>
      <c r="G192">
        <v>1665.62</v>
      </c>
    </row>
    <row r="193" spans="1:7" x14ac:dyDescent="0.55000000000000004">
      <c r="A193" s="1">
        <v>43084</v>
      </c>
      <c r="B193" t="s">
        <v>37</v>
      </c>
      <c r="C193" t="s">
        <v>234</v>
      </c>
      <c r="D193" t="s">
        <v>101</v>
      </c>
      <c r="E193" t="s">
        <v>28</v>
      </c>
      <c r="F193" t="s">
        <v>52</v>
      </c>
      <c r="G193">
        <v>1652.94</v>
      </c>
    </row>
    <row r="194" spans="1:7" x14ac:dyDescent="0.55000000000000004">
      <c r="A194" s="1">
        <v>42983</v>
      </c>
      <c r="B194" t="s">
        <v>22</v>
      </c>
      <c r="C194" t="s">
        <v>315</v>
      </c>
      <c r="D194" t="s">
        <v>26</v>
      </c>
      <c r="E194" t="s">
        <v>28</v>
      </c>
      <c r="F194" t="s">
        <v>52</v>
      </c>
      <c r="G194">
        <v>1652.94</v>
      </c>
    </row>
    <row r="195" spans="1:7" x14ac:dyDescent="0.55000000000000004">
      <c r="A195" s="1">
        <v>43072</v>
      </c>
      <c r="B195" t="s">
        <v>22</v>
      </c>
      <c r="C195" t="s">
        <v>39</v>
      </c>
      <c r="D195" t="s">
        <v>40</v>
      </c>
      <c r="E195" t="s">
        <v>67</v>
      </c>
      <c r="F195" t="s">
        <v>157</v>
      </c>
      <c r="G195">
        <v>1649.95</v>
      </c>
    </row>
    <row r="196" spans="1:7" x14ac:dyDescent="0.55000000000000004">
      <c r="A196" s="1">
        <v>43307</v>
      </c>
      <c r="B196" t="s">
        <v>37</v>
      </c>
      <c r="C196" t="s">
        <v>39</v>
      </c>
      <c r="D196" t="s">
        <v>40</v>
      </c>
      <c r="E196" t="s">
        <v>67</v>
      </c>
      <c r="F196" t="s">
        <v>157</v>
      </c>
      <c r="G196">
        <v>1649.95</v>
      </c>
    </row>
    <row r="197" spans="1:7" x14ac:dyDescent="0.55000000000000004">
      <c r="A197" s="1">
        <v>43022</v>
      </c>
      <c r="B197" t="s">
        <v>22</v>
      </c>
      <c r="C197" t="s">
        <v>110</v>
      </c>
      <c r="D197" t="s">
        <v>101</v>
      </c>
      <c r="E197" t="s">
        <v>67</v>
      </c>
      <c r="F197" t="s">
        <v>157</v>
      </c>
      <c r="G197">
        <v>1649.75</v>
      </c>
    </row>
    <row r="198" spans="1:7" x14ac:dyDescent="0.55000000000000004">
      <c r="A198" s="1">
        <v>42662</v>
      </c>
      <c r="B198" t="s">
        <v>98</v>
      </c>
      <c r="C198" t="s">
        <v>39</v>
      </c>
      <c r="D198" t="s">
        <v>40</v>
      </c>
      <c r="E198" t="s">
        <v>42</v>
      </c>
      <c r="F198" t="s">
        <v>74</v>
      </c>
      <c r="G198">
        <v>1640.7</v>
      </c>
    </row>
    <row r="199" spans="1:7" x14ac:dyDescent="0.55000000000000004">
      <c r="A199" s="1">
        <v>43136</v>
      </c>
      <c r="B199" t="s">
        <v>37</v>
      </c>
      <c r="C199" t="s">
        <v>39</v>
      </c>
      <c r="D199" t="s">
        <v>40</v>
      </c>
      <c r="E199" t="s">
        <v>42</v>
      </c>
      <c r="F199" t="s">
        <v>74</v>
      </c>
      <c r="G199">
        <v>1640.7</v>
      </c>
    </row>
    <row r="200" spans="1:7" x14ac:dyDescent="0.55000000000000004">
      <c r="A200" s="1">
        <v>43392</v>
      </c>
      <c r="B200" t="s">
        <v>98</v>
      </c>
      <c r="C200" t="s">
        <v>84</v>
      </c>
      <c r="D200" t="s">
        <v>26</v>
      </c>
      <c r="E200" t="s">
        <v>42</v>
      </c>
      <c r="F200" t="s">
        <v>71</v>
      </c>
      <c r="G200">
        <v>1633.1880000000001</v>
      </c>
    </row>
    <row r="201" spans="1:7" x14ac:dyDescent="0.55000000000000004">
      <c r="A201" s="1">
        <v>43413</v>
      </c>
      <c r="B201" t="s">
        <v>37</v>
      </c>
      <c r="C201" t="s">
        <v>2738</v>
      </c>
      <c r="D201" t="s">
        <v>144</v>
      </c>
      <c r="E201" t="s">
        <v>42</v>
      </c>
      <c r="F201" t="s">
        <v>55</v>
      </c>
      <c r="G201">
        <v>1633.14</v>
      </c>
    </row>
    <row r="202" spans="1:7" x14ac:dyDescent="0.55000000000000004">
      <c r="A202" s="1">
        <v>43239</v>
      </c>
      <c r="B202" t="s">
        <v>22</v>
      </c>
      <c r="C202" t="s">
        <v>1271</v>
      </c>
      <c r="D202" t="s">
        <v>26</v>
      </c>
      <c r="E202" t="s">
        <v>28</v>
      </c>
      <c r="F202" t="s">
        <v>29</v>
      </c>
      <c r="G202">
        <v>1628.82</v>
      </c>
    </row>
    <row r="203" spans="1:7" x14ac:dyDescent="0.55000000000000004">
      <c r="A203" s="1">
        <v>42291</v>
      </c>
      <c r="B203" t="s">
        <v>22</v>
      </c>
      <c r="C203" t="s">
        <v>1244</v>
      </c>
      <c r="D203" t="s">
        <v>144</v>
      </c>
      <c r="E203" t="s">
        <v>28</v>
      </c>
      <c r="F203" t="s">
        <v>32</v>
      </c>
      <c r="G203">
        <v>1628.82</v>
      </c>
    </row>
    <row r="204" spans="1:7" x14ac:dyDescent="0.55000000000000004">
      <c r="A204" s="1">
        <v>43302</v>
      </c>
      <c r="B204" t="s">
        <v>37</v>
      </c>
      <c r="C204" t="s">
        <v>39</v>
      </c>
      <c r="D204" t="s">
        <v>40</v>
      </c>
      <c r="E204" t="s">
        <v>67</v>
      </c>
      <c r="F204" t="s">
        <v>68</v>
      </c>
      <c r="G204">
        <v>1626.192</v>
      </c>
    </row>
    <row r="205" spans="1:7" x14ac:dyDescent="0.55000000000000004">
      <c r="A205" s="1">
        <v>42710</v>
      </c>
      <c r="B205" t="s">
        <v>22</v>
      </c>
      <c r="C205" t="s">
        <v>263</v>
      </c>
      <c r="D205" t="s">
        <v>144</v>
      </c>
      <c r="E205" t="s">
        <v>67</v>
      </c>
      <c r="F205" t="s">
        <v>157</v>
      </c>
      <c r="G205">
        <v>1619.91</v>
      </c>
    </row>
    <row r="206" spans="1:7" x14ac:dyDescent="0.55000000000000004">
      <c r="A206" s="1">
        <v>42725</v>
      </c>
      <c r="B206" t="s">
        <v>22</v>
      </c>
      <c r="C206" t="s">
        <v>92</v>
      </c>
      <c r="D206" t="s">
        <v>40</v>
      </c>
      <c r="E206" t="s">
        <v>28</v>
      </c>
      <c r="F206" t="s">
        <v>52</v>
      </c>
      <c r="G206">
        <v>1618.37</v>
      </c>
    </row>
    <row r="207" spans="1:7" x14ac:dyDescent="0.55000000000000004">
      <c r="A207" s="1">
        <v>43325</v>
      </c>
      <c r="B207" t="s">
        <v>22</v>
      </c>
      <c r="C207" t="s">
        <v>331</v>
      </c>
      <c r="D207" t="s">
        <v>26</v>
      </c>
      <c r="E207" t="s">
        <v>42</v>
      </c>
      <c r="F207" t="s">
        <v>71</v>
      </c>
      <c r="G207">
        <v>1614.5820000000001</v>
      </c>
    </row>
    <row r="208" spans="1:7" x14ac:dyDescent="0.55000000000000004">
      <c r="A208" s="1">
        <v>42997</v>
      </c>
      <c r="B208" t="s">
        <v>98</v>
      </c>
      <c r="C208" t="s">
        <v>1399</v>
      </c>
      <c r="D208" t="s">
        <v>144</v>
      </c>
      <c r="E208" t="s">
        <v>42</v>
      </c>
      <c r="F208" t="s">
        <v>55</v>
      </c>
      <c r="G208">
        <v>1606.23</v>
      </c>
    </row>
    <row r="209" spans="1:7" x14ac:dyDescent="0.55000000000000004">
      <c r="A209" s="1">
        <v>42308</v>
      </c>
      <c r="B209" t="s">
        <v>22</v>
      </c>
      <c r="C209" t="s">
        <v>1399</v>
      </c>
      <c r="D209" t="s">
        <v>144</v>
      </c>
      <c r="E209" t="s">
        <v>28</v>
      </c>
      <c r="F209" t="s">
        <v>32</v>
      </c>
      <c r="G209">
        <v>1604.9</v>
      </c>
    </row>
    <row r="210" spans="1:7" x14ac:dyDescent="0.55000000000000004">
      <c r="A210" s="1">
        <v>42973</v>
      </c>
      <c r="B210" t="s">
        <v>37</v>
      </c>
      <c r="C210" t="s">
        <v>39</v>
      </c>
      <c r="D210" t="s">
        <v>40</v>
      </c>
      <c r="E210" t="s">
        <v>28</v>
      </c>
      <c r="F210" t="s">
        <v>32</v>
      </c>
      <c r="G210">
        <v>1603.136</v>
      </c>
    </row>
    <row r="211" spans="1:7" x14ac:dyDescent="0.55000000000000004">
      <c r="A211" s="1">
        <v>43046</v>
      </c>
      <c r="B211" t="s">
        <v>98</v>
      </c>
      <c r="C211" t="s">
        <v>8546</v>
      </c>
      <c r="D211" t="s">
        <v>40</v>
      </c>
      <c r="E211" t="s">
        <v>28</v>
      </c>
      <c r="F211" t="s">
        <v>32</v>
      </c>
      <c r="G211">
        <v>1603.136</v>
      </c>
    </row>
    <row r="212" spans="1:7" x14ac:dyDescent="0.55000000000000004">
      <c r="A212" s="1">
        <v>42989</v>
      </c>
      <c r="B212" t="s">
        <v>22</v>
      </c>
      <c r="C212" t="s">
        <v>315</v>
      </c>
      <c r="D212" t="s">
        <v>26</v>
      </c>
      <c r="E212" t="s">
        <v>67</v>
      </c>
      <c r="F212" t="s">
        <v>1215</v>
      </c>
      <c r="G212">
        <v>1599.92</v>
      </c>
    </row>
    <row r="213" spans="1:7" x14ac:dyDescent="0.55000000000000004">
      <c r="A213" s="1">
        <v>42708</v>
      </c>
      <c r="B213" t="s">
        <v>22</v>
      </c>
      <c r="C213" t="s">
        <v>331</v>
      </c>
      <c r="D213" t="s">
        <v>26</v>
      </c>
      <c r="E213" t="s">
        <v>42</v>
      </c>
      <c r="F213" t="s">
        <v>71</v>
      </c>
      <c r="G213">
        <v>1598.058</v>
      </c>
    </row>
    <row r="214" spans="1:7" x14ac:dyDescent="0.55000000000000004">
      <c r="A214" s="1">
        <v>42738</v>
      </c>
      <c r="B214" t="s">
        <v>37</v>
      </c>
      <c r="C214" t="s">
        <v>646</v>
      </c>
      <c r="D214" t="s">
        <v>101</v>
      </c>
      <c r="E214" t="s">
        <v>28</v>
      </c>
      <c r="F214" t="s">
        <v>52</v>
      </c>
      <c r="G214">
        <v>1592.85</v>
      </c>
    </row>
    <row r="215" spans="1:7" x14ac:dyDescent="0.55000000000000004">
      <c r="A215" s="1">
        <v>42959</v>
      </c>
      <c r="B215" t="s">
        <v>22</v>
      </c>
      <c r="C215" t="s">
        <v>263</v>
      </c>
      <c r="D215" t="s">
        <v>144</v>
      </c>
      <c r="E215" t="s">
        <v>42</v>
      </c>
      <c r="F215" t="s">
        <v>55</v>
      </c>
      <c r="G215">
        <v>1591.02</v>
      </c>
    </row>
    <row r="216" spans="1:7" x14ac:dyDescent="0.55000000000000004">
      <c r="A216" s="1">
        <v>43456</v>
      </c>
      <c r="B216" t="s">
        <v>22</v>
      </c>
      <c r="C216" t="s">
        <v>234</v>
      </c>
      <c r="D216" t="s">
        <v>101</v>
      </c>
      <c r="E216" t="s">
        <v>28</v>
      </c>
      <c r="F216" t="s">
        <v>32</v>
      </c>
      <c r="G216">
        <v>1586.69</v>
      </c>
    </row>
    <row r="217" spans="1:7" x14ac:dyDescent="0.55000000000000004">
      <c r="A217" s="1">
        <v>42080</v>
      </c>
      <c r="B217" t="s">
        <v>37</v>
      </c>
      <c r="C217" t="s">
        <v>263</v>
      </c>
      <c r="D217" t="s">
        <v>144</v>
      </c>
      <c r="E217" t="s">
        <v>28</v>
      </c>
      <c r="F217" t="s">
        <v>52</v>
      </c>
      <c r="G217">
        <v>1579.7460000000001</v>
      </c>
    </row>
    <row r="218" spans="1:7" x14ac:dyDescent="0.55000000000000004">
      <c r="A218" s="1">
        <v>43350</v>
      </c>
      <c r="B218" t="s">
        <v>98</v>
      </c>
      <c r="C218" t="s">
        <v>593</v>
      </c>
      <c r="D218" t="s">
        <v>101</v>
      </c>
      <c r="E218" t="s">
        <v>42</v>
      </c>
      <c r="F218" t="s">
        <v>71</v>
      </c>
      <c r="G218">
        <v>1577.94</v>
      </c>
    </row>
    <row r="219" spans="1:7" x14ac:dyDescent="0.55000000000000004">
      <c r="A219" s="1">
        <v>43345</v>
      </c>
      <c r="B219" t="s">
        <v>22</v>
      </c>
      <c r="C219" t="s">
        <v>25</v>
      </c>
      <c r="D219" t="s">
        <v>26</v>
      </c>
      <c r="E219" t="s">
        <v>42</v>
      </c>
      <c r="F219" t="s">
        <v>71</v>
      </c>
      <c r="G219">
        <v>1577.94</v>
      </c>
    </row>
    <row r="220" spans="1:7" x14ac:dyDescent="0.55000000000000004">
      <c r="A220" s="1">
        <v>43375</v>
      </c>
      <c r="B220" t="s">
        <v>98</v>
      </c>
      <c r="C220" t="s">
        <v>39</v>
      </c>
      <c r="D220" t="s">
        <v>40</v>
      </c>
      <c r="E220" t="s">
        <v>42</v>
      </c>
      <c r="F220" t="s">
        <v>55</v>
      </c>
      <c r="G220">
        <v>1575.14</v>
      </c>
    </row>
    <row r="221" spans="1:7" x14ac:dyDescent="0.55000000000000004">
      <c r="A221" s="1">
        <v>42369</v>
      </c>
      <c r="B221" t="s">
        <v>37</v>
      </c>
      <c r="C221" t="s">
        <v>263</v>
      </c>
      <c r="D221" t="s">
        <v>144</v>
      </c>
      <c r="E221" t="s">
        <v>28</v>
      </c>
      <c r="F221" t="s">
        <v>29</v>
      </c>
      <c r="G221">
        <v>1573.4880000000001</v>
      </c>
    </row>
    <row r="222" spans="1:7" x14ac:dyDescent="0.55000000000000004">
      <c r="A222" s="1">
        <v>43064</v>
      </c>
      <c r="B222" t="s">
        <v>37</v>
      </c>
      <c r="C222" t="s">
        <v>234</v>
      </c>
      <c r="D222" t="s">
        <v>101</v>
      </c>
      <c r="E222" t="s">
        <v>28</v>
      </c>
      <c r="F222" t="s">
        <v>52</v>
      </c>
      <c r="G222">
        <v>1568.61</v>
      </c>
    </row>
    <row r="223" spans="1:7" x14ac:dyDescent="0.55000000000000004">
      <c r="A223" s="1">
        <v>42743</v>
      </c>
      <c r="B223" t="s">
        <v>37</v>
      </c>
      <c r="C223" t="s">
        <v>110</v>
      </c>
      <c r="D223" t="s">
        <v>101</v>
      </c>
      <c r="E223" t="s">
        <v>28</v>
      </c>
      <c r="F223" t="s">
        <v>29</v>
      </c>
      <c r="G223">
        <v>1565.88</v>
      </c>
    </row>
    <row r="224" spans="1:7" x14ac:dyDescent="0.55000000000000004">
      <c r="A224" s="1">
        <v>42758</v>
      </c>
      <c r="B224" t="s">
        <v>37</v>
      </c>
      <c r="C224" t="s">
        <v>5208</v>
      </c>
      <c r="D224" t="s">
        <v>144</v>
      </c>
      <c r="E224" t="s">
        <v>42</v>
      </c>
      <c r="F224" t="s">
        <v>55</v>
      </c>
      <c r="G224">
        <v>1564.29</v>
      </c>
    </row>
    <row r="225" spans="1:7" x14ac:dyDescent="0.55000000000000004">
      <c r="A225" s="1">
        <v>42843</v>
      </c>
      <c r="B225" t="s">
        <v>37</v>
      </c>
      <c r="C225" t="s">
        <v>100</v>
      </c>
      <c r="D225" t="s">
        <v>101</v>
      </c>
      <c r="E225" t="s">
        <v>42</v>
      </c>
      <c r="F225" t="s">
        <v>55</v>
      </c>
      <c r="G225">
        <v>1554.9359999999999</v>
      </c>
    </row>
    <row r="226" spans="1:7" x14ac:dyDescent="0.55000000000000004">
      <c r="A226" s="1">
        <v>42613</v>
      </c>
      <c r="B226" t="s">
        <v>37</v>
      </c>
      <c r="C226" t="s">
        <v>39</v>
      </c>
      <c r="D226" t="s">
        <v>40</v>
      </c>
      <c r="E226" t="s">
        <v>28</v>
      </c>
      <c r="F226" t="s">
        <v>29</v>
      </c>
      <c r="G226">
        <v>1552.8309999999999</v>
      </c>
    </row>
    <row r="227" spans="1:7" x14ac:dyDescent="0.55000000000000004">
      <c r="A227" s="1">
        <v>42731</v>
      </c>
      <c r="B227" t="s">
        <v>37</v>
      </c>
      <c r="C227" t="s">
        <v>494</v>
      </c>
      <c r="D227" t="s">
        <v>144</v>
      </c>
      <c r="E227" t="s">
        <v>28</v>
      </c>
      <c r="F227" t="s">
        <v>52</v>
      </c>
      <c r="G227">
        <v>1548.99</v>
      </c>
    </row>
    <row r="228" spans="1:7" x14ac:dyDescent="0.55000000000000004">
      <c r="A228" s="1">
        <v>43051</v>
      </c>
      <c r="B228" t="s">
        <v>22</v>
      </c>
      <c r="C228" t="s">
        <v>494</v>
      </c>
      <c r="D228" t="s">
        <v>144</v>
      </c>
      <c r="E228" t="s">
        <v>28</v>
      </c>
      <c r="F228" t="s">
        <v>32</v>
      </c>
      <c r="G228">
        <v>1537.0740000000001</v>
      </c>
    </row>
    <row r="229" spans="1:7" x14ac:dyDescent="0.55000000000000004">
      <c r="A229" s="1">
        <v>43184</v>
      </c>
      <c r="B229" t="s">
        <v>37</v>
      </c>
      <c r="C229" t="s">
        <v>110</v>
      </c>
      <c r="D229" t="s">
        <v>101</v>
      </c>
      <c r="E229" t="s">
        <v>28</v>
      </c>
      <c r="F229" t="s">
        <v>32</v>
      </c>
      <c r="G229">
        <v>1526.56</v>
      </c>
    </row>
    <row r="230" spans="1:7" x14ac:dyDescent="0.55000000000000004">
      <c r="A230" s="1">
        <v>43423</v>
      </c>
      <c r="B230" t="s">
        <v>22</v>
      </c>
      <c r="C230" t="s">
        <v>100</v>
      </c>
      <c r="D230" t="s">
        <v>101</v>
      </c>
      <c r="E230" t="s">
        <v>42</v>
      </c>
      <c r="F230" t="s">
        <v>71</v>
      </c>
      <c r="G230">
        <v>1525.1880000000001</v>
      </c>
    </row>
    <row r="231" spans="1:7" x14ac:dyDescent="0.55000000000000004">
      <c r="A231" s="1">
        <v>42526</v>
      </c>
      <c r="B231" t="s">
        <v>37</v>
      </c>
      <c r="C231" t="s">
        <v>263</v>
      </c>
      <c r="D231" t="s">
        <v>144</v>
      </c>
      <c r="E231" t="s">
        <v>28</v>
      </c>
      <c r="F231" t="s">
        <v>32</v>
      </c>
      <c r="G231">
        <v>1522.6379999999999</v>
      </c>
    </row>
    <row r="232" spans="1:7" x14ac:dyDescent="0.55000000000000004">
      <c r="A232" s="1">
        <v>42626</v>
      </c>
      <c r="B232" t="s">
        <v>22</v>
      </c>
      <c r="C232" t="s">
        <v>250</v>
      </c>
      <c r="D232" t="s">
        <v>101</v>
      </c>
      <c r="E232" t="s">
        <v>28</v>
      </c>
      <c r="F232" t="s">
        <v>32</v>
      </c>
      <c r="G232">
        <v>1516.2</v>
      </c>
    </row>
    <row r="233" spans="1:7" x14ac:dyDescent="0.55000000000000004">
      <c r="A233" s="1">
        <v>43386</v>
      </c>
      <c r="B233" t="s">
        <v>22</v>
      </c>
      <c r="C233" t="s">
        <v>734</v>
      </c>
      <c r="D233" t="s">
        <v>26</v>
      </c>
      <c r="E233" t="s">
        <v>28</v>
      </c>
      <c r="F233" t="s">
        <v>52</v>
      </c>
      <c r="G233">
        <v>1504.52</v>
      </c>
    </row>
    <row r="234" spans="1:7" x14ac:dyDescent="0.55000000000000004">
      <c r="A234" s="1">
        <v>42156</v>
      </c>
      <c r="B234" t="s">
        <v>98</v>
      </c>
      <c r="C234" t="s">
        <v>225</v>
      </c>
      <c r="D234" t="s">
        <v>101</v>
      </c>
      <c r="E234" t="s">
        <v>42</v>
      </c>
      <c r="F234" t="s">
        <v>74</v>
      </c>
      <c r="G234">
        <v>1503.25</v>
      </c>
    </row>
    <row r="235" spans="1:7" x14ac:dyDescent="0.55000000000000004">
      <c r="A235" s="1">
        <v>42332</v>
      </c>
      <c r="B235" t="s">
        <v>22</v>
      </c>
      <c r="C235" t="s">
        <v>494</v>
      </c>
      <c r="D235" t="s">
        <v>144</v>
      </c>
      <c r="E235" t="s">
        <v>67</v>
      </c>
      <c r="F235" t="s">
        <v>68</v>
      </c>
      <c r="G235">
        <v>1502.376</v>
      </c>
    </row>
    <row r="236" spans="1:7" x14ac:dyDescent="0.55000000000000004">
      <c r="A236" s="1">
        <v>43092</v>
      </c>
      <c r="B236" t="s">
        <v>98</v>
      </c>
      <c r="C236" t="s">
        <v>143</v>
      </c>
      <c r="D236" t="s">
        <v>144</v>
      </c>
      <c r="E236" t="s">
        <v>67</v>
      </c>
      <c r="F236" t="s">
        <v>68</v>
      </c>
      <c r="G236">
        <v>1499.97</v>
      </c>
    </row>
    <row r="237" spans="1:7" x14ac:dyDescent="0.55000000000000004">
      <c r="A237" s="1">
        <v>42917</v>
      </c>
      <c r="B237" t="s">
        <v>98</v>
      </c>
      <c r="C237" t="s">
        <v>117</v>
      </c>
      <c r="D237" t="s">
        <v>40</v>
      </c>
      <c r="E237" t="s">
        <v>67</v>
      </c>
      <c r="F237" t="s">
        <v>1215</v>
      </c>
      <c r="G237">
        <v>1499.95</v>
      </c>
    </row>
    <row r="238" spans="1:7" x14ac:dyDescent="0.55000000000000004">
      <c r="A238" s="1">
        <v>43259</v>
      </c>
      <c r="B238" t="s">
        <v>98</v>
      </c>
      <c r="C238" t="s">
        <v>39</v>
      </c>
      <c r="D238" t="s">
        <v>40</v>
      </c>
      <c r="E238" t="s">
        <v>28</v>
      </c>
      <c r="F238" t="s">
        <v>29</v>
      </c>
      <c r="G238">
        <v>1497.6659999999999</v>
      </c>
    </row>
    <row r="239" spans="1:7" x14ac:dyDescent="0.55000000000000004">
      <c r="A239" s="1">
        <v>43330</v>
      </c>
      <c r="B239" t="s">
        <v>37</v>
      </c>
      <c r="C239" t="s">
        <v>92</v>
      </c>
      <c r="D239" t="s">
        <v>40</v>
      </c>
      <c r="E239" t="s">
        <v>67</v>
      </c>
      <c r="F239" t="s">
        <v>157</v>
      </c>
      <c r="G239">
        <v>1496.16</v>
      </c>
    </row>
    <row r="240" spans="1:7" x14ac:dyDescent="0.55000000000000004">
      <c r="A240" s="1">
        <v>43339</v>
      </c>
      <c r="B240" t="s">
        <v>37</v>
      </c>
      <c r="C240" t="s">
        <v>1244</v>
      </c>
      <c r="D240" t="s">
        <v>144</v>
      </c>
      <c r="E240" t="s">
        <v>28</v>
      </c>
      <c r="F240" t="s">
        <v>52</v>
      </c>
      <c r="G240">
        <v>1488.424</v>
      </c>
    </row>
    <row r="241" spans="1:7" x14ac:dyDescent="0.55000000000000004">
      <c r="A241" s="1">
        <v>42451</v>
      </c>
      <c r="B241" t="s">
        <v>37</v>
      </c>
      <c r="C241" t="s">
        <v>39</v>
      </c>
      <c r="D241" t="s">
        <v>40</v>
      </c>
      <c r="E241" t="s">
        <v>67</v>
      </c>
      <c r="F241" t="s">
        <v>68</v>
      </c>
      <c r="G241">
        <v>1487.9760000000001</v>
      </c>
    </row>
    <row r="242" spans="1:7" x14ac:dyDescent="0.55000000000000004">
      <c r="A242" s="1">
        <v>42119</v>
      </c>
      <c r="B242" t="s">
        <v>98</v>
      </c>
      <c r="C242" t="s">
        <v>39</v>
      </c>
      <c r="D242" t="s">
        <v>40</v>
      </c>
      <c r="E242" t="s">
        <v>28</v>
      </c>
      <c r="F242" t="s">
        <v>32</v>
      </c>
      <c r="G242">
        <v>1487.04</v>
      </c>
    </row>
    <row r="243" spans="1:7" x14ac:dyDescent="0.55000000000000004">
      <c r="A243" s="1">
        <v>42257</v>
      </c>
      <c r="B243" t="s">
        <v>22</v>
      </c>
      <c r="C243" t="s">
        <v>416</v>
      </c>
      <c r="D243" t="s">
        <v>40</v>
      </c>
      <c r="E243" t="s">
        <v>28</v>
      </c>
      <c r="F243" t="s">
        <v>32</v>
      </c>
      <c r="G243">
        <v>1487.04</v>
      </c>
    </row>
    <row r="244" spans="1:7" x14ac:dyDescent="0.55000000000000004">
      <c r="A244" s="1">
        <v>43347</v>
      </c>
      <c r="B244" t="s">
        <v>22</v>
      </c>
      <c r="C244" t="s">
        <v>39</v>
      </c>
      <c r="D244" t="s">
        <v>40</v>
      </c>
      <c r="E244" t="s">
        <v>28</v>
      </c>
      <c r="F244" t="s">
        <v>52</v>
      </c>
      <c r="G244">
        <v>1478.2719999999999</v>
      </c>
    </row>
    <row r="245" spans="1:7" x14ac:dyDescent="0.55000000000000004">
      <c r="A245" s="1">
        <v>43051</v>
      </c>
      <c r="B245" t="s">
        <v>22</v>
      </c>
      <c r="C245" t="s">
        <v>494</v>
      </c>
      <c r="D245" t="s">
        <v>144</v>
      </c>
      <c r="E245" t="s">
        <v>28</v>
      </c>
      <c r="F245" t="s">
        <v>32</v>
      </c>
      <c r="G245">
        <v>1474.8019999999999</v>
      </c>
    </row>
    <row r="246" spans="1:7" x14ac:dyDescent="0.55000000000000004">
      <c r="A246" s="1">
        <v>43319</v>
      </c>
      <c r="B246" t="s">
        <v>22</v>
      </c>
      <c r="C246" t="s">
        <v>39</v>
      </c>
      <c r="D246" t="s">
        <v>40</v>
      </c>
      <c r="E246" t="s">
        <v>42</v>
      </c>
      <c r="F246" t="s">
        <v>74</v>
      </c>
      <c r="G246">
        <v>1473.1</v>
      </c>
    </row>
    <row r="247" spans="1:7" x14ac:dyDescent="0.55000000000000004">
      <c r="A247" s="1">
        <v>43354</v>
      </c>
      <c r="B247" t="s">
        <v>22</v>
      </c>
      <c r="C247" t="s">
        <v>92</v>
      </c>
      <c r="D247" t="s">
        <v>40</v>
      </c>
      <c r="E247" t="s">
        <v>42</v>
      </c>
      <c r="F247" t="s">
        <v>71</v>
      </c>
      <c r="G247">
        <v>1471.96</v>
      </c>
    </row>
    <row r="248" spans="1:7" x14ac:dyDescent="0.55000000000000004">
      <c r="A248" s="1">
        <v>43227</v>
      </c>
      <c r="B248" t="s">
        <v>37</v>
      </c>
      <c r="C248" t="s">
        <v>234</v>
      </c>
      <c r="D248" t="s">
        <v>101</v>
      </c>
      <c r="E248" t="s">
        <v>28</v>
      </c>
      <c r="F248" t="s">
        <v>32</v>
      </c>
      <c r="G248">
        <v>1458.65</v>
      </c>
    </row>
    <row r="249" spans="1:7" x14ac:dyDescent="0.55000000000000004">
      <c r="A249" s="1">
        <v>42827</v>
      </c>
      <c r="B249" t="s">
        <v>37</v>
      </c>
      <c r="C249" t="s">
        <v>110</v>
      </c>
      <c r="D249" t="s">
        <v>101</v>
      </c>
      <c r="E249" t="s">
        <v>28</v>
      </c>
      <c r="F249" t="s">
        <v>32</v>
      </c>
      <c r="G249">
        <v>1454.9</v>
      </c>
    </row>
    <row r="250" spans="1:7" x14ac:dyDescent="0.55000000000000004">
      <c r="A250" s="1">
        <v>43322</v>
      </c>
      <c r="B250" t="s">
        <v>22</v>
      </c>
      <c r="C250" t="s">
        <v>250</v>
      </c>
      <c r="D250" t="s">
        <v>101</v>
      </c>
      <c r="E250" t="s">
        <v>67</v>
      </c>
      <c r="F250" t="s">
        <v>68</v>
      </c>
      <c r="G250">
        <v>1454.49</v>
      </c>
    </row>
    <row r="251" spans="1:7" x14ac:dyDescent="0.55000000000000004">
      <c r="A251" s="1">
        <v>42677</v>
      </c>
      <c r="B251" t="s">
        <v>37</v>
      </c>
      <c r="C251" t="s">
        <v>263</v>
      </c>
      <c r="D251" t="s">
        <v>144</v>
      </c>
      <c r="E251" t="s">
        <v>28</v>
      </c>
      <c r="F251" t="s">
        <v>32</v>
      </c>
      <c r="G251">
        <v>1448.82</v>
      </c>
    </row>
    <row r="252" spans="1:7" x14ac:dyDescent="0.55000000000000004">
      <c r="A252" s="1">
        <v>42477</v>
      </c>
      <c r="B252" t="s">
        <v>22</v>
      </c>
      <c r="C252" t="s">
        <v>39</v>
      </c>
      <c r="D252" t="s">
        <v>40</v>
      </c>
      <c r="E252" t="s">
        <v>42</v>
      </c>
      <c r="F252" t="s">
        <v>74</v>
      </c>
      <c r="G252">
        <v>1447.65</v>
      </c>
    </row>
    <row r="253" spans="1:7" x14ac:dyDescent="0.55000000000000004">
      <c r="A253" s="1">
        <v>43428</v>
      </c>
      <c r="B253" t="s">
        <v>98</v>
      </c>
      <c r="C253" t="s">
        <v>25</v>
      </c>
      <c r="D253" t="s">
        <v>26</v>
      </c>
      <c r="E253" t="s">
        <v>42</v>
      </c>
      <c r="F253" t="s">
        <v>55</v>
      </c>
      <c r="G253">
        <v>1443.96</v>
      </c>
    </row>
    <row r="254" spans="1:7" x14ac:dyDescent="0.55000000000000004">
      <c r="A254" s="1">
        <v>42164</v>
      </c>
      <c r="B254" t="s">
        <v>22</v>
      </c>
      <c r="C254" t="s">
        <v>315</v>
      </c>
      <c r="D254" t="s">
        <v>26</v>
      </c>
      <c r="E254" t="s">
        <v>28</v>
      </c>
      <c r="F254" t="s">
        <v>52</v>
      </c>
      <c r="G254">
        <v>1441.3</v>
      </c>
    </row>
    <row r="255" spans="1:7" x14ac:dyDescent="0.55000000000000004">
      <c r="A255" s="1">
        <v>43313</v>
      </c>
      <c r="B255" t="s">
        <v>37</v>
      </c>
      <c r="C255" t="s">
        <v>100</v>
      </c>
      <c r="D255" t="s">
        <v>101</v>
      </c>
      <c r="E255" t="s">
        <v>67</v>
      </c>
      <c r="F255" t="s">
        <v>680</v>
      </c>
      <c r="G255">
        <v>1439.982</v>
      </c>
    </row>
    <row r="256" spans="1:7" x14ac:dyDescent="0.55000000000000004">
      <c r="A256" s="1">
        <v>42941</v>
      </c>
      <c r="B256" t="s">
        <v>22</v>
      </c>
      <c r="C256" t="s">
        <v>494</v>
      </c>
      <c r="D256" t="s">
        <v>144</v>
      </c>
      <c r="E256" t="s">
        <v>67</v>
      </c>
      <c r="F256" t="s">
        <v>1215</v>
      </c>
      <c r="G256">
        <v>1439.9760000000001</v>
      </c>
    </row>
    <row r="257" spans="1:7" x14ac:dyDescent="0.55000000000000004">
      <c r="A257" s="1">
        <v>42476</v>
      </c>
      <c r="B257" t="s">
        <v>22</v>
      </c>
      <c r="C257" t="s">
        <v>207</v>
      </c>
      <c r="D257" t="s">
        <v>101</v>
      </c>
      <c r="E257" t="s">
        <v>67</v>
      </c>
      <c r="F257" t="s">
        <v>1215</v>
      </c>
      <c r="G257">
        <v>1439.9680000000001</v>
      </c>
    </row>
    <row r="258" spans="1:7" x14ac:dyDescent="0.55000000000000004">
      <c r="A258" s="1">
        <v>42765</v>
      </c>
      <c r="B258" t="s">
        <v>22</v>
      </c>
      <c r="C258" t="s">
        <v>207</v>
      </c>
      <c r="D258" t="s">
        <v>101</v>
      </c>
      <c r="E258" t="s">
        <v>67</v>
      </c>
      <c r="F258" t="s">
        <v>68</v>
      </c>
      <c r="G258">
        <v>1439.9680000000001</v>
      </c>
    </row>
    <row r="259" spans="1:7" x14ac:dyDescent="0.55000000000000004">
      <c r="A259" s="1">
        <v>43394</v>
      </c>
      <c r="B259" t="s">
        <v>98</v>
      </c>
      <c r="C259" t="s">
        <v>646</v>
      </c>
      <c r="D259" t="s">
        <v>101</v>
      </c>
      <c r="E259" t="s">
        <v>67</v>
      </c>
      <c r="F259" t="s">
        <v>68</v>
      </c>
      <c r="G259">
        <v>1439.92</v>
      </c>
    </row>
    <row r="260" spans="1:7" x14ac:dyDescent="0.55000000000000004">
      <c r="A260" s="1">
        <v>42134</v>
      </c>
      <c r="B260" t="s">
        <v>22</v>
      </c>
      <c r="C260" t="s">
        <v>39</v>
      </c>
      <c r="D260" t="s">
        <v>40</v>
      </c>
      <c r="E260" t="s">
        <v>67</v>
      </c>
      <c r="F260" t="s">
        <v>68</v>
      </c>
      <c r="G260">
        <v>1432</v>
      </c>
    </row>
    <row r="261" spans="1:7" x14ac:dyDescent="0.55000000000000004">
      <c r="A261" s="1">
        <v>43079</v>
      </c>
      <c r="B261" t="s">
        <v>22</v>
      </c>
      <c r="C261" t="s">
        <v>250</v>
      </c>
      <c r="D261" t="s">
        <v>101</v>
      </c>
      <c r="E261" t="s">
        <v>28</v>
      </c>
      <c r="F261" t="s">
        <v>32</v>
      </c>
      <c r="G261">
        <v>1424.9</v>
      </c>
    </row>
    <row r="262" spans="1:7" x14ac:dyDescent="0.55000000000000004">
      <c r="A262" s="1">
        <v>43077</v>
      </c>
      <c r="B262" t="s">
        <v>37</v>
      </c>
      <c r="C262" t="s">
        <v>39</v>
      </c>
      <c r="D262" t="s">
        <v>40</v>
      </c>
      <c r="E262" t="s">
        <v>28</v>
      </c>
      <c r="F262" t="s">
        <v>52</v>
      </c>
      <c r="G262">
        <v>1421.664</v>
      </c>
    </row>
    <row r="263" spans="1:7" x14ac:dyDescent="0.55000000000000004">
      <c r="A263" s="1">
        <v>42308</v>
      </c>
      <c r="B263" t="s">
        <v>37</v>
      </c>
      <c r="C263" t="s">
        <v>494</v>
      </c>
      <c r="D263" t="s">
        <v>144</v>
      </c>
      <c r="E263" t="s">
        <v>28</v>
      </c>
      <c r="F263" t="s">
        <v>52</v>
      </c>
      <c r="G263">
        <v>1421.664</v>
      </c>
    </row>
    <row r="264" spans="1:7" x14ac:dyDescent="0.55000000000000004">
      <c r="A264" s="1">
        <v>43360</v>
      </c>
      <c r="B264" t="s">
        <v>98</v>
      </c>
      <c r="C264" t="s">
        <v>100</v>
      </c>
      <c r="D264" t="s">
        <v>101</v>
      </c>
      <c r="E264" t="s">
        <v>67</v>
      </c>
      <c r="F264" t="s">
        <v>68</v>
      </c>
      <c r="G264">
        <v>1415.76</v>
      </c>
    </row>
    <row r="265" spans="1:7" x14ac:dyDescent="0.55000000000000004">
      <c r="A265" s="1">
        <v>42637</v>
      </c>
      <c r="B265" t="s">
        <v>98</v>
      </c>
      <c r="C265" t="s">
        <v>485</v>
      </c>
      <c r="D265" t="s">
        <v>101</v>
      </c>
      <c r="E265" t="s">
        <v>28</v>
      </c>
      <c r="F265" t="s">
        <v>32</v>
      </c>
      <c r="G265">
        <v>1408.1</v>
      </c>
    </row>
    <row r="266" spans="1:7" x14ac:dyDescent="0.55000000000000004">
      <c r="A266" s="1">
        <v>42521</v>
      </c>
      <c r="B266" t="s">
        <v>22</v>
      </c>
      <c r="C266" t="s">
        <v>117</v>
      </c>
      <c r="D266" t="s">
        <v>40</v>
      </c>
      <c r="E266" t="s">
        <v>28</v>
      </c>
      <c r="F266" t="s">
        <v>29</v>
      </c>
      <c r="G266">
        <v>1406.86</v>
      </c>
    </row>
    <row r="267" spans="1:7" x14ac:dyDescent="0.55000000000000004">
      <c r="A267" s="1">
        <v>42354</v>
      </c>
      <c r="B267" t="s">
        <v>37</v>
      </c>
      <c r="C267" t="s">
        <v>39</v>
      </c>
      <c r="D267" t="s">
        <v>40</v>
      </c>
      <c r="E267" t="s">
        <v>28</v>
      </c>
      <c r="F267" t="s">
        <v>32</v>
      </c>
      <c r="G267">
        <v>1403.92</v>
      </c>
    </row>
    <row r="268" spans="1:7" x14ac:dyDescent="0.55000000000000004">
      <c r="A268" s="1">
        <v>43039</v>
      </c>
      <c r="B268" t="s">
        <v>37</v>
      </c>
      <c r="C268" t="s">
        <v>39</v>
      </c>
      <c r="D268" t="s">
        <v>40</v>
      </c>
      <c r="E268" t="s">
        <v>28</v>
      </c>
      <c r="F268" t="s">
        <v>32</v>
      </c>
      <c r="G268">
        <v>1403.92</v>
      </c>
    </row>
    <row r="269" spans="1:7" x14ac:dyDescent="0.55000000000000004">
      <c r="A269" s="1">
        <v>43443</v>
      </c>
      <c r="B269" t="s">
        <v>22</v>
      </c>
      <c r="C269" t="s">
        <v>25</v>
      </c>
      <c r="D269" t="s">
        <v>26</v>
      </c>
      <c r="E269" t="s">
        <v>67</v>
      </c>
      <c r="F269" t="s">
        <v>1215</v>
      </c>
      <c r="G269">
        <v>1399.98</v>
      </c>
    </row>
    <row r="270" spans="1:7" x14ac:dyDescent="0.55000000000000004">
      <c r="A270" s="1">
        <v>42959</v>
      </c>
      <c r="B270" t="s">
        <v>22</v>
      </c>
      <c r="C270" t="s">
        <v>100</v>
      </c>
      <c r="D270" t="s">
        <v>101</v>
      </c>
      <c r="E270" t="s">
        <v>67</v>
      </c>
      <c r="F270" t="s">
        <v>157</v>
      </c>
      <c r="G270">
        <v>1399.944</v>
      </c>
    </row>
    <row r="271" spans="1:7" x14ac:dyDescent="0.55000000000000004">
      <c r="A271" s="1">
        <v>43234</v>
      </c>
      <c r="B271" t="s">
        <v>22</v>
      </c>
      <c r="C271" t="s">
        <v>39</v>
      </c>
      <c r="D271" t="s">
        <v>40</v>
      </c>
      <c r="E271" t="s">
        <v>67</v>
      </c>
      <c r="F271" t="s">
        <v>157</v>
      </c>
      <c r="G271">
        <v>1399.93</v>
      </c>
    </row>
    <row r="272" spans="1:7" x14ac:dyDescent="0.55000000000000004">
      <c r="A272" s="1">
        <v>42675</v>
      </c>
      <c r="B272" t="s">
        <v>22</v>
      </c>
      <c r="C272" t="s">
        <v>263</v>
      </c>
      <c r="D272" t="s">
        <v>144</v>
      </c>
      <c r="E272" t="s">
        <v>67</v>
      </c>
      <c r="F272" t="s">
        <v>157</v>
      </c>
      <c r="G272">
        <v>1399.93</v>
      </c>
    </row>
    <row r="273" spans="1:7" x14ac:dyDescent="0.55000000000000004">
      <c r="A273" s="1">
        <v>42276</v>
      </c>
      <c r="B273" t="s">
        <v>22</v>
      </c>
      <c r="C273" t="s">
        <v>263</v>
      </c>
      <c r="D273" t="s">
        <v>144</v>
      </c>
      <c r="E273" t="s">
        <v>42</v>
      </c>
      <c r="F273" t="s">
        <v>55</v>
      </c>
      <c r="G273">
        <v>1395.54</v>
      </c>
    </row>
    <row r="274" spans="1:7" x14ac:dyDescent="0.55000000000000004">
      <c r="A274" s="1">
        <v>42295</v>
      </c>
      <c r="B274" t="s">
        <v>37</v>
      </c>
      <c r="C274" t="s">
        <v>354</v>
      </c>
      <c r="D274" t="s">
        <v>26</v>
      </c>
      <c r="E274" t="s">
        <v>67</v>
      </c>
      <c r="F274" t="s">
        <v>68</v>
      </c>
      <c r="G274">
        <v>1394.95</v>
      </c>
    </row>
    <row r="275" spans="1:7" x14ac:dyDescent="0.55000000000000004">
      <c r="A275" s="1">
        <v>42487</v>
      </c>
      <c r="B275" t="s">
        <v>22</v>
      </c>
      <c r="C275" t="s">
        <v>3037</v>
      </c>
      <c r="D275" t="s">
        <v>144</v>
      </c>
      <c r="E275" t="s">
        <v>67</v>
      </c>
      <c r="F275" t="s">
        <v>680</v>
      </c>
      <c r="G275">
        <v>1379.92</v>
      </c>
    </row>
    <row r="276" spans="1:7" x14ac:dyDescent="0.55000000000000004">
      <c r="A276" s="1">
        <v>42633</v>
      </c>
      <c r="B276" t="s">
        <v>22</v>
      </c>
      <c r="C276" t="s">
        <v>331</v>
      </c>
      <c r="D276" t="s">
        <v>26</v>
      </c>
      <c r="E276" t="s">
        <v>42</v>
      </c>
      <c r="F276" t="s">
        <v>71</v>
      </c>
      <c r="G276">
        <v>1369.7639999999999</v>
      </c>
    </row>
    <row r="277" spans="1:7" x14ac:dyDescent="0.55000000000000004">
      <c r="A277" s="1">
        <v>42944</v>
      </c>
      <c r="B277" t="s">
        <v>22</v>
      </c>
      <c r="C277" t="s">
        <v>143</v>
      </c>
      <c r="D277" t="s">
        <v>144</v>
      </c>
      <c r="E277" t="s">
        <v>42</v>
      </c>
      <c r="F277" t="s">
        <v>71</v>
      </c>
      <c r="G277">
        <v>1369.7639999999999</v>
      </c>
    </row>
    <row r="278" spans="1:7" x14ac:dyDescent="0.55000000000000004">
      <c r="A278" s="1">
        <v>42215</v>
      </c>
      <c r="B278" t="s">
        <v>37</v>
      </c>
      <c r="C278" t="s">
        <v>92</v>
      </c>
      <c r="D278" t="s">
        <v>40</v>
      </c>
      <c r="E278" t="s">
        <v>28</v>
      </c>
      <c r="F278" t="s">
        <v>29</v>
      </c>
      <c r="G278">
        <v>1367.84</v>
      </c>
    </row>
    <row r="279" spans="1:7" x14ac:dyDescent="0.55000000000000004">
      <c r="A279" s="1">
        <v>42875</v>
      </c>
      <c r="B279" t="s">
        <v>22</v>
      </c>
      <c r="C279" t="s">
        <v>84</v>
      </c>
      <c r="D279" t="s">
        <v>26</v>
      </c>
      <c r="E279" t="s">
        <v>67</v>
      </c>
      <c r="F279" t="s">
        <v>68</v>
      </c>
      <c r="G279">
        <v>1363.96</v>
      </c>
    </row>
    <row r="280" spans="1:7" x14ac:dyDescent="0.55000000000000004">
      <c r="A280" s="1">
        <v>42802</v>
      </c>
      <c r="B280" t="s">
        <v>22</v>
      </c>
      <c r="C280" t="s">
        <v>50</v>
      </c>
      <c r="D280" t="s">
        <v>26</v>
      </c>
      <c r="E280" t="s">
        <v>67</v>
      </c>
      <c r="F280" t="s">
        <v>68</v>
      </c>
      <c r="G280">
        <v>1363.96</v>
      </c>
    </row>
    <row r="281" spans="1:7" x14ac:dyDescent="0.55000000000000004">
      <c r="A281" s="1">
        <v>42980</v>
      </c>
      <c r="B281" t="s">
        <v>22</v>
      </c>
      <c r="C281" t="s">
        <v>207</v>
      </c>
      <c r="D281" t="s">
        <v>101</v>
      </c>
      <c r="E281" t="s">
        <v>67</v>
      </c>
      <c r="F281" t="s">
        <v>680</v>
      </c>
      <c r="G281">
        <v>1362.9</v>
      </c>
    </row>
    <row r="282" spans="1:7" x14ac:dyDescent="0.55000000000000004">
      <c r="A282" s="1">
        <v>43408</v>
      </c>
      <c r="B282" t="s">
        <v>37</v>
      </c>
      <c r="C282" t="s">
        <v>84</v>
      </c>
      <c r="D282" t="s">
        <v>26</v>
      </c>
      <c r="E282" t="s">
        <v>67</v>
      </c>
      <c r="F282" t="s">
        <v>68</v>
      </c>
      <c r="G282">
        <v>1359.96</v>
      </c>
    </row>
    <row r="283" spans="1:7" x14ac:dyDescent="0.55000000000000004">
      <c r="A283" s="1">
        <v>42372</v>
      </c>
      <c r="B283" t="s">
        <v>22</v>
      </c>
      <c r="C283" t="s">
        <v>100</v>
      </c>
      <c r="D283" t="s">
        <v>101</v>
      </c>
      <c r="E283" t="s">
        <v>28</v>
      </c>
      <c r="F283" t="s">
        <v>29</v>
      </c>
      <c r="G283">
        <v>1352.3976</v>
      </c>
    </row>
    <row r="284" spans="1:7" x14ac:dyDescent="0.55000000000000004">
      <c r="A284" s="1">
        <v>42809</v>
      </c>
      <c r="B284" t="s">
        <v>37</v>
      </c>
      <c r="C284" t="s">
        <v>39</v>
      </c>
      <c r="D284" t="s">
        <v>40</v>
      </c>
      <c r="E284" t="s">
        <v>28</v>
      </c>
      <c r="F284" t="s">
        <v>32</v>
      </c>
      <c r="G284">
        <v>1352.0319999999999</v>
      </c>
    </row>
    <row r="285" spans="1:7" x14ac:dyDescent="0.55000000000000004">
      <c r="A285" s="1">
        <v>42778</v>
      </c>
      <c r="B285" t="s">
        <v>22</v>
      </c>
      <c r="C285" t="s">
        <v>1271</v>
      </c>
      <c r="D285" t="s">
        <v>26</v>
      </c>
      <c r="E285" t="s">
        <v>42</v>
      </c>
      <c r="F285" t="s">
        <v>55</v>
      </c>
      <c r="G285">
        <v>1350.12</v>
      </c>
    </row>
    <row r="286" spans="1:7" x14ac:dyDescent="0.55000000000000004">
      <c r="A286" s="1">
        <v>42267</v>
      </c>
      <c r="B286" t="s">
        <v>22</v>
      </c>
      <c r="C286" t="s">
        <v>263</v>
      </c>
      <c r="D286" t="s">
        <v>144</v>
      </c>
      <c r="E286" t="s">
        <v>67</v>
      </c>
      <c r="F286" t="s">
        <v>68</v>
      </c>
      <c r="G286">
        <v>1349.91</v>
      </c>
    </row>
    <row r="287" spans="1:7" x14ac:dyDescent="0.55000000000000004">
      <c r="A287" s="1">
        <v>42890</v>
      </c>
      <c r="B287" t="s">
        <v>22</v>
      </c>
      <c r="C287" t="s">
        <v>263</v>
      </c>
      <c r="D287" t="s">
        <v>144</v>
      </c>
      <c r="E287" t="s">
        <v>67</v>
      </c>
      <c r="F287" t="s">
        <v>680</v>
      </c>
      <c r="G287">
        <v>1349.85</v>
      </c>
    </row>
    <row r="288" spans="1:7" x14ac:dyDescent="0.55000000000000004">
      <c r="A288" s="1">
        <v>42567</v>
      </c>
      <c r="B288" t="s">
        <v>37</v>
      </c>
      <c r="C288" t="s">
        <v>39</v>
      </c>
      <c r="D288" t="s">
        <v>40</v>
      </c>
      <c r="E288" t="s">
        <v>28</v>
      </c>
      <c r="F288" t="s">
        <v>32</v>
      </c>
      <c r="G288">
        <v>1348.704</v>
      </c>
    </row>
    <row r="289" spans="1:7" x14ac:dyDescent="0.55000000000000004">
      <c r="A289" s="1">
        <v>43261</v>
      </c>
      <c r="B289" t="s">
        <v>37</v>
      </c>
      <c r="C289" t="s">
        <v>50</v>
      </c>
      <c r="D289" t="s">
        <v>26</v>
      </c>
      <c r="E289" t="s">
        <v>42</v>
      </c>
      <c r="F289" t="s">
        <v>55</v>
      </c>
      <c r="G289">
        <v>1347.52</v>
      </c>
    </row>
    <row r="290" spans="1:7" x14ac:dyDescent="0.55000000000000004">
      <c r="A290" s="1">
        <v>42681</v>
      </c>
      <c r="B290" t="s">
        <v>37</v>
      </c>
      <c r="C290" t="s">
        <v>50</v>
      </c>
      <c r="D290" t="s">
        <v>26</v>
      </c>
      <c r="E290" t="s">
        <v>42</v>
      </c>
      <c r="F290" t="s">
        <v>71</v>
      </c>
      <c r="G290">
        <v>1345.4849999999999</v>
      </c>
    </row>
    <row r="291" spans="1:7" x14ac:dyDescent="0.55000000000000004">
      <c r="A291" s="1">
        <v>43442</v>
      </c>
      <c r="B291" t="s">
        <v>22</v>
      </c>
      <c r="C291" t="s">
        <v>39</v>
      </c>
      <c r="D291" t="s">
        <v>40</v>
      </c>
      <c r="E291" t="s">
        <v>28</v>
      </c>
      <c r="F291" t="s">
        <v>29</v>
      </c>
      <c r="G291">
        <v>1336.829</v>
      </c>
    </row>
    <row r="292" spans="1:7" x14ac:dyDescent="0.55000000000000004">
      <c r="A292" s="1">
        <v>42991</v>
      </c>
      <c r="B292" t="s">
        <v>22</v>
      </c>
      <c r="C292" t="s">
        <v>134</v>
      </c>
      <c r="D292" t="s">
        <v>101</v>
      </c>
      <c r="E292" t="s">
        <v>28</v>
      </c>
      <c r="F292" t="s">
        <v>61</v>
      </c>
      <c r="G292">
        <v>1336.44</v>
      </c>
    </row>
    <row r="293" spans="1:7" x14ac:dyDescent="0.55000000000000004">
      <c r="A293" s="1">
        <v>42896</v>
      </c>
      <c r="B293" t="s">
        <v>22</v>
      </c>
      <c r="C293" t="s">
        <v>39</v>
      </c>
      <c r="D293" t="s">
        <v>40</v>
      </c>
      <c r="E293" t="s">
        <v>28</v>
      </c>
      <c r="F293" t="s">
        <v>52</v>
      </c>
      <c r="G293">
        <v>1335.68</v>
      </c>
    </row>
    <row r="294" spans="1:7" x14ac:dyDescent="0.55000000000000004">
      <c r="A294" s="1">
        <v>43172</v>
      </c>
      <c r="B294" t="s">
        <v>22</v>
      </c>
      <c r="C294" t="s">
        <v>453</v>
      </c>
      <c r="D294" t="s">
        <v>40</v>
      </c>
      <c r="E294" t="s">
        <v>42</v>
      </c>
      <c r="F294" t="s">
        <v>575</v>
      </c>
      <c r="G294">
        <v>1332.4960000000001</v>
      </c>
    </row>
    <row r="295" spans="1:7" x14ac:dyDescent="0.55000000000000004">
      <c r="A295" s="1">
        <v>42256</v>
      </c>
      <c r="B295" t="s">
        <v>37</v>
      </c>
      <c r="C295" t="s">
        <v>1244</v>
      </c>
      <c r="D295" t="s">
        <v>144</v>
      </c>
      <c r="E295" t="s">
        <v>42</v>
      </c>
      <c r="F295" t="s">
        <v>55</v>
      </c>
      <c r="G295">
        <v>1325.85</v>
      </c>
    </row>
    <row r="296" spans="1:7" x14ac:dyDescent="0.55000000000000004">
      <c r="A296" s="1">
        <v>42017</v>
      </c>
      <c r="B296" t="s">
        <v>22</v>
      </c>
      <c r="C296" t="s">
        <v>39</v>
      </c>
      <c r="D296" t="s">
        <v>40</v>
      </c>
      <c r="E296" t="s">
        <v>42</v>
      </c>
      <c r="F296" t="s">
        <v>55</v>
      </c>
      <c r="G296">
        <v>1325.85</v>
      </c>
    </row>
    <row r="297" spans="1:7" x14ac:dyDescent="0.55000000000000004">
      <c r="A297" s="1">
        <v>42710</v>
      </c>
      <c r="B297" t="s">
        <v>22</v>
      </c>
      <c r="C297" t="s">
        <v>1392</v>
      </c>
      <c r="D297" t="s">
        <v>40</v>
      </c>
      <c r="E297" t="s">
        <v>42</v>
      </c>
      <c r="F297" t="s">
        <v>55</v>
      </c>
      <c r="G297">
        <v>1325.85</v>
      </c>
    </row>
    <row r="298" spans="1:7" x14ac:dyDescent="0.55000000000000004">
      <c r="A298" s="1">
        <v>42849</v>
      </c>
      <c r="B298" t="s">
        <v>98</v>
      </c>
      <c r="C298" t="s">
        <v>453</v>
      </c>
      <c r="D298" t="s">
        <v>40</v>
      </c>
      <c r="E298" t="s">
        <v>28</v>
      </c>
      <c r="F298" t="s">
        <v>32</v>
      </c>
      <c r="G298">
        <v>1325.76</v>
      </c>
    </row>
    <row r="299" spans="1:7" x14ac:dyDescent="0.55000000000000004">
      <c r="A299" s="1">
        <v>42359</v>
      </c>
      <c r="B299" t="s">
        <v>22</v>
      </c>
      <c r="C299" t="s">
        <v>39</v>
      </c>
      <c r="D299" t="s">
        <v>40</v>
      </c>
      <c r="E299" t="s">
        <v>28</v>
      </c>
      <c r="F299" t="s">
        <v>32</v>
      </c>
      <c r="G299">
        <v>1325.76</v>
      </c>
    </row>
    <row r="300" spans="1:7" x14ac:dyDescent="0.55000000000000004">
      <c r="A300" s="1">
        <v>42691</v>
      </c>
      <c r="B300" t="s">
        <v>22</v>
      </c>
      <c r="C300" t="s">
        <v>646</v>
      </c>
      <c r="D300" t="s">
        <v>101</v>
      </c>
      <c r="E300" t="s">
        <v>28</v>
      </c>
      <c r="F300" t="s">
        <v>32</v>
      </c>
      <c r="G300">
        <v>1323.9</v>
      </c>
    </row>
    <row r="301" spans="1:7" x14ac:dyDescent="0.55000000000000004">
      <c r="A301" s="1">
        <v>42176</v>
      </c>
      <c r="B301" t="s">
        <v>22</v>
      </c>
      <c r="C301" t="s">
        <v>786</v>
      </c>
      <c r="D301" t="s">
        <v>144</v>
      </c>
      <c r="E301" t="s">
        <v>67</v>
      </c>
      <c r="F301" t="s">
        <v>68</v>
      </c>
      <c r="G301">
        <v>1322.93</v>
      </c>
    </row>
    <row r="302" spans="1:7" x14ac:dyDescent="0.55000000000000004">
      <c r="A302" s="1">
        <v>43347</v>
      </c>
      <c r="B302" t="s">
        <v>37</v>
      </c>
      <c r="C302" t="s">
        <v>39</v>
      </c>
      <c r="D302" t="s">
        <v>40</v>
      </c>
      <c r="E302" t="s">
        <v>28</v>
      </c>
      <c r="F302" t="s">
        <v>52</v>
      </c>
      <c r="G302">
        <v>1322.3520000000001</v>
      </c>
    </row>
    <row r="303" spans="1:7" x14ac:dyDescent="0.55000000000000004">
      <c r="A303" s="1">
        <v>43057</v>
      </c>
      <c r="B303" t="s">
        <v>37</v>
      </c>
      <c r="C303" t="s">
        <v>354</v>
      </c>
      <c r="D303" t="s">
        <v>26</v>
      </c>
      <c r="E303" t="s">
        <v>67</v>
      </c>
      <c r="F303" t="s">
        <v>157</v>
      </c>
      <c r="G303">
        <v>1319.96</v>
      </c>
    </row>
    <row r="304" spans="1:7" x14ac:dyDescent="0.55000000000000004">
      <c r="A304" s="1">
        <v>43155</v>
      </c>
      <c r="B304" t="s">
        <v>37</v>
      </c>
      <c r="C304" t="s">
        <v>143</v>
      </c>
      <c r="D304" t="s">
        <v>144</v>
      </c>
      <c r="E304" t="s">
        <v>67</v>
      </c>
      <c r="F304" t="s">
        <v>157</v>
      </c>
      <c r="G304">
        <v>1319.8</v>
      </c>
    </row>
    <row r="305" spans="1:7" x14ac:dyDescent="0.55000000000000004">
      <c r="A305" s="1">
        <v>42826</v>
      </c>
      <c r="B305" t="s">
        <v>22</v>
      </c>
      <c r="C305" t="s">
        <v>263</v>
      </c>
      <c r="D305" t="s">
        <v>144</v>
      </c>
      <c r="E305" t="s">
        <v>28</v>
      </c>
      <c r="F305" t="s">
        <v>32</v>
      </c>
      <c r="G305">
        <v>1317.492</v>
      </c>
    </row>
    <row r="306" spans="1:7" x14ac:dyDescent="0.55000000000000004">
      <c r="A306" s="1">
        <v>42256</v>
      </c>
      <c r="B306" t="s">
        <v>22</v>
      </c>
      <c r="C306" t="s">
        <v>84</v>
      </c>
      <c r="D306" t="s">
        <v>26</v>
      </c>
      <c r="E306" t="s">
        <v>67</v>
      </c>
      <c r="F306" t="s">
        <v>680</v>
      </c>
      <c r="G306">
        <v>1299.99</v>
      </c>
    </row>
    <row r="307" spans="1:7" x14ac:dyDescent="0.55000000000000004">
      <c r="A307" s="1">
        <v>43363</v>
      </c>
      <c r="B307" t="s">
        <v>22</v>
      </c>
      <c r="C307" t="s">
        <v>263</v>
      </c>
      <c r="D307" t="s">
        <v>144</v>
      </c>
      <c r="E307" t="s">
        <v>67</v>
      </c>
      <c r="F307" t="s">
        <v>68</v>
      </c>
      <c r="G307">
        <v>1299.6600000000001</v>
      </c>
    </row>
    <row r="308" spans="1:7" x14ac:dyDescent="0.55000000000000004">
      <c r="A308" s="1">
        <v>42290</v>
      </c>
      <c r="B308" t="s">
        <v>22</v>
      </c>
      <c r="C308" t="s">
        <v>92</v>
      </c>
      <c r="D308" t="s">
        <v>40</v>
      </c>
      <c r="E308" t="s">
        <v>28</v>
      </c>
      <c r="F308" t="s">
        <v>52</v>
      </c>
      <c r="G308">
        <v>1298.55</v>
      </c>
    </row>
    <row r="309" spans="1:7" x14ac:dyDescent="0.55000000000000004">
      <c r="A309" s="1">
        <v>42882</v>
      </c>
      <c r="B309" t="s">
        <v>22</v>
      </c>
      <c r="C309" t="s">
        <v>207</v>
      </c>
      <c r="D309" t="s">
        <v>101</v>
      </c>
      <c r="E309" t="s">
        <v>42</v>
      </c>
      <c r="F309" t="s">
        <v>55</v>
      </c>
      <c r="G309">
        <v>1297.3679999999999</v>
      </c>
    </row>
    <row r="310" spans="1:7" x14ac:dyDescent="0.55000000000000004">
      <c r="A310" s="1">
        <v>42674</v>
      </c>
      <c r="B310" t="s">
        <v>22</v>
      </c>
      <c r="C310" t="s">
        <v>39</v>
      </c>
      <c r="D310" t="s">
        <v>40</v>
      </c>
      <c r="E310" t="s">
        <v>67</v>
      </c>
      <c r="F310" t="s">
        <v>68</v>
      </c>
      <c r="G310">
        <v>1295.8399999999999</v>
      </c>
    </row>
    <row r="311" spans="1:7" x14ac:dyDescent="0.55000000000000004">
      <c r="A311" s="1">
        <v>43280</v>
      </c>
      <c r="B311" t="s">
        <v>37</v>
      </c>
      <c r="C311" t="s">
        <v>39</v>
      </c>
      <c r="D311" t="s">
        <v>40</v>
      </c>
      <c r="E311" t="s">
        <v>42</v>
      </c>
      <c r="F311" t="s">
        <v>55</v>
      </c>
      <c r="G311">
        <v>1295.78</v>
      </c>
    </row>
    <row r="312" spans="1:7" x14ac:dyDescent="0.55000000000000004">
      <c r="A312" s="1">
        <v>42831</v>
      </c>
      <c r="B312" t="s">
        <v>98</v>
      </c>
      <c r="C312" t="s">
        <v>5208</v>
      </c>
      <c r="D312" t="s">
        <v>144</v>
      </c>
      <c r="E312" t="s">
        <v>67</v>
      </c>
      <c r="F312" t="s">
        <v>68</v>
      </c>
      <c r="G312">
        <v>1294.75</v>
      </c>
    </row>
    <row r="313" spans="1:7" x14ac:dyDescent="0.55000000000000004">
      <c r="A313" s="1">
        <v>42900</v>
      </c>
      <c r="B313" t="s">
        <v>37</v>
      </c>
      <c r="C313" t="s">
        <v>39</v>
      </c>
      <c r="D313" t="s">
        <v>40</v>
      </c>
      <c r="E313" t="s">
        <v>28</v>
      </c>
      <c r="F313" t="s">
        <v>52</v>
      </c>
      <c r="G313">
        <v>1293.4880000000001</v>
      </c>
    </row>
    <row r="314" spans="1:7" x14ac:dyDescent="0.55000000000000004">
      <c r="A314" s="1">
        <v>43360</v>
      </c>
      <c r="B314" t="s">
        <v>37</v>
      </c>
      <c r="C314" t="s">
        <v>117</v>
      </c>
      <c r="D314" t="s">
        <v>40</v>
      </c>
      <c r="E314" t="s">
        <v>28</v>
      </c>
      <c r="F314" t="s">
        <v>29</v>
      </c>
      <c r="G314">
        <v>1292.94</v>
      </c>
    </row>
    <row r="315" spans="1:7" x14ac:dyDescent="0.55000000000000004">
      <c r="A315" s="1">
        <v>42819</v>
      </c>
      <c r="B315" t="s">
        <v>22</v>
      </c>
      <c r="C315" t="s">
        <v>646</v>
      </c>
      <c r="D315" t="s">
        <v>101</v>
      </c>
      <c r="E315" t="s">
        <v>67</v>
      </c>
      <c r="F315" t="s">
        <v>157</v>
      </c>
      <c r="G315">
        <v>1287.45</v>
      </c>
    </row>
    <row r="316" spans="1:7" x14ac:dyDescent="0.55000000000000004">
      <c r="A316" s="1">
        <v>43292</v>
      </c>
      <c r="B316" t="s">
        <v>37</v>
      </c>
      <c r="C316" t="s">
        <v>39</v>
      </c>
      <c r="D316" t="s">
        <v>40</v>
      </c>
      <c r="E316" t="s">
        <v>67</v>
      </c>
      <c r="F316" t="s">
        <v>157</v>
      </c>
      <c r="G316">
        <v>1287.45</v>
      </c>
    </row>
    <row r="317" spans="1:7" x14ac:dyDescent="0.55000000000000004">
      <c r="A317" s="1">
        <v>43278</v>
      </c>
      <c r="B317" t="s">
        <v>37</v>
      </c>
      <c r="C317" t="s">
        <v>92</v>
      </c>
      <c r="D317" t="s">
        <v>40</v>
      </c>
      <c r="E317" t="s">
        <v>67</v>
      </c>
      <c r="F317" t="s">
        <v>157</v>
      </c>
      <c r="G317">
        <v>1287.45</v>
      </c>
    </row>
    <row r="318" spans="1:7" x14ac:dyDescent="0.55000000000000004">
      <c r="A318" s="1">
        <v>43345</v>
      </c>
      <c r="B318" t="s">
        <v>37</v>
      </c>
      <c r="C318" t="s">
        <v>263</v>
      </c>
      <c r="D318" t="s">
        <v>144</v>
      </c>
      <c r="E318" t="s">
        <v>28</v>
      </c>
      <c r="F318" t="s">
        <v>32</v>
      </c>
      <c r="G318">
        <v>1282.4100000000001</v>
      </c>
    </row>
    <row r="319" spans="1:7" x14ac:dyDescent="0.55000000000000004">
      <c r="A319" s="1">
        <v>42081</v>
      </c>
      <c r="B319" t="s">
        <v>98</v>
      </c>
      <c r="C319" t="s">
        <v>39</v>
      </c>
      <c r="D319" t="s">
        <v>40</v>
      </c>
      <c r="E319" t="s">
        <v>67</v>
      </c>
      <c r="F319" t="s">
        <v>680</v>
      </c>
      <c r="G319">
        <v>1279.9680000000001</v>
      </c>
    </row>
    <row r="320" spans="1:7" x14ac:dyDescent="0.55000000000000004">
      <c r="A320" s="1">
        <v>42920</v>
      </c>
      <c r="B320" t="s">
        <v>22</v>
      </c>
      <c r="C320" t="s">
        <v>39</v>
      </c>
      <c r="D320" t="s">
        <v>40</v>
      </c>
      <c r="E320" t="s">
        <v>28</v>
      </c>
      <c r="F320" t="s">
        <v>29</v>
      </c>
      <c r="G320">
        <v>1279.165</v>
      </c>
    </row>
    <row r="321" spans="1:7" x14ac:dyDescent="0.55000000000000004">
      <c r="A321" s="1">
        <v>42847</v>
      </c>
      <c r="B321" t="s">
        <v>98</v>
      </c>
      <c r="C321" t="s">
        <v>306</v>
      </c>
      <c r="D321" t="s">
        <v>40</v>
      </c>
      <c r="E321" t="s">
        <v>28</v>
      </c>
      <c r="F321" t="s">
        <v>52</v>
      </c>
      <c r="G321">
        <v>1272.6300000000001</v>
      </c>
    </row>
    <row r="322" spans="1:7" x14ac:dyDescent="0.55000000000000004">
      <c r="A322" s="1">
        <v>42766</v>
      </c>
      <c r="B322" t="s">
        <v>98</v>
      </c>
      <c r="C322" t="s">
        <v>1271</v>
      </c>
      <c r="D322" t="s">
        <v>26</v>
      </c>
      <c r="E322" t="s">
        <v>42</v>
      </c>
      <c r="F322" t="s">
        <v>71</v>
      </c>
      <c r="G322">
        <v>1270.99</v>
      </c>
    </row>
    <row r="323" spans="1:7" x14ac:dyDescent="0.55000000000000004">
      <c r="A323" s="1">
        <v>42406</v>
      </c>
      <c r="B323" t="s">
        <v>22</v>
      </c>
      <c r="C323" t="s">
        <v>241</v>
      </c>
      <c r="D323" t="s">
        <v>144</v>
      </c>
      <c r="E323" t="s">
        <v>28</v>
      </c>
      <c r="F323" t="s">
        <v>32</v>
      </c>
      <c r="G323">
        <v>1268.82</v>
      </c>
    </row>
    <row r="324" spans="1:7" x14ac:dyDescent="0.55000000000000004">
      <c r="A324" s="1">
        <v>42880</v>
      </c>
      <c r="B324" t="s">
        <v>98</v>
      </c>
      <c r="C324" t="s">
        <v>1271</v>
      </c>
      <c r="D324" t="s">
        <v>26</v>
      </c>
      <c r="E324" t="s">
        <v>42</v>
      </c>
      <c r="F324" t="s">
        <v>55</v>
      </c>
      <c r="G324">
        <v>1267.6500000000001</v>
      </c>
    </row>
    <row r="325" spans="1:7" x14ac:dyDescent="0.55000000000000004">
      <c r="A325" s="1">
        <v>42487</v>
      </c>
      <c r="B325" t="s">
        <v>22</v>
      </c>
      <c r="C325" t="s">
        <v>3037</v>
      </c>
      <c r="D325" t="s">
        <v>144</v>
      </c>
      <c r="E325" t="s">
        <v>28</v>
      </c>
      <c r="F325" t="s">
        <v>32</v>
      </c>
      <c r="G325">
        <v>1267.53</v>
      </c>
    </row>
    <row r="326" spans="1:7" x14ac:dyDescent="0.55000000000000004">
      <c r="A326" s="1">
        <v>42916</v>
      </c>
      <c r="B326" t="s">
        <v>22</v>
      </c>
      <c r="C326" t="s">
        <v>1271</v>
      </c>
      <c r="D326" t="s">
        <v>26</v>
      </c>
      <c r="E326" t="s">
        <v>28</v>
      </c>
      <c r="F326" t="s">
        <v>29</v>
      </c>
      <c r="G326">
        <v>1266.8599999999999</v>
      </c>
    </row>
    <row r="327" spans="1:7" x14ac:dyDescent="0.55000000000000004">
      <c r="A327" s="1">
        <v>42723</v>
      </c>
      <c r="B327" t="s">
        <v>22</v>
      </c>
      <c r="C327" t="s">
        <v>39</v>
      </c>
      <c r="D327" t="s">
        <v>40</v>
      </c>
      <c r="E327" t="s">
        <v>67</v>
      </c>
      <c r="F327" t="s">
        <v>157</v>
      </c>
      <c r="G327">
        <v>1265.8499999999999</v>
      </c>
    </row>
    <row r="328" spans="1:7" x14ac:dyDescent="0.55000000000000004">
      <c r="A328" s="1">
        <v>43067</v>
      </c>
      <c r="B328" t="s">
        <v>37</v>
      </c>
      <c r="C328" t="s">
        <v>1271</v>
      </c>
      <c r="D328" t="s">
        <v>26</v>
      </c>
      <c r="E328" t="s">
        <v>42</v>
      </c>
      <c r="F328" t="s">
        <v>55</v>
      </c>
      <c r="G328">
        <v>1263.3</v>
      </c>
    </row>
    <row r="329" spans="1:7" x14ac:dyDescent="0.55000000000000004">
      <c r="A329" s="1">
        <v>42344</v>
      </c>
      <c r="B329" t="s">
        <v>37</v>
      </c>
      <c r="C329" t="s">
        <v>39</v>
      </c>
      <c r="D329" t="s">
        <v>40</v>
      </c>
      <c r="E329" t="s">
        <v>42</v>
      </c>
      <c r="F329" t="s">
        <v>55</v>
      </c>
      <c r="G329">
        <v>1261.33</v>
      </c>
    </row>
    <row r="330" spans="1:7" x14ac:dyDescent="0.55000000000000004">
      <c r="A330" s="1">
        <v>43424</v>
      </c>
      <c r="B330" t="s">
        <v>22</v>
      </c>
      <c r="C330" t="s">
        <v>263</v>
      </c>
      <c r="D330" t="s">
        <v>144</v>
      </c>
      <c r="E330" t="s">
        <v>67</v>
      </c>
      <c r="F330" t="s">
        <v>68</v>
      </c>
      <c r="G330">
        <v>1259.97</v>
      </c>
    </row>
    <row r="331" spans="1:7" x14ac:dyDescent="0.55000000000000004">
      <c r="A331" s="1">
        <v>42631</v>
      </c>
      <c r="B331" t="s">
        <v>37</v>
      </c>
      <c r="C331" t="s">
        <v>2738</v>
      </c>
      <c r="D331" t="s">
        <v>144</v>
      </c>
      <c r="E331" t="s">
        <v>67</v>
      </c>
      <c r="F331" t="s">
        <v>68</v>
      </c>
      <c r="G331">
        <v>1259.93</v>
      </c>
    </row>
    <row r="332" spans="1:7" x14ac:dyDescent="0.55000000000000004">
      <c r="A332" s="1">
        <v>42046</v>
      </c>
      <c r="B332" t="s">
        <v>22</v>
      </c>
      <c r="C332" t="s">
        <v>315</v>
      </c>
      <c r="D332" t="s">
        <v>26</v>
      </c>
      <c r="E332" t="s">
        <v>28</v>
      </c>
      <c r="F332" t="s">
        <v>52</v>
      </c>
      <c r="G332">
        <v>1256.22</v>
      </c>
    </row>
    <row r="333" spans="1:7" x14ac:dyDescent="0.55000000000000004">
      <c r="A333" s="1">
        <v>42695</v>
      </c>
      <c r="B333" t="s">
        <v>22</v>
      </c>
      <c r="C333" t="s">
        <v>143</v>
      </c>
      <c r="D333" t="s">
        <v>144</v>
      </c>
      <c r="E333" t="s">
        <v>28</v>
      </c>
      <c r="F333" t="s">
        <v>52</v>
      </c>
      <c r="G333">
        <v>1252.704</v>
      </c>
    </row>
    <row r="334" spans="1:7" x14ac:dyDescent="0.55000000000000004">
      <c r="A334" s="1">
        <v>42448</v>
      </c>
      <c r="B334" t="s">
        <v>37</v>
      </c>
      <c r="C334" t="s">
        <v>92</v>
      </c>
      <c r="D334" t="s">
        <v>40</v>
      </c>
      <c r="E334" t="s">
        <v>42</v>
      </c>
      <c r="F334" t="s">
        <v>55</v>
      </c>
      <c r="G334">
        <v>1247.6400000000001</v>
      </c>
    </row>
    <row r="335" spans="1:7" x14ac:dyDescent="0.55000000000000004">
      <c r="A335" s="1">
        <v>43421</v>
      </c>
      <c r="B335" t="s">
        <v>37</v>
      </c>
      <c r="C335" t="s">
        <v>263</v>
      </c>
      <c r="D335" t="s">
        <v>144</v>
      </c>
      <c r="E335" t="s">
        <v>42</v>
      </c>
      <c r="F335" t="s">
        <v>55</v>
      </c>
      <c r="G335">
        <v>1247.6400000000001</v>
      </c>
    </row>
    <row r="336" spans="1:7" x14ac:dyDescent="0.55000000000000004">
      <c r="A336" s="1">
        <v>43150</v>
      </c>
      <c r="B336" t="s">
        <v>37</v>
      </c>
      <c r="C336" t="s">
        <v>1271</v>
      </c>
      <c r="D336" t="s">
        <v>26</v>
      </c>
      <c r="E336" t="s">
        <v>42</v>
      </c>
      <c r="F336" t="s">
        <v>74</v>
      </c>
      <c r="G336">
        <v>1245.8599999999999</v>
      </c>
    </row>
    <row r="337" spans="1:7" x14ac:dyDescent="0.55000000000000004">
      <c r="A337" s="1">
        <v>43434</v>
      </c>
      <c r="B337" t="s">
        <v>98</v>
      </c>
      <c r="C337" t="s">
        <v>263</v>
      </c>
      <c r="D337" t="s">
        <v>144</v>
      </c>
      <c r="E337" t="s">
        <v>28</v>
      </c>
      <c r="F337" t="s">
        <v>32</v>
      </c>
      <c r="G337">
        <v>1242.9000000000001</v>
      </c>
    </row>
    <row r="338" spans="1:7" x14ac:dyDescent="0.55000000000000004">
      <c r="A338" s="1">
        <v>42183</v>
      </c>
      <c r="B338" t="s">
        <v>22</v>
      </c>
      <c r="C338" t="s">
        <v>143</v>
      </c>
      <c r="D338" t="s">
        <v>144</v>
      </c>
      <c r="E338" t="s">
        <v>28</v>
      </c>
      <c r="F338" t="s">
        <v>32</v>
      </c>
      <c r="G338">
        <v>1228.4649999999999</v>
      </c>
    </row>
    <row r="339" spans="1:7" x14ac:dyDescent="0.55000000000000004">
      <c r="A339" s="1">
        <v>42430</v>
      </c>
      <c r="B339" t="s">
        <v>37</v>
      </c>
      <c r="C339" t="s">
        <v>100</v>
      </c>
      <c r="D339" t="s">
        <v>101</v>
      </c>
      <c r="E339" t="s">
        <v>28</v>
      </c>
      <c r="F339" t="s">
        <v>29</v>
      </c>
      <c r="G339">
        <v>1227.9983999999999</v>
      </c>
    </row>
    <row r="340" spans="1:7" x14ac:dyDescent="0.55000000000000004">
      <c r="A340" s="1">
        <v>43063</v>
      </c>
      <c r="B340" t="s">
        <v>22</v>
      </c>
      <c r="C340" t="s">
        <v>92</v>
      </c>
      <c r="D340" t="s">
        <v>40</v>
      </c>
      <c r="E340" t="s">
        <v>42</v>
      </c>
      <c r="F340" t="s">
        <v>71</v>
      </c>
      <c r="G340">
        <v>1219.96</v>
      </c>
    </row>
    <row r="341" spans="1:7" x14ac:dyDescent="0.55000000000000004">
      <c r="A341" s="1">
        <v>42333</v>
      </c>
      <c r="B341" t="s">
        <v>37</v>
      </c>
      <c r="C341" t="s">
        <v>100</v>
      </c>
      <c r="D341" t="s">
        <v>101</v>
      </c>
      <c r="E341" t="s">
        <v>28</v>
      </c>
      <c r="F341" t="s">
        <v>52</v>
      </c>
      <c r="G341">
        <v>1218.7349999999999</v>
      </c>
    </row>
    <row r="342" spans="1:7" x14ac:dyDescent="0.55000000000000004">
      <c r="A342" s="1">
        <v>42591</v>
      </c>
      <c r="B342" t="s">
        <v>22</v>
      </c>
      <c r="C342" t="s">
        <v>263</v>
      </c>
      <c r="D342" t="s">
        <v>144</v>
      </c>
      <c r="E342" t="s">
        <v>42</v>
      </c>
      <c r="F342" t="s">
        <v>71</v>
      </c>
      <c r="G342">
        <v>1217.568</v>
      </c>
    </row>
    <row r="343" spans="1:7" x14ac:dyDescent="0.55000000000000004">
      <c r="A343" s="1">
        <v>42543</v>
      </c>
      <c r="B343" t="s">
        <v>22</v>
      </c>
      <c r="C343" t="s">
        <v>263</v>
      </c>
      <c r="D343" t="s">
        <v>144</v>
      </c>
      <c r="E343" t="s">
        <v>42</v>
      </c>
      <c r="F343" t="s">
        <v>71</v>
      </c>
      <c r="G343">
        <v>1217.568</v>
      </c>
    </row>
    <row r="344" spans="1:7" x14ac:dyDescent="0.55000000000000004">
      <c r="A344" s="1">
        <v>42102</v>
      </c>
      <c r="B344" t="s">
        <v>37</v>
      </c>
      <c r="C344" t="s">
        <v>354</v>
      </c>
      <c r="D344" t="s">
        <v>26</v>
      </c>
      <c r="E344" t="s">
        <v>28</v>
      </c>
      <c r="F344" t="s">
        <v>52</v>
      </c>
      <c r="G344">
        <v>1215.92</v>
      </c>
    </row>
    <row r="345" spans="1:7" x14ac:dyDescent="0.55000000000000004">
      <c r="A345" s="1">
        <v>42176</v>
      </c>
      <c r="B345" t="s">
        <v>22</v>
      </c>
      <c r="C345" t="s">
        <v>263</v>
      </c>
      <c r="D345" t="s">
        <v>144</v>
      </c>
      <c r="E345" t="s">
        <v>67</v>
      </c>
      <c r="F345" t="s">
        <v>68</v>
      </c>
      <c r="G345">
        <v>1214.8499999999999</v>
      </c>
    </row>
    <row r="346" spans="1:7" x14ac:dyDescent="0.55000000000000004">
      <c r="A346" s="1">
        <v>43267</v>
      </c>
      <c r="B346" t="s">
        <v>22</v>
      </c>
      <c r="C346" t="s">
        <v>39</v>
      </c>
      <c r="D346" t="s">
        <v>40</v>
      </c>
      <c r="E346" t="s">
        <v>28</v>
      </c>
      <c r="F346" t="s">
        <v>32</v>
      </c>
      <c r="G346">
        <v>1212.96</v>
      </c>
    </row>
    <row r="347" spans="1:7" x14ac:dyDescent="0.55000000000000004">
      <c r="A347" s="1">
        <v>42135</v>
      </c>
      <c r="B347" t="s">
        <v>37</v>
      </c>
      <c r="C347" t="s">
        <v>100</v>
      </c>
      <c r="D347" t="s">
        <v>101</v>
      </c>
      <c r="E347" t="s">
        <v>28</v>
      </c>
      <c r="F347" t="s">
        <v>32</v>
      </c>
      <c r="G347">
        <v>1212.96</v>
      </c>
    </row>
    <row r="348" spans="1:7" x14ac:dyDescent="0.55000000000000004">
      <c r="A348" s="1">
        <v>42677</v>
      </c>
      <c r="B348" t="s">
        <v>98</v>
      </c>
      <c r="C348" t="s">
        <v>39</v>
      </c>
      <c r="D348" t="s">
        <v>40</v>
      </c>
      <c r="E348" t="s">
        <v>67</v>
      </c>
      <c r="F348" t="s">
        <v>68</v>
      </c>
      <c r="G348">
        <v>1212.848</v>
      </c>
    </row>
    <row r="349" spans="1:7" x14ac:dyDescent="0.55000000000000004">
      <c r="A349" s="1">
        <v>43463</v>
      </c>
      <c r="B349" t="s">
        <v>22</v>
      </c>
      <c r="C349" t="s">
        <v>25</v>
      </c>
      <c r="D349" t="s">
        <v>26</v>
      </c>
      <c r="E349" t="s">
        <v>28</v>
      </c>
      <c r="F349" t="s">
        <v>32</v>
      </c>
      <c r="G349">
        <v>1207.8399999999999</v>
      </c>
    </row>
    <row r="350" spans="1:7" x14ac:dyDescent="0.55000000000000004">
      <c r="A350" s="1">
        <v>42243</v>
      </c>
      <c r="B350" t="s">
        <v>37</v>
      </c>
      <c r="C350" t="s">
        <v>315</v>
      </c>
      <c r="D350" t="s">
        <v>26</v>
      </c>
      <c r="E350" t="s">
        <v>28</v>
      </c>
      <c r="F350" t="s">
        <v>52</v>
      </c>
      <c r="G350">
        <v>1202.94</v>
      </c>
    </row>
    <row r="351" spans="1:7" x14ac:dyDescent="0.55000000000000004">
      <c r="A351" s="1">
        <v>43448</v>
      </c>
      <c r="B351" t="s">
        <v>98</v>
      </c>
      <c r="C351" t="s">
        <v>1244</v>
      </c>
      <c r="D351" t="s">
        <v>144</v>
      </c>
      <c r="E351" t="s">
        <v>67</v>
      </c>
      <c r="F351" t="s">
        <v>1215</v>
      </c>
      <c r="G351">
        <v>1199.98</v>
      </c>
    </row>
    <row r="352" spans="1:7" x14ac:dyDescent="0.55000000000000004">
      <c r="A352" s="1">
        <v>43442</v>
      </c>
      <c r="B352" t="s">
        <v>22</v>
      </c>
      <c r="C352" t="s">
        <v>39</v>
      </c>
      <c r="D352" t="s">
        <v>40</v>
      </c>
      <c r="E352" t="s">
        <v>67</v>
      </c>
      <c r="F352" t="s">
        <v>1215</v>
      </c>
      <c r="G352">
        <v>1199.9760000000001</v>
      </c>
    </row>
    <row r="353" spans="1:7" x14ac:dyDescent="0.55000000000000004">
      <c r="A353" s="1">
        <v>42224</v>
      </c>
      <c r="B353" t="s">
        <v>22</v>
      </c>
      <c r="C353" t="s">
        <v>39</v>
      </c>
      <c r="D353" t="s">
        <v>40</v>
      </c>
      <c r="E353" t="s">
        <v>67</v>
      </c>
      <c r="F353" t="s">
        <v>1215</v>
      </c>
      <c r="G353">
        <v>1199.9760000000001</v>
      </c>
    </row>
    <row r="354" spans="1:7" x14ac:dyDescent="0.55000000000000004">
      <c r="A354" s="1">
        <v>42832</v>
      </c>
      <c r="B354" t="s">
        <v>37</v>
      </c>
      <c r="C354" t="s">
        <v>39</v>
      </c>
      <c r="D354" t="s">
        <v>40</v>
      </c>
      <c r="E354" t="s">
        <v>67</v>
      </c>
      <c r="F354" t="s">
        <v>1215</v>
      </c>
      <c r="G354">
        <v>1199.9760000000001</v>
      </c>
    </row>
    <row r="355" spans="1:7" x14ac:dyDescent="0.55000000000000004">
      <c r="A355" s="1">
        <v>43053</v>
      </c>
      <c r="B355" t="s">
        <v>22</v>
      </c>
      <c r="C355" t="s">
        <v>143</v>
      </c>
      <c r="D355" t="s">
        <v>144</v>
      </c>
      <c r="E355" t="s">
        <v>67</v>
      </c>
      <c r="F355" t="s">
        <v>1215</v>
      </c>
      <c r="G355">
        <v>1199.9760000000001</v>
      </c>
    </row>
    <row r="356" spans="1:7" x14ac:dyDescent="0.55000000000000004">
      <c r="A356" s="1">
        <v>42729</v>
      </c>
      <c r="B356" t="s">
        <v>22</v>
      </c>
      <c r="C356" t="s">
        <v>39</v>
      </c>
      <c r="D356" t="s">
        <v>40</v>
      </c>
      <c r="E356" t="s">
        <v>67</v>
      </c>
      <c r="F356" t="s">
        <v>1215</v>
      </c>
      <c r="G356">
        <v>1199.96</v>
      </c>
    </row>
    <row r="357" spans="1:7" x14ac:dyDescent="0.55000000000000004">
      <c r="A357" s="1">
        <v>43345</v>
      </c>
      <c r="B357" t="s">
        <v>98</v>
      </c>
      <c r="C357" t="s">
        <v>234</v>
      </c>
      <c r="D357" t="s">
        <v>101</v>
      </c>
      <c r="E357" t="s">
        <v>67</v>
      </c>
      <c r="F357" t="s">
        <v>68</v>
      </c>
      <c r="G357">
        <v>1199.8</v>
      </c>
    </row>
    <row r="358" spans="1:7" x14ac:dyDescent="0.55000000000000004">
      <c r="A358" s="1">
        <v>42081</v>
      </c>
      <c r="B358" t="s">
        <v>98</v>
      </c>
      <c r="C358" t="s">
        <v>39</v>
      </c>
      <c r="D358" t="s">
        <v>40</v>
      </c>
      <c r="E358" t="s">
        <v>28</v>
      </c>
      <c r="F358" t="s">
        <v>29</v>
      </c>
      <c r="G358">
        <v>1198.33</v>
      </c>
    </row>
    <row r="359" spans="1:7" x14ac:dyDescent="0.55000000000000004">
      <c r="A359" s="1">
        <v>42476</v>
      </c>
      <c r="B359" t="s">
        <v>22</v>
      </c>
      <c r="C359" t="s">
        <v>315</v>
      </c>
      <c r="D359" t="s">
        <v>26</v>
      </c>
      <c r="E359" t="s">
        <v>28</v>
      </c>
      <c r="F359" t="s">
        <v>61</v>
      </c>
      <c r="G359">
        <v>1196.8599999999999</v>
      </c>
    </row>
    <row r="360" spans="1:7" x14ac:dyDescent="0.55000000000000004">
      <c r="A360" s="1">
        <v>43298</v>
      </c>
      <c r="B360" t="s">
        <v>37</v>
      </c>
      <c r="C360" t="s">
        <v>39</v>
      </c>
      <c r="D360" t="s">
        <v>40</v>
      </c>
      <c r="E360" t="s">
        <v>28</v>
      </c>
      <c r="F360" t="s">
        <v>29</v>
      </c>
      <c r="G360">
        <v>1194.165</v>
      </c>
    </row>
    <row r="361" spans="1:7" x14ac:dyDescent="0.55000000000000004">
      <c r="A361" s="1">
        <v>42371</v>
      </c>
      <c r="B361" t="s">
        <v>37</v>
      </c>
      <c r="C361" t="s">
        <v>494</v>
      </c>
      <c r="D361" t="s">
        <v>144</v>
      </c>
      <c r="E361" t="s">
        <v>67</v>
      </c>
      <c r="F361" t="s">
        <v>680</v>
      </c>
      <c r="G361">
        <v>1188</v>
      </c>
    </row>
    <row r="362" spans="1:7" x14ac:dyDescent="0.55000000000000004">
      <c r="A362" s="1">
        <v>42091</v>
      </c>
      <c r="B362" t="s">
        <v>22</v>
      </c>
      <c r="C362" t="s">
        <v>485</v>
      </c>
      <c r="D362" t="s">
        <v>101</v>
      </c>
      <c r="E362" t="s">
        <v>28</v>
      </c>
      <c r="F362" t="s">
        <v>52</v>
      </c>
      <c r="G362">
        <v>1184.72</v>
      </c>
    </row>
    <row r="363" spans="1:7" x14ac:dyDescent="0.55000000000000004">
      <c r="A363" s="1">
        <v>43367</v>
      </c>
      <c r="B363" t="s">
        <v>98</v>
      </c>
      <c r="C363" t="s">
        <v>494</v>
      </c>
      <c r="D363" t="s">
        <v>144</v>
      </c>
      <c r="E363" t="s">
        <v>67</v>
      </c>
      <c r="F363" t="s">
        <v>68</v>
      </c>
      <c r="G363">
        <v>1169.694</v>
      </c>
    </row>
    <row r="364" spans="1:7" x14ac:dyDescent="0.55000000000000004">
      <c r="A364" s="1">
        <v>42458</v>
      </c>
      <c r="B364" t="s">
        <v>98</v>
      </c>
      <c r="C364" t="s">
        <v>50</v>
      </c>
      <c r="D364" t="s">
        <v>26</v>
      </c>
      <c r="E364" t="s">
        <v>28</v>
      </c>
      <c r="F364" t="s">
        <v>32</v>
      </c>
      <c r="G364">
        <v>1166.92</v>
      </c>
    </row>
    <row r="365" spans="1:7" x14ac:dyDescent="0.55000000000000004">
      <c r="A365" s="1">
        <v>43436</v>
      </c>
      <c r="B365" t="s">
        <v>37</v>
      </c>
      <c r="C365" t="s">
        <v>39</v>
      </c>
      <c r="D365" t="s">
        <v>40</v>
      </c>
      <c r="E365" t="s">
        <v>28</v>
      </c>
      <c r="F365" t="s">
        <v>32</v>
      </c>
      <c r="G365">
        <v>1159.056</v>
      </c>
    </row>
    <row r="366" spans="1:7" x14ac:dyDescent="0.55000000000000004">
      <c r="A366" s="1">
        <v>42637</v>
      </c>
      <c r="B366" t="s">
        <v>37</v>
      </c>
      <c r="C366" t="s">
        <v>39</v>
      </c>
      <c r="D366" t="s">
        <v>40</v>
      </c>
      <c r="E366" t="s">
        <v>42</v>
      </c>
      <c r="F366" t="s">
        <v>74</v>
      </c>
      <c r="G366">
        <v>1158.1199999999999</v>
      </c>
    </row>
    <row r="367" spans="1:7" x14ac:dyDescent="0.55000000000000004">
      <c r="A367" s="1">
        <v>43415</v>
      </c>
      <c r="B367" t="s">
        <v>37</v>
      </c>
      <c r="C367" t="s">
        <v>50</v>
      </c>
      <c r="D367" t="s">
        <v>26</v>
      </c>
      <c r="E367" t="s">
        <v>42</v>
      </c>
      <c r="F367" t="s">
        <v>74</v>
      </c>
      <c r="G367">
        <v>1158.1199999999999</v>
      </c>
    </row>
    <row r="368" spans="1:7" x14ac:dyDescent="0.55000000000000004">
      <c r="A368" s="1">
        <v>43309</v>
      </c>
      <c r="B368" t="s">
        <v>37</v>
      </c>
      <c r="C368" t="s">
        <v>39</v>
      </c>
      <c r="D368" t="s">
        <v>40</v>
      </c>
      <c r="E368" t="s">
        <v>67</v>
      </c>
      <c r="F368" t="s">
        <v>68</v>
      </c>
      <c r="G368">
        <v>1145.5999999999999</v>
      </c>
    </row>
    <row r="369" spans="1:7" x14ac:dyDescent="0.55000000000000004">
      <c r="A369" s="1">
        <v>43452</v>
      </c>
      <c r="B369" t="s">
        <v>22</v>
      </c>
      <c r="C369" t="s">
        <v>263</v>
      </c>
      <c r="D369" t="s">
        <v>144</v>
      </c>
      <c r="E369" t="s">
        <v>28</v>
      </c>
      <c r="F369" t="s">
        <v>32</v>
      </c>
      <c r="G369">
        <v>1141.9380000000001</v>
      </c>
    </row>
    <row r="370" spans="1:7" x14ac:dyDescent="0.55000000000000004">
      <c r="A370" s="1">
        <v>42981</v>
      </c>
      <c r="B370" t="s">
        <v>98</v>
      </c>
      <c r="C370" t="s">
        <v>143</v>
      </c>
      <c r="D370" t="s">
        <v>144</v>
      </c>
      <c r="E370" t="s">
        <v>42</v>
      </c>
      <c r="F370" t="s">
        <v>71</v>
      </c>
      <c r="G370">
        <v>1141.47</v>
      </c>
    </row>
    <row r="371" spans="1:7" x14ac:dyDescent="0.55000000000000004">
      <c r="A371" s="1">
        <v>42077</v>
      </c>
      <c r="B371" t="s">
        <v>98</v>
      </c>
      <c r="C371" t="s">
        <v>315</v>
      </c>
      <c r="D371" t="s">
        <v>26</v>
      </c>
      <c r="E371" t="s">
        <v>28</v>
      </c>
      <c r="F371" t="s">
        <v>32</v>
      </c>
      <c r="G371">
        <v>1139.92</v>
      </c>
    </row>
    <row r="372" spans="1:7" x14ac:dyDescent="0.55000000000000004">
      <c r="A372" s="1">
        <v>43340</v>
      </c>
      <c r="B372" t="s">
        <v>98</v>
      </c>
      <c r="C372" t="s">
        <v>92</v>
      </c>
      <c r="D372" t="s">
        <v>40</v>
      </c>
      <c r="E372" t="s">
        <v>28</v>
      </c>
      <c r="F372" t="s">
        <v>52</v>
      </c>
      <c r="G372">
        <v>1137.75</v>
      </c>
    </row>
    <row r="373" spans="1:7" x14ac:dyDescent="0.55000000000000004">
      <c r="A373" s="1">
        <v>42221</v>
      </c>
      <c r="B373" t="s">
        <v>37</v>
      </c>
      <c r="C373" t="s">
        <v>745</v>
      </c>
      <c r="D373" t="s">
        <v>144</v>
      </c>
      <c r="E373" t="s">
        <v>28</v>
      </c>
      <c r="F373" t="s">
        <v>32</v>
      </c>
      <c r="G373">
        <v>1133.3499999999999</v>
      </c>
    </row>
    <row r="374" spans="1:7" x14ac:dyDescent="0.55000000000000004">
      <c r="A374" s="1">
        <v>42993</v>
      </c>
      <c r="B374" t="s">
        <v>37</v>
      </c>
      <c r="C374" t="s">
        <v>6264</v>
      </c>
      <c r="D374" t="s">
        <v>40</v>
      </c>
      <c r="E374" t="s">
        <v>28</v>
      </c>
      <c r="F374" t="s">
        <v>52</v>
      </c>
      <c r="G374">
        <v>1128.3900000000001</v>
      </c>
    </row>
    <row r="375" spans="1:7" x14ac:dyDescent="0.55000000000000004">
      <c r="A375" s="1">
        <v>42774</v>
      </c>
      <c r="B375" t="s">
        <v>98</v>
      </c>
      <c r="C375" t="s">
        <v>84</v>
      </c>
      <c r="D375" t="s">
        <v>26</v>
      </c>
      <c r="E375" t="s">
        <v>67</v>
      </c>
      <c r="F375" t="s">
        <v>68</v>
      </c>
      <c r="G375">
        <v>1127.9760000000001</v>
      </c>
    </row>
    <row r="376" spans="1:7" x14ac:dyDescent="0.55000000000000004">
      <c r="A376" s="1">
        <v>43122</v>
      </c>
      <c r="B376" t="s">
        <v>98</v>
      </c>
      <c r="C376" t="s">
        <v>1763</v>
      </c>
      <c r="D376" t="s">
        <v>40</v>
      </c>
      <c r="E376" t="s">
        <v>42</v>
      </c>
      <c r="F376" t="s">
        <v>55</v>
      </c>
      <c r="G376">
        <v>1126.02</v>
      </c>
    </row>
    <row r="377" spans="1:7" x14ac:dyDescent="0.55000000000000004">
      <c r="A377" s="1">
        <v>43067</v>
      </c>
      <c r="B377" t="s">
        <v>37</v>
      </c>
      <c r="C377" t="s">
        <v>1271</v>
      </c>
      <c r="D377" t="s">
        <v>26</v>
      </c>
      <c r="E377" t="s">
        <v>42</v>
      </c>
      <c r="F377" t="s">
        <v>55</v>
      </c>
      <c r="G377">
        <v>1126.02</v>
      </c>
    </row>
    <row r="378" spans="1:7" x14ac:dyDescent="0.55000000000000004">
      <c r="A378" s="1">
        <v>42094</v>
      </c>
      <c r="B378" t="s">
        <v>22</v>
      </c>
      <c r="C378" t="s">
        <v>50</v>
      </c>
      <c r="D378" t="s">
        <v>26</v>
      </c>
      <c r="E378" t="s">
        <v>28</v>
      </c>
      <c r="F378" t="s">
        <v>32</v>
      </c>
      <c r="G378">
        <v>1125.4880000000001</v>
      </c>
    </row>
    <row r="379" spans="1:7" x14ac:dyDescent="0.55000000000000004">
      <c r="A379" s="1">
        <v>42532</v>
      </c>
      <c r="B379" t="s">
        <v>37</v>
      </c>
      <c r="C379" t="s">
        <v>50</v>
      </c>
      <c r="D379" t="s">
        <v>26</v>
      </c>
      <c r="E379" t="s">
        <v>28</v>
      </c>
      <c r="F379" t="s">
        <v>32</v>
      </c>
      <c r="G379">
        <v>1123.92</v>
      </c>
    </row>
    <row r="380" spans="1:7" x14ac:dyDescent="0.55000000000000004">
      <c r="A380" s="1">
        <v>43240</v>
      </c>
      <c r="B380" t="s">
        <v>22</v>
      </c>
      <c r="C380" t="s">
        <v>1392</v>
      </c>
      <c r="D380" t="s">
        <v>40</v>
      </c>
      <c r="E380" t="s">
        <v>67</v>
      </c>
      <c r="F380" t="s">
        <v>68</v>
      </c>
      <c r="G380">
        <v>1123.1279999999999</v>
      </c>
    </row>
    <row r="381" spans="1:7" x14ac:dyDescent="0.55000000000000004">
      <c r="A381" s="1">
        <v>42840</v>
      </c>
      <c r="B381" t="s">
        <v>22</v>
      </c>
      <c r="C381" t="s">
        <v>39</v>
      </c>
      <c r="D381" t="s">
        <v>40</v>
      </c>
      <c r="E381" t="s">
        <v>28</v>
      </c>
      <c r="F381" t="s">
        <v>32</v>
      </c>
      <c r="G381">
        <v>1121.568</v>
      </c>
    </row>
    <row r="382" spans="1:7" x14ac:dyDescent="0.55000000000000004">
      <c r="A382" s="1">
        <v>42435</v>
      </c>
      <c r="B382" t="s">
        <v>22</v>
      </c>
      <c r="C382" t="s">
        <v>39</v>
      </c>
      <c r="D382" t="s">
        <v>40</v>
      </c>
      <c r="E382" t="s">
        <v>67</v>
      </c>
      <c r="F382" t="s">
        <v>1215</v>
      </c>
      <c r="G382">
        <v>1119.9839999999999</v>
      </c>
    </row>
    <row r="383" spans="1:7" x14ac:dyDescent="0.55000000000000004">
      <c r="A383" s="1">
        <v>43339</v>
      </c>
      <c r="B383" t="s">
        <v>37</v>
      </c>
      <c r="C383" t="s">
        <v>143</v>
      </c>
      <c r="D383" t="s">
        <v>144</v>
      </c>
      <c r="E383" t="s">
        <v>67</v>
      </c>
      <c r="F383" t="s">
        <v>157</v>
      </c>
      <c r="G383">
        <v>1119.8879999999999</v>
      </c>
    </row>
    <row r="384" spans="1:7" x14ac:dyDescent="0.55000000000000004">
      <c r="A384" s="1">
        <v>43057</v>
      </c>
      <c r="B384" t="s">
        <v>98</v>
      </c>
      <c r="C384" t="s">
        <v>646</v>
      </c>
      <c r="D384" t="s">
        <v>101</v>
      </c>
      <c r="E384" t="s">
        <v>42</v>
      </c>
      <c r="F384" t="s">
        <v>55</v>
      </c>
      <c r="G384">
        <v>1117.92</v>
      </c>
    </row>
    <row r="385" spans="1:7" x14ac:dyDescent="0.55000000000000004">
      <c r="A385" s="1">
        <v>42333</v>
      </c>
      <c r="B385" t="s">
        <v>98</v>
      </c>
      <c r="C385" t="s">
        <v>263</v>
      </c>
      <c r="D385" t="s">
        <v>144</v>
      </c>
      <c r="E385" t="s">
        <v>42</v>
      </c>
      <c r="F385" t="s">
        <v>55</v>
      </c>
      <c r="G385">
        <v>1117.92</v>
      </c>
    </row>
    <row r="386" spans="1:7" x14ac:dyDescent="0.55000000000000004">
      <c r="A386" s="1">
        <v>43092</v>
      </c>
      <c r="B386" t="s">
        <v>37</v>
      </c>
      <c r="C386" t="s">
        <v>92</v>
      </c>
      <c r="D386" t="s">
        <v>40</v>
      </c>
      <c r="E386" t="s">
        <v>42</v>
      </c>
      <c r="F386" t="s">
        <v>55</v>
      </c>
      <c r="G386">
        <v>1117.92</v>
      </c>
    </row>
    <row r="387" spans="1:7" x14ac:dyDescent="0.55000000000000004">
      <c r="A387" s="1">
        <v>42504</v>
      </c>
      <c r="B387" t="s">
        <v>22</v>
      </c>
      <c r="C387" t="s">
        <v>39</v>
      </c>
      <c r="D387" t="s">
        <v>40</v>
      </c>
      <c r="E387" t="s">
        <v>42</v>
      </c>
      <c r="F387" t="s">
        <v>55</v>
      </c>
      <c r="G387">
        <v>1117.92</v>
      </c>
    </row>
    <row r="388" spans="1:7" x14ac:dyDescent="0.55000000000000004">
      <c r="A388" s="1">
        <v>43380</v>
      </c>
      <c r="B388" t="s">
        <v>22</v>
      </c>
      <c r="C388" t="s">
        <v>39</v>
      </c>
      <c r="D388" t="s">
        <v>40</v>
      </c>
      <c r="E388" t="s">
        <v>67</v>
      </c>
      <c r="F388" t="s">
        <v>157</v>
      </c>
      <c r="G388">
        <v>1115.9100000000001</v>
      </c>
    </row>
    <row r="389" spans="1:7" x14ac:dyDescent="0.55000000000000004">
      <c r="A389" s="1">
        <v>42900</v>
      </c>
      <c r="B389" t="s">
        <v>37</v>
      </c>
      <c r="C389" t="s">
        <v>92</v>
      </c>
      <c r="D389" t="s">
        <v>40</v>
      </c>
      <c r="E389" t="s">
        <v>28</v>
      </c>
      <c r="F389" t="s">
        <v>52</v>
      </c>
      <c r="G389">
        <v>1115.17</v>
      </c>
    </row>
    <row r="390" spans="1:7" x14ac:dyDescent="0.55000000000000004">
      <c r="A390" s="1">
        <v>42639</v>
      </c>
      <c r="B390" t="s">
        <v>22</v>
      </c>
      <c r="C390" t="s">
        <v>100</v>
      </c>
      <c r="D390" t="s">
        <v>101</v>
      </c>
      <c r="E390" t="s">
        <v>67</v>
      </c>
      <c r="F390" t="s">
        <v>68</v>
      </c>
      <c r="G390">
        <v>1114.4000000000001</v>
      </c>
    </row>
    <row r="391" spans="1:7" x14ac:dyDescent="0.55000000000000004">
      <c r="A391" s="1">
        <v>43082</v>
      </c>
      <c r="B391" t="s">
        <v>37</v>
      </c>
      <c r="C391" t="s">
        <v>39</v>
      </c>
      <c r="D391" t="s">
        <v>40</v>
      </c>
      <c r="E391" t="s">
        <v>28</v>
      </c>
      <c r="F391" t="s">
        <v>52</v>
      </c>
      <c r="G391">
        <v>1114.2719999999999</v>
      </c>
    </row>
    <row r="392" spans="1:7" x14ac:dyDescent="0.55000000000000004">
      <c r="A392" s="1">
        <v>42151</v>
      </c>
      <c r="B392" t="s">
        <v>22</v>
      </c>
      <c r="C392" t="s">
        <v>39</v>
      </c>
      <c r="D392" t="s">
        <v>40</v>
      </c>
      <c r="E392" t="s">
        <v>67</v>
      </c>
      <c r="F392" t="s">
        <v>68</v>
      </c>
      <c r="G392">
        <v>1113.5039999999999</v>
      </c>
    </row>
    <row r="393" spans="1:7" x14ac:dyDescent="0.55000000000000004">
      <c r="A393" s="1">
        <v>42343</v>
      </c>
      <c r="B393" t="s">
        <v>37</v>
      </c>
      <c r="C393" t="s">
        <v>306</v>
      </c>
      <c r="D393" t="s">
        <v>40</v>
      </c>
      <c r="E393" t="s">
        <v>42</v>
      </c>
      <c r="F393" t="s">
        <v>64</v>
      </c>
      <c r="G393">
        <v>1113.0239999999999</v>
      </c>
    </row>
    <row r="394" spans="1:7" x14ac:dyDescent="0.55000000000000004">
      <c r="A394" s="1">
        <v>43070</v>
      </c>
      <c r="B394" t="s">
        <v>98</v>
      </c>
      <c r="C394" t="s">
        <v>39</v>
      </c>
      <c r="D394" t="s">
        <v>40</v>
      </c>
      <c r="E394" t="s">
        <v>42</v>
      </c>
      <c r="F394" t="s">
        <v>55</v>
      </c>
      <c r="G394">
        <v>1112.94</v>
      </c>
    </row>
    <row r="395" spans="1:7" x14ac:dyDescent="0.55000000000000004">
      <c r="A395" s="1">
        <v>42703</v>
      </c>
      <c r="B395" t="s">
        <v>37</v>
      </c>
      <c r="C395" t="s">
        <v>234</v>
      </c>
      <c r="D395" t="s">
        <v>101</v>
      </c>
      <c r="E395" t="s">
        <v>28</v>
      </c>
      <c r="F395" t="s">
        <v>32</v>
      </c>
      <c r="G395">
        <v>1106.9100000000001</v>
      </c>
    </row>
    <row r="396" spans="1:7" x14ac:dyDescent="0.55000000000000004">
      <c r="A396" s="1">
        <v>42358</v>
      </c>
      <c r="B396" t="s">
        <v>22</v>
      </c>
      <c r="C396" t="s">
        <v>250</v>
      </c>
      <c r="D396" t="s">
        <v>101</v>
      </c>
      <c r="E396" t="s">
        <v>42</v>
      </c>
      <c r="F396" t="s">
        <v>71</v>
      </c>
      <c r="G396">
        <v>1103.97</v>
      </c>
    </row>
    <row r="397" spans="1:7" x14ac:dyDescent="0.55000000000000004">
      <c r="A397" s="1">
        <v>43042</v>
      </c>
      <c r="B397" t="s">
        <v>22</v>
      </c>
      <c r="C397" t="s">
        <v>39</v>
      </c>
      <c r="D397" t="s">
        <v>40</v>
      </c>
      <c r="E397" t="s">
        <v>42</v>
      </c>
      <c r="F397" t="s">
        <v>74</v>
      </c>
      <c r="G397">
        <v>1101.48</v>
      </c>
    </row>
    <row r="398" spans="1:7" x14ac:dyDescent="0.55000000000000004">
      <c r="A398" s="1">
        <v>42555</v>
      </c>
      <c r="B398" t="s">
        <v>22</v>
      </c>
      <c r="C398" t="s">
        <v>110</v>
      </c>
      <c r="D398" t="s">
        <v>101</v>
      </c>
      <c r="E398" t="s">
        <v>67</v>
      </c>
      <c r="F398" t="s">
        <v>68</v>
      </c>
      <c r="G398">
        <v>1099.96</v>
      </c>
    </row>
    <row r="399" spans="1:7" x14ac:dyDescent="0.55000000000000004">
      <c r="A399" s="1">
        <v>42610</v>
      </c>
      <c r="B399" t="s">
        <v>37</v>
      </c>
      <c r="C399" t="s">
        <v>100</v>
      </c>
      <c r="D399" t="s">
        <v>101</v>
      </c>
      <c r="E399" t="s">
        <v>67</v>
      </c>
      <c r="F399" t="s">
        <v>68</v>
      </c>
      <c r="G399">
        <v>1099.96</v>
      </c>
    </row>
    <row r="400" spans="1:7" x14ac:dyDescent="0.55000000000000004">
      <c r="A400" s="1">
        <v>43254</v>
      </c>
      <c r="B400" t="s">
        <v>37</v>
      </c>
      <c r="C400" t="s">
        <v>92</v>
      </c>
      <c r="D400" t="s">
        <v>40</v>
      </c>
      <c r="E400" t="s">
        <v>67</v>
      </c>
      <c r="F400" t="s">
        <v>157</v>
      </c>
      <c r="G400">
        <v>1099.5</v>
      </c>
    </row>
    <row r="401" spans="1:7" x14ac:dyDescent="0.55000000000000004">
      <c r="A401" s="1">
        <v>43077</v>
      </c>
      <c r="B401" t="s">
        <v>37</v>
      </c>
      <c r="C401" t="s">
        <v>100</v>
      </c>
      <c r="D401" t="s">
        <v>101</v>
      </c>
      <c r="E401" t="s">
        <v>67</v>
      </c>
      <c r="F401" t="s">
        <v>68</v>
      </c>
      <c r="G401">
        <v>1097.5440000000001</v>
      </c>
    </row>
    <row r="402" spans="1:7" x14ac:dyDescent="0.55000000000000004">
      <c r="A402" s="1">
        <v>43022</v>
      </c>
      <c r="B402" t="s">
        <v>37</v>
      </c>
      <c r="C402" t="s">
        <v>263</v>
      </c>
      <c r="D402" t="s">
        <v>144</v>
      </c>
      <c r="E402" t="s">
        <v>67</v>
      </c>
      <c r="F402" t="s">
        <v>68</v>
      </c>
      <c r="G402">
        <v>1091.93</v>
      </c>
    </row>
    <row r="403" spans="1:7" x14ac:dyDescent="0.55000000000000004">
      <c r="A403" s="1">
        <v>42225</v>
      </c>
      <c r="B403" t="s">
        <v>98</v>
      </c>
      <c r="C403" t="s">
        <v>92</v>
      </c>
      <c r="D403" t="s">
        <v>40</v>
      </c>
      <c r="E403" t="s">
        <v>67</v>
      </c>
      <c r="F403" t="s">
        <v>68</v>
      </c>
      <c r="G403">
        <v>1091.1679999999999</v>
      </c>
    </row>
    <row r="404" spans="1:7" x14ac:dyDescent="0.55000000000000004">
      <c r="A404" s="1">
        <v>42980</v>
      </c>
      <c r="B404" t="s">
        <v>22</v>
      </c>
      <c r="C404" t="s">
        <v>39</v>
      </c>
      <c r="D404" t="s">
        <v>40</v>
      </c>
      <c r="E404" t="s">
        <v>67</v>
      </c>
      <c r="F404" t="s">
        <v>68</v>
      </c>
      <c r="G404">
        <v>1091.1679999999999</v>
      </c>
    </row>
    <row r="405" spans="1:7" x14ac:dyDescent="0.55000000000000004">
      <c r="A405" s="1">
        <v>42582</v>
      </c>
      <c r="B405" t="s">
        <v>22</v>
      </c>
      <c r="C405" t="s">
        <v>263</v>
      </c>
      <c r="D405" t="s">
        <v>144</v>
      </c>
      <c r="E405" t="s">
        <v>28</v>
      </c>
      <c r="F405" t="s">
        <v>52</v>
      </c>
      <c r="G405">
        <v>1090.7819999999999</v>
      </c>
    </row>
    <row r="406" spans="1:7" x14ac:dyDescent="0.55000000000000004">
      <c r="A406" s="1">
        <v>42220</v>
      </c>
      <c r="B406" t="s">
        <v>22</v>
      </c>
      <c r="C406" t="s">
        <v>117</v>
      </c>
      <c r="D406" t="s">
        <v>40</v>
      </c>
      <c r="E406" t="s">
        <v>42</v>
      </c>
      <c r="F406" t="s">
        <v>74</v>
      </c>
      <c r="G406">
        <v>1089.75</v>
      </c>
    </row>
    <row r="407" spans="1:7" x14ac:dyDescent="0.55000000000000004">
      <c r="A407" s="1">
        <v>43442</v>
      </c>
      <c r="B407" t="s">
        <v>22</v>
      </c>
      <c r="C407" t="s">
        <v>110</v>
      </c>
      <c r="D407" t="s">
        <v>101</v>
      </c>
      <c r="E407" t="s">
        <v>42</v>
      </c>
      <c r="F407" t="s">
        <v>74</v>
      </c>
      <c r="G407">
        <v>1089.75</v>
      </c>
    </row>
    <row r="408" spans="1:7" x14ac:dyDescent="0.55000000000000004">
      <c r="A408" s="1">
        <v>42833</v>
      </c>
      <c r="B408" t="s">
        <v>22</v>
      </c>
      <c r="C408" t="s">
        <v>100</v>
      </c>
      <c r="D408" t="s">
        <v>101</v>
      </c>
      <c r="E408" t="s">
        <v>42</v>
      </c>
      <c r="F408" t="s">
        <v>71</v>
      </c>
      <c r="G408">
        <v>1088.7919999999999</v>
      </c>
    </row>
    <row r="409" spans="1:7" x14ac:dyDescent="0.55000000000000004">
      <c r="A409" s="1">
        <v>42614</v>
      </c>
      <c r="B409" t="s">
        <v>98</v>
      </c>
      <c r="C409" t="s">
        <v>1244</v>
      </c>
      <c r="D409" t="s">
        <v>144</v>
      </c>
      <c r="E409" t="s">
        <v>42</v>
      </c>
      <c r="F409" t="s">
        <v>55</v>
      </c>
      <c r="G409">
        <v>1088.76</v>
      </c>
    </row>
    <row r="410" spans="1:7" x14ac:dyDescent="0.55000000000000004">
      <c r="A410" s="1">
        <v>43039</v>
      </c>
      <c r="B410" t="s">
        <v>37</v>
      </c>
      <c r="C410" t="s">
        <v>39</v>
      </c>
      <c r="D410" t="s">
        <v>40</v>
      </c>
      <c r="E410" t="s">
        <v>42</v>
      </c>
      <c r="F410" t="s">
        <v>55</v>
      </c>
      <c r="G410">
        <v>1085.42</v>
      </c>
    </row>
    <row r="411" spans="1:7" x14ac:dyDescent="0.55000000000000004">
      <c r="A411" s="1">
        <v>43281</v>
      </c>
      <c r="B411" t="s">
        <v>37</v>
      </c>
      <c r="C411" t="s">
        <v>263</v>
      </c>
      <c r="D411" t="s">
        <v>144</v>
      </c>
      <c r="E411" t="s">
        <v>42</v>
      </c>
      <c r="F411" t="s">
        <v>55</v>
      </c>
      <c r="G411">
        <v>1085.42</v>
      </c>
    </row>
    <row r="412" spans="1:7" x14ac:dyDescent="0.55000000000000004">
      <c r="A412" s="1">
        <v>43036</v>
      </c>
      <c r="B412" t="s">
        <v>37</v>
      </c>
      <c r="C412" t="s">
        <v>786</v>
      </c>
      <c r="D412" t="s">
        <v>144</v>
      </c>
      <c r="E412" t="s">
        <v>42</v>
      </c>
      <c r="F412" t="s">
        <v>55</v>
      </c>
      <c r="G412">
        <v>1082.48</v>
      </c>
    </row>
    <row r="413" spans="1:7" x14ac:dyDescent="0.55000000000000004">
      <c r="A413" s="1">
        <v>42313</v>
      </c>
      <c r="B413" t="s">
        <v>22</v>
      </c>
      <c r="C413" t="s">
        <v>143</v>
      </c>
      <c r="D413" t="s">
        <v>144</v>
      </c>
      <c r="E413" t="s">
        <v>42</v>
      </c>
      <c r="F413" t="s">
        <v>55</v>
      </c>
      <c r="G413">
        <v>1080.096</v>
      </c>
    </row>
    <row r="414" spans="1:7" x14ac:dyDescent="0.55000000000000004">
      <c r="A414" s="1">
        <v>42347</v>
      </c>
      <c r="B414" t="s">
        <v>22</v>
      </c>
      <c r="C414" t="s">
        <v>143</v>
      </c>
      <c r="D414" t="s">
        <v>144</v>
      </c>
      <c r="E414" t="s">
        <v>67</v>
      </c>
      <c r="F414" t="s">
        <v>1215</v>
      </c>
      <c r="G414">
        <v>1079.9760000000001</v>
      </c>
    </row>
    <row r="415" spans="1:7" x14ac:dyDescent="0.55000000000000004">
      <c r="A415" s="1">
        <v>43357</v>
      </c>
      <c r="B415" t="s">
        <v>98</v>
      </c>
      <c r="C415" t="s">
        <v>263</v>
      </c>
      <c r="D415" t="s">
        <v>144</v>
      </c>
      <c r="E415" t="s">
        <v>67</v>
      </c>
      <c r="F415" t="s">
        <v>68</v>
      </c>
      <c r="G415">
        <v>1079.8499999999999</v>
      </c>
    </row>
    <row r="416" spans="1:7" x14ac:dyDescent="0.55000000000000004">
      <c r="A416" s="1">
        <v>43434</v>
      </c>
      <c r="B416" t="s">
        <v>22</v>
      </c>
      <c r="C416" t="s">
        <v>143</v>
      </c>
      <c r="D416" t="s">
        <v>144</v>
      </c>
      <c r="E416" t="s">
        <v>28</v>
      </c>
      <c r="F416" t="s">
        <v>32</v>
      </c>
      <c r="G416">
        <v>1079.316</v>
      </c>
    </row>
    <row r="417" spans="1:7" x14ac:dyDescent="0.55000000000000004">
      <c r="A417" s="1">
        <v>42106</v>
      </c>
      <c r="B417" t="s">
        <v>37</v>
      </c>
      <c r="C417" t="s">
        <v>39</v>
      </c>
      <c r="D417" t="s">
        <v>40</v>
      </c>
      <c r="E417" t="s">
        <v>67</v>
      </c>
      <c r="F417" t="s">
        <v>68</v>
      </c>
      <c r="G417">
        <v>1075.088</v>
      </c>
    </row>
    <row r="418" spans="1:7" x14ac:dyDescent="0.55000000000000004">
      <c r="A418" s="1">
        <v>42080</v>
      </c>
      <c r="B418" t="s">
        <v>37</v>
      </c>
      <c r="C418" t="s">
        <v>263</v>
      </c>
      <c r="D418" t="s">
        <v>144</v>
      </c>
      <c r="E418" t="s">
        <v>28</v>
      </c>
      <c r="F418" t="s">
        <v>52</v>
      </c>
      <c r="G418">
        <v>1071.576</v>
      </c>
    </row>
    <row r="419" spans="1:7" x14ac:dyDescent="0.55000000000000004">
      <c r="A419" s="1">
        <v>43365</v>
      </c>
      <c r="B419" t="s">
        <v>22</v>
      </c>
      <c r="C419" t="s">
        <v>263</v>
      </c>
      <c r="D419" t="s">
        <v>144</v>
      </c>
      <c r="E419" t="s">
        <v>67</v>
      </c>
      <c r="F419" t="s">
        <v>157</v>
      </c>
      <c r="G419">
        <v>1071</v>
      </c>
    </row>
    <row r="420" spans="1:7" x14ac:dyDescent="0.55000000000000004">
      <c r="A420" s="1">
        <v>42024</v>
      </c>
      <c r="B420" t="s">
        <v>22</v>
      </c>
      <c r="C420" t="s">
        <v>1708</v>
      </c>
      <c r="D420" t="s">
        <v>26</v>
      </c>
      <c r="E420" t="s">
        <v>28</v>
      </c>
      <c r="F420" t="s">
        <v>32</v>
      </c>
      <c r="G420">
        <v>1067.94</v>
      </c>
    </row>
    <row r="421" spans="1:7" x14ac:dyDescent="0.55000000000000004">
      <c r="A421" s="1">
        <v>42990</v>
      </c>
      <c r="B421" t="s">
        <v>37</v>
      </c>
      <c r="C421" t="s">
        <v>315</v>
      </c>
      <c r="D421" t="s">
        <v>26</v>
      </c>
      <c r="E421" t="s">
        <v>28</v>
      </c>
      <c r="F421" t="s">
        <v>32</v>
      </c>
      <c r="G421">
        <v>1059.1199999999999</v>
      </c>
    </row>
    <row r="422" spans="1:7" x14ac:dyDescent="0.55000000000000004">
      <c r="A422" s="1">
        <v>42628</v>
      </c>
      <c r="B422" t="s">
        <v>22</v>
      </c>
      <c r="C422" t="s">
        <v>354</v>
      </c>
      <c r="D422" t="s">
        <v>26</v>
      </c>
      <c r="E422" t="s">
        <v>28</v>
      </c>
      <c r="F422" t="s">
        <v>32</v>
      </c>
      <c r="G422">
        <v>1056.8599999999999</v>
      </c>
    </row>
    <row r="423" spans="1:7" x14ac:dyDescent="0.55000000000000004">
      <c r="A423" s="1">
        <v>43078</v>
      </c>
      <c r="B423" t="s">
        <v>22</v>
      </c>
      <c r="C423" t="s">
        <v>315</v>
      </c>
      <c r="D423" t="s">
        <v>26</v>
      </c>
      <c r="E423" t="s">
        <v>28</v>
      </c>
      <c r="F423" t="s">
        <v>52</v>
      </c>
      <c r="G423">
        <v>1056.8599999999999</v>
      </c>
    </row>
    <row r="424" spans="1:7" x14ac:dyDescent="0.55000000000000004">
      <c r="A424" s="1">
        <v>42723</v>
      </c>
      <c r="B424" t="s">
        <v>98</v>
      </c>
      <c r="C424" t="s">
        <v>2697</v>
      </c>
      <c r="D424" t="s">
        <v>144</v>
      </c>
      <c r="E424" t="s">
        <v>28</v>
      </c>
      <c r="F424" t="s">
        <v>52</v>
      </c>
      <c r="G424">
        <v>1053.164</v>
      </c>
    </row>
    <row r="425" spans="1:7" x14ac:dyDescent="0.55000000000000004">
      <c r="A425" s="1">
        <v>42332</v>
      </c>
      <c r="B425" t="s">
        <v>37</v>
      </c>
      <c r="C425" t="s">
        <v>494</v>
      </c>
      <c r="D425" t="s">
        <v>144</v>
      </c>
      <c r="E425" t="s">
        <v>67</v>
      </c>
      <c r="F425" t="s">
        <v>68</v>
      </c>
      <c r="G425">
        <v>1049.97</v>
      </c>
    </row>
    <row r="426" spans="1:7" x14ac:dyDescent="0.55000000000000004">
      <c r="A426" s="1">
        <v>42096</v>
      </c>
      <c r="B426" t="s">
        <v>22</v>
      </c>
      <c r="C426" t="s">
        <v>1271</v>
      </c>
      <c r="D426" t="s">
        <v>26</v>
      </c>
      <c r="E426" t="s">
        <v>67</v>
      </c>
      <c r="F426" t="s">
        <v>68</v>
      </c>
      <c r="G426">
        <v>1049.93</v>
      </c>
    </row>
    <row r="427" spans="1:7" x14ac:dyDescent="0.55000000000000004">
      <c r="A427" s="1">
        <v>43162</v>
      </c>
      <c r="B427" t="s">
        <v>22</v>
      </c>
      <c r="C427" t="s">
        <v>39</v>
      </c>
      <c r="D427" t="s">
        <v>40</v>
      </c>
      <c r="E427" t="s">
        <v>67</v>
      </c>
      <c r="F427" t="s">
        <v>157</v>
      </c>
      <c r="G427">
        <v>1049.44</v>
      </c>
    </row>
    <row r="428" spans="1:7" x14ac:dyDescent="0.55000000000000004">
      <c r="A428" s="1">
        <v>42875</v>
      </c>
      <c r="B428" t="s">
        <v>98</v>
      </c>
      <c r="C428" t="s">
        <v>39</v>
      </c>
      <c r="D428" t="s">
        <v>40</v>
      </c>
      <c r="E428" t="s">
        <v>28</v>
      </c>
      <c r="F428" t="s">
        <v>61</v>
      </c>
      <c r="G428">
        <v>1049.2</v>
      </c>
    </row>
    <row r="429" spans="1:7" x14ac:dyDescent="0.55000000000000004">
      <c r="A429" s="1">
        <v>43432</v>
      </c>
      <c r="B429" t="s">
        <v>98</v>
      </c>
      <c r="C429" t="s">
        <v>2738</v>
      </c>
      <c r="D429" t="s">
        <v>144</v>
      </c>
      <c r="E429" t="s">
        <v>28</v>
      </c>
      <c r="F429" t="s">
        <v>61</v>
      </c>
      <c r="G429">
        <v>1049.2</v>
      </c>
    </row>
    <row r="430" spans="1:7" x14ac:dyDescent="0.55000000000000004">
      <c r="A430" s="1">
        <v>43219</v>
      </c>
      <c r="B430" t="s">
        <v>37</v>
      </c>
      <c r="C430" t="s">
        <v>494</v>
      </c>
      <c r="D430" t="s">
        <v>144</v>
      </c>
      <c r="E430" t="s">
        <v>28</v>
      </c>
      <c r="F430" t="s">
        <v>52</v>
      </c>
      <c r="G430">
        <v>1048.3499999999999</v>
      </c>
    </row>
    <row r="431" spans="1:7" x14ac:dyDescent="0.55000000000000004">
      <c r="A431" s="1">
        <v>42638</v>
      </c>
      <c r="B431" t="s">
        <v>22</v>
      </c>
      <c r="C431" t="s">
        <v>117</v>
      </c>
      <c r="D431" t="s">
        <v>40</v>
      </c>
      <c r="E431" t="s">
        <v>28</v>
      </c>
      <c r="F431" t="s">
        <v>52</v>
      </c>
      <c r="G431">
        <v>1044.6300000000001</v>
      </c>
    </row>
    <row r="432" spans="1:7" x14ac:dyDescent="0.55000000000000004">
      <c r="A432" s="1">
        <v>43281</v>
      </c>
      <c r="B432" t="s">
        <v>22</v>
      </c>
      <c r="C432" t="s">
        <v>263</v>
      </c>
      <c r="D432" t="s">
        <v>144</v>
      </c>
      <c r="E432" t="s">
        <v>28</v>
      </c>
      <c r="F432" t="s">
        <v>52</v>
      </c>
      <c r="G432">
        <v>1044.6300000000001</v>
      </c>
    </row>
    <row r="433" spans="1:7" x14ac:dyDescent="0.55000000000000004">
      <c r="A433" s="1">
        <v>43029</v>
      </c>
      <c r="B433" t="s">
        <v>37</v>
      </c>
      <c r="C433" t="s">
        <v>745</v>
      </c>
      <c r="D433" t="s">
        <v>144</v>
      </c>
      <c r="E433" t="s">
        <v>28</v>
      </c>
      <c r="F433" t="s">
        <v>29</v>
      </c>
      <c r="G433">
        <v>1043.92</v>
      </c>
    </row>
    <row r="434" spans="1:7" x14ac:dyDescent="0.55000000000000004">
      <c r="A434" s="1">
        <v>42970</v>
      </c>
      <c r="B434" t="s">
        <v>37</v>
      </c>
      <c r="C434" t="s">
        <v>263</v>
      </c>
      <c r="D434" t="s">
        <v>144</v>
      </c>
      <c r="E434" t="s">
        <v>42</v>
      </c>
      <c r="F434" t="s">
        <v>74</v>
      </c>
      <c r="G434">
        <v>1040.8</v>
      </c>
    </row>
    <row r="435" spans="1:7" x14ac:dyDescent="0.55000000000000004">
      <c r="A435" s="1">
        <v>43425</v>
      </c>
      <c r="B435" t="s">
        <v>22</v>
      </c>
      <c r="C435" t="s">
        <v>92</v>
      </c>
      <c r="D435" t="s">
        <v>40</v>
      </c>
      <c r="E435" t="s">
        <v>67</v>
      </c>
      <c r="F435" t="s">
        <v>680</v>
      </c>
      <c r="G435">
        <v>1039.992</v>
      </c>
    </row>
    <row r="436" spans="1:7" x14ac:dyDescent="0.55000000000000004">
      <c r="A436" s="1">
        <v>42948</v>
      </c>
      <c r="B436" t="s">
        <v>37</v>
      </c>
      <c r="C436" t="s">
        <v>39</v>
      </c>
      <c r="D436" t="s">
        <v>40</v>
      </c>
      <c r="E436" t="s">
        <v>67</v>
      </c>
      <c r="F436" t="s">
        <v>68</v>
      </c>
      <c r="G436">
        <v>1039.7280000000001</v>
      </c>
    </row>
    <row r="437" spans="1:7" x14ac:dyDescent="0.55000000000000004">
      <c r="A437" s="1">
        <v>42676</v>
      </c>
      <c r="B437" t="s">
        <v>22</v>
      </c>
      <c r="C437" t="s">
        <v>39</v>
      </c>
      <c r="D437" t="s">
        <v>40</v>
      </c>
      <c r="E437" t="s">
        <v>28</v>
      </c>
      <c r="F437" t="s">
        <v>52</v>
      </c>
      <c r="G437">
        <v>1038.8399999999999</v>
      </c>
    </row>
    <row r="438" spans="1:7" x14ac:dyDescent="0.55000000000000004">
      <c r="A438" s="1">
        <v>42532</v>
      </c>
      <c r="B438" t="s">
        <v>37</v>
      </c>
      <c r="C438" t="s">
        <v>50</v>
      </c>
      <c r="D438" t="s">
        <v>26</v>
      </c>
      <c r="E438" t="s">
        <v>42</v>
      </c>
      <c r="F438" t="s">
        <v>55</v>
      </c>
      <c r="G438">
        <v>1036.624</v>
      </c>
    </row>
    <row r="439" spans="1:7" x14ac:dyDescent="0.55000000000000004">
      <c r="A439" s="1">
        <v>42946</v>
      </c>
      <c r="B439" t="s">
        <v>22</v>
      </c>
      <c r="C439" t="s">
        <v>207</v>
      </c>
      <c r="D439" t="s">
        <v>101</v>
      </c>
      <c r="E439" t="s">
        <v>42</v>
      </c>
      <c r="F439" t="s">
        <v>55</v>
      </c>
      <c r="G439">
        <v>1036.624</v>
      </c>
    </row>
    <row r="440" spans="1:7" x14ac:dyDescent="0.55000000000000004">
      <c r="A440" s="1">
        <v>42673</v>
      </c>
      <c r="B440" t="s">
        <v>37</v>
      </c>
      <c r="C440" t="s">
        <v>263</v>
      </c>
      <c r="D440" t="s">
        <v>144</v>
      </c>
      <c r="E440" t="s">
        <v>67</v>
      </c>
      <c r="F440" t="s">
        <v>680</v>
      </c>
      <c r="G440">
        <v>1035.8</v>
      </c>
    </row>
    <row r="441" spans="1:7" x14ac:dyDescent="0.55000000000000004">
      <c r="A441" s="1">
        <v>43080</v>
      </c>
      <c r="B441" t="s">
        <v>37</v>
      </c>
      <c r="C441" t="s">
        <v>263</v>
      </c>
      <c r="D441" t="s">
        <v>144</v>
      </c>
      <c r="E441" t="s">
        <v>67</v>
      </c>
      <c r="F441" t="s">
        <v>68</v>
      </c>
      <c r="G441">
        <v>1029.95</v>
      </c>
    </row>
    <row r="442" spans="1:7" x14ac:dyDescent="0.55000000000000004">
      <c r="A442" s="1">
        <v>42327</v>
      </c>
      <c r="B442" t="s">
        <v>37</v>
      </c>
      <c r="C442" t="s">
        <v>241</v>
      </c>
      <c r="D442" t="s">
        <v>144</v>
      </c>
      <c r="E442" t="s">
        <v>28</v>
      </c>
      <c r="F442" t="s">
        <v>29</v>
      </c>
      <c r="G442">
        <v>1025.8800000000001</v>
      </c>
    </row>
    <row r="443" spans="1:7" x14ac:dyDescent="0.55000000000000004">
      <c r="A443" s="1">
        <v>42973</v>
      </c>
      <c r="B443" t="s">
        <v>37</v>
      </c>
      <c r="C443" t="s">
        <v>100</v>
      </c>
      <c r="D443" t="s">
        <v>101</v>
      </c>
      <c r="E443" t="s">
        <v>28</v>
      </c>
      <c r="F443" t="s">
        <v>32</v>
      </c>
      <c r="G443">
        <v>1024.7159999999999</v>
      </c>
    </row>
    <row r="444" spans="1:7" x14ac:dyDescent="0.55000000000000004">
      <c r="A444" s="1">
        <v>42683</v>
      </c>
      <c r="B444" t="s">
        <v>22</v>
      </c>
      <c r="C444" t="s">
        <v>593</v>
      </c>
      <c r="D444" t="s">
        <v>101</v>
      </c>
      <c r="E444" t="s">
        <v>28</v>
      </c>
      <c r="F444" t="s">
        <v>52</v>
      </c>
      <c r="G444">
        <v>1024.3800000000001</v>
      </c>
    </row>
    <row r="445" spans="1:7" x14ac:dyDescent="0.55000000000000004">
      <c r="A445" s="1">
        <v>42208</v>
      </c>
      <c r="B445" t="s">
        <v>22</v>
      </c>
      <c r="C445" t="s">
        <v>306</v>
      </c>
      <c r="D445" t="s">
        <v>40</v>
      </c>
      <c r="E445" t="s">
        <v>67</v>
      </c>
      <c r="F445" t="s">
        <v>157</v>
      </c>
      <c r="G445">
        <v>1023.936</v>
      </c>
    </row>
    <row r="446" spans="1:7" x14ac:dyDescent="0.55000000000000004">
      <c r="A446" s="1">
        <v>43186</v>
      </c>
      <c r="B446" t="s">
        <v>22</v>
      </c>
      <c r="C446" t="s">
        <v>100</v>
      </c>
      <c r="D446" t="s">
        <v>101</v>
      </c>
      <c r="E446" t="s">
        <v>28</v>
      </c>
      <c r="F446" t="s">
        <v>29</v>
      </c>
      <c r="G446">
        <v>1023.332</v>
      </c>
    </row>
    <row r="447" spans="1:7" x14ac:dyDescent="0.55000000000000004">
      <c r="A447" s="1">
        <v>42490</v>
      </c>
      <c r="B447" t="s">
        <v>22</v>
      </c>
      <c r="C447" t="s">
        <v>494</v>
      </c>
      <c r="D447" t="s">
        <v>144</v>
      </c>
      <c r="E447" t="s">
        <v>67</v>
      </c>
      <c r="F447" t="s">
        <v>68</v>
      </c>
      <c r="G447">
        <v>1022.97</v>
      </c>
    </row>
    <row r="448" spans="1:7" x14ac:dyDescent="0.55000000000000004">
      <c r="A448" s="1">
        <v>42379</v>
      </c>
      <c r="B448" t="s">
        <v>22</v>
      </c>
      <c r="C448" t="s">
        <v>263</v>
      </c>
      <c r="D448" t="s">
        <v>144</v>
      </c>
      <c r="E448" t="s">
        <v>28</v>
      </c>
      <c r="F448" t="s">
        <v>52</v>
      </c>
      <c r="G448">
        <v>1018.104</v>
      </c>
    </row>
    <row r="449" spans="1:7" x14ac:dyDescent="0.55000000000000004">
      <c r="A449" s="1">
        <v>43054</v>
      </c>
      <c r="B449" t="s">
        <v>22</v>
      </c>
      <c r="C449" t="s">
        <v>39</v>
      </c>
      <c r="D449" t="s">
        <v>40</v>
      </c>
      <c r="E449" t="s">
        <v>42</v>
      </c>
      <c r="F449" t="s">
        <v>71</v>
      </c>
      <c r="G449">
        <v>1016.792</v>
      </c>
    </row>
    <row r="450" spans="1:7" x14ac:dyDescent="0.55000000000000004">
      <c r="A450" s="1">
        <v>42354</v>
      </c>
      <c r="B450" t="s">
        <v>37</v>
      </c>
      <c r="C450" t="s">
        <v>50</v>
      </c>
      <c r="D450" t="s">
        <v>26</v>
      </c>
      <c r="E450" t="s">
        <v>28</v>
      </c>
      <c r="F450" t="s">
        <v>32</v>
      </c>
      <c r="G450">
        <v>1013.832</v>
      </c>
    </row>
    <row r="451" spans="1:7" x14ac:dyDescent="0.55000000000000004">
      <c r="A451" s="1">
        <v>42756</v>
      </c>
      <c r="B451" t="s">
        <v>22</v>
      </c>
      <c r="C451" t="s">
        <v>39</v>
      </c>
      <c r="D451" t="s">
        <v>40</v>
      </c>
      <c r="E451" t="s">
        <v>28</v>
      </c>
      <c r="F451" t="s">
        <v>32</v>
      </c>
      <c r="G451">
        <v>1013.4880000000001</v>
      </c>
    </row>
    <row r="452" spans="1:7" x14ac:dyDescent="0.55000000000000004">
      <c r="A452" s="1">
        <v>42980</v>
      </c>
      <c r="B452" t="s">
        <v>22</v>
      </c>
      <c r="C452" t="s">
        <v>84</v>
      </c>
      <c r="D452" t="s">
        <v>26</v>
      </c>
      <c r="E452" t="s">
        <v>67</v>
      </c>
      <c r="F452" t="s">
        <v>157</v>
      </c>
      <c r="G452">
        <v>1012.68</v>
      </c>
    </row>
    <row r="453" spans="1:7" x14ac:dyDescent="0.55000000000000004">
      <c r="A453" s="1">
        <v>42898</v>
      </c>
      <c r="B453" t="s">
        <v>98</v>
      </c>
      <c r="C453" t="s">
        <v>207</v>
      </c>
      <c r="D453" t="s">
        <v>101</v>
      </c>
      <c r="E453" t="s">
        <v>67</v>
      </c>
      <c r="F453" t="s">
        <v>680</v>
      </c>
      <c r="G453">
        <v>1007.979</v>
      </c>
    </row>
    <row r="454" spans="1:7" x14ac:dyDescent="0.55000000000000004">
      <c r="A454" s="1">
        <v>42241</v>
      </c>
      <c r="B454" t="s">
        <v>22</v>
      </c>
      <c r="C454" t="s">
        <v>92</v>
      </c>
      <c r="D454" t="s">
        <v>40</v>
      </c>
      <c r="E454" t="s">
        <v>67</v>
      </c>
      <c r="F454" t="s">
        <v>68</v>
      </c>
      <c r="G454">
        <v>1007.944</v>
      </c>
    </row>
    <row r="455" spans="1:7" x14ac:dyDescent="0.55000000000000004">
      <c r="A455" s="1">
        <v>43432</v>
      </c>
      <c r="B455" t="s">
        <v>98</v>
      </c>
      <c r="C455" t="s">
        <v>143</v>
      </c>
      <c r="D455" t="s">
        <v>144</v>
      </c>
      <c r="E455" t="s">
        <v>28</v>
      </c>
      <c r="F455" t="s">
        <v>61</v>
      </c>
      <c r="G455">
        <v>1007.232</v>
      </c>
    </row>
    <row r="456" spans="1:7" x14ac:dyDescent="0.55000000000000004">
      <c r="A456" s="1">
        <v>42863</v>
      </c>
      <c r="B456" t="s">
        <v>22</v>
      </c>
      <c r="C456" t="s">
        <v>494</v>
      </c>
      <c r="D456" t="s">
        <v>144</v>
      </c>
      <c r="E456" t="s">
        <v>42</v>
      </c>
      <c r="F456" t="s">
        <v>55</v>
      </c>
      <c r="G456">
        <v>1006.056</v>
      </c>
    </row>
    <row r="457" spans="1:7" x14ac:dyDescent="0.55000000000000004">
      <c r="A457" s="1">
        <v>42583</v>
      </c>
      <c r="B457" t="s">
        <v>98</v>
      </c>
      <c r="C457" t="s">
        <v>39</v>
      </c>
      <c r="D457" t="s">
        <v>40</v>
      </c>
      <c r="E457" t="s">
        <v>28</v>
      </c>
      <c r="F457" t="s">
        <v>52</v>
      </c>
      <c r="G457">
        <v>1004.976</v>
      </c>
    </row>
    <row r="458" spans="1:7" x14ac:dyDescent="0.55000000000000004">
      <c r="A458" s="1">
        <v>43442</v>
      </c>
      <c r="B458" t="s">
        <v>22</v>
      </c>
      <c r="C458" t="s">
        <v>39</v>
      </c>
      <c r="D458" t="s">
        <v>40</v>
      </c>
      <c r="E458" t="s">
        <v>28</v>
      </c>
      <c r="F458" t="s">
        <v>52</v>
      </c>
      <c r="G458">
        <v>1004.024</v>
      </c>
    </row>
    <row r="459" spans="1:7" x14ac:dyDescent="0.55000000000000004">
      <c r="A459" s="1">
        <v>43458</v>
      </c>
      <c r="B459" t="s">
        <v>22</v>
      </c>
      <c r="C459" t="s">
        <v>92</v>
      </c>
      <c r="D459" t="s">
        <v>40</v>
      </c>
      <c r="E459" t="s">
        <v>42</v>
      </c>
      <c r="F459" t="s">
        <v>55</v>
      </c>
      <c r="G459">
        <v>1003.62</v>
      </c>
    </row>
    <row r="460" spans="1:7" x14ac:dyDescent="0.55000000000000004">
      <c r="A460" s="1">
        <v>43281</v>
      </c>
      <c r="B460" t="s">
        <v>98</v>
      </c>
      <c r="C460" t="s">
        <v>207</v>
      </c>
      <c r="D460" t="s">
        <v>101</v>
      </c>
      <c r="E460" t="s">
        <v>67</v>
      </c>
      <c r="F460" t="s">
        <v>68</v>
      </c>
      <c r="G460">
        <v>1001.5839999999999</v>
      </c>
    </row>
    <row r="461" spans="1:7" x14ac:dyDescent="0.55000000000000004">
      <c r="A461" s="1">
        <v>43005</v>
      </c>
      <c r="B461" t="s">
        <v>22</v>
      </c>
      <c r="C461" t="s">
        <v>92</v>
      </c>
      <c r="D461" t="s">
        <v>40</v>
      </c>
      <c r="E461" t="s">
        <v>67</v>
      </c>
      <c r="F461" t="s">
        <v>68</v>
      </c>
      <c r="G461">
        <v>1001.5839999999999</v>
      </c>
    </row>
    <row r="462" spans="1:7" x14ac:dyDescent="0.55000000000000004">
      <c r="A462" s="1">
        <v>43455</v>
      </c>
      <c r="B462" t="s">
        <v>37</v>
      </c>
      <c r="C462" t="s">
        <v>39</v>
      </c>
      <c r="D462" t="s">
        <v>40</v>
      </c>
      <c r="E462" t="s">
        <v>42</v>
      </c>
      <c r="F462" t="s">
        <v>55</v>
      </c>
      <c r="G462">
        <v>1000.02</v>
      </c>
    </row>
    <row r="463" spans="1:7" x14ac:dyDescent="0.55000000000000004">
      <c r="A463" s="1">
        <v>43330</v>
      </c>
      <c r="B463" t="s">
        <v>37</v>
      </c>
      <c r="C463" t="s">
        <v>92</v>
      </c>
      <c r="D463" t="s">
        <v>40</v>
      </c>
      <c r="E463" t="s">
        <v>42</v>
      </c>
      <c r="F463" t="s">
        <v>55</v>
      </c>
      <c r="G463">
        <v>1000.02</v>
      </c>
    </row>
    <row r="464" spans="1:7" x14ac:dyDescent="0.55000000000000004">
      <c r="A464" s="1">
        <v>42710</v>
      </c>
      <c r="B464" t="s">
        <v>98</v>
      </c>
      <c r="C464" t="s">
        <v>250</v>
      </c>
      <c r="D464" t="s">
        <v>101</v>
      </c>
      <c r="E464" t="s">
        <v>67</v>
      </c>
      <c r="F464" t="s">
        <v>1215</v>
      </c>
      <c r="G464">
        <v>999.98</v>
      </c>
    </row>
    <row r="465" spans="1:7" x14ac:dyDescent="0.55000000000000004">
      <c r="A465" s="1">
        <v>42980</v>
      </c>
      <c r="B465" t="s">
        <v>22</v>
      </c>
      <c r="C465" t="s">
        <v>92</v>
      </c>
      <c r="D465" t="s">
        <v>40</v>
      </c>
      <c r="E465" t="s">
        <v>67</v>
      </c>
      <c r="F465" t="s">
        <v>1215</v>
      </c>
      <c r="G465">
        <v>999.98</v>
      </c>
    </row>
    <row r="466" spans="1:7" x14ac:dyDescent="0.55000000000000004">
      <c r="A466" s="1">
        <v>42690</v>
      </c>
      <c r="B466" t="s">
        <v>98</v>
      </c>
      <c r="C466" t="s">
        <v>110</v>
      </c>
      <c r="D466" t="s">
        <v>101</v>
      </c>
      <c r="E466" t="s">
        <v>67</v>
      </c>
      <c r="F466" t="s">
        <v>157</v>
      </c>
      <c r="G466">
        <v>999.96</v>
      </c>
    </row>
    <row r="467" spans="1:7" x14ac:dyDescent="0.55000000000000004">
      <c r="A467" s="1">
        <v>42606</v>
      </c>
      <c r="B467" t="s">
        <v>22</v>
      </c>
      <c r="C467" t="s">
        <v>100</v>
      </c>
      <c r="D467" t="s">
        <v>101</v>
      </c>
      <c r="E467" t="s">
        <v>42</v>
      </c>
      <c r="F467" t="s">
        <v>55</v>
      </c>
      <c r="G467">
        <v>999.43200000000002</v>
      </c>
    </row>
    <row r="468" spans="1:7" x14ac:dyDescent="0.55000000000000004">
      <c r="A468" s="1">
        <v>42336</v>
      </c>
      <c r="B468" t="s">
        <v>22</v>
      </c>
      <c r="C468" t="s">
        <v>100</v>
      </c>
      <c r="D468" t="s">
        <v>101</v>
      </c>
      <c r="E468" t="s">
        <v>67</v>
      </c>
      <c r="F468" t="s">
        <v>680</v>
      </c>
      <c r="G468">
        <v>998.85</v>
      </c>
    </row>
    <row r="469" spans="1:7" x14ac:dyDescent="0.55000000000000004">
      <c r="A469" s="1">
        <v>42161</v>
      </c>
      <c r="B469" t="s">
        <v>37</v>
      </c>
      <c r="C469" t="s">
        <v>263</v>
      </c>
      <c r="D469" t="s">
        <v>144</v>
      </c>
      <c r="E469" t="s">
        <v>28</v>
      </c>
      <c r="F469" t="s">
        <v>52</v>
      </c>
      <c r="G469">
        <v>991.76400000000001</v>
      </c>
    </row>
    <row r="470" spans="1:7" x14ac:dyDescent="0.55000000000000004">
      <c r="A470" s="1">
        <v>42627</v>
      </c>
      <c r="B470" t="s">
        <v>22</v>
      </c>
      <c r="C470" t="s">
        <v>263</v>
      </c>
      <c r="D470" t="s">
        <v>144</v>
      </c>
      <c r="E470" t="s">
        <v>42</v>
      </c>
      <c r="F470" t="s">
        <v>55</v>
      </c>
      <c r="G470">
        <v>991.2</v>
      </c>
    </row>
    <row r="471" spans="1:7" x14ac:dyDescent="0.55000000000000004">
      <c r="A471" s="1">
        <v>42525</v>
      </c>
      <c r="B471" t="s">
        <v>22</v>
      </c>
      <c r="C471" t="s">
        <v>39</v>
      </c>
      <c r="D471" t="s">
        <v>40</v>
      </c>
      <c r="E471" t="s">
        <v>67</v>
      </c>
      <c r="F471" t="s">
        <v>157</v>
      </c>
      <c r="G471">
        <v>989.97</v>
      </c>
    </row>
    <row r="472" spans="1:7" x14ac:dyDescent="0.55000000000000004">
      <c r="A472" s="1">
        <v>42205</v>
      </c>
      <c r="B472" t="s">
        <v>98</v>
      </c>
      <c r="C472" t="s">
        <v>100</v>
      </c>
      <c r="D472" t="s">
        <v>101</v>
      </c>
      <c r="E472" t="s">
        <v>28</v>
      </c>
      <c r="F472" t="s">
        <v>32</v>
      </c>
      <c r="G472">
        <v>981.37199999999996</v>
      </c>
    </row>
    <row r="473" spans="1:7" x14ac:dyDescent="0.55000000000000004">
      <c r="A473" s="1">
        <v>42884</v>
      </c>
      <c r="B473" t="s">
        <v>22</v>
      </c>
      <c r="C473" t="s">
        <v>354</v>
      </c>
      <c r="D473" t="s">
        <v>26</v>
      </c>
      <c r="E473" t="s">
        <v>67</v>
      </c>
      <c r="F473" t="s">
        <v>68</v>
      </c>
      <c r="G473">
        <v>979.95</v>
      </c>
    </row>
    <row r="474" spans="1:7" x14ac:dyDescent="0.55000000000000004">
      <c r="A474" s="1">
        <v>42591</v>
      </c>
      <c r="B474" t="s">
        <v>22</v>
      </c>
      <c r="C474" t="s">
        <v>263</v>
      </c>
      <c r="D474" t="s">
        <v>144</v>
      </c>
      <c r="E474" t="s">
        <v>67</v>
      </c>
      <c r="F474" t="s">
        <v>68</v>
      </c>
      <c r="G474">
        <v>979.95</v>
      </c>
    </row>
    <row r="475" spans="1:7" x14ac:dyDescent="0.55000000000000004">
      <c r="A475" s="1">
        <v>43430</v>
      </c>
      <c r="B475" t="s">
        <v>22</v>
      </c>
      <c r="C475" t="s">
        <v>263</v>
      </c>
      <c r="D475" t="s">
        <v>144</v>
      </c>
      <c r="E475" t="s">
        <v>67</v>
      </c>
      <c r="F475" t="s">
        <v>68</v>
      </c>
      <c r="G475">
        <v>979.95</v>
      </c>
    </row>
    <row r="476" spans="1:7" x14ac:dyDescent="0.55000000000000004">
      <c r="A476" s="1">
        <v>43436</v>
      </c>
      <c r="B476" t="s">
        <v>22</v>
      </c>
      <c r="C476" t="s">
        <v>1244</v>
      </c>
      <c r="D476" t="s">
        <v>144</v>
      </c>
      <c r="E476" t="s">
        <v>67</v>
      </c>
      <c r="F476" t="s">
        <v>68</v>
      </c>
      <c r="G476">
        <v>979.95</v>
      </c>
    </row>
    <row r="477" spans="1:7" x14ac:dyDescent="0.55000000000000004">
      <c r="A477" s="1">
        <v>42309</v>
      </c>
      <c r="B477" t="s">
        <v>37</v>
      </c>
      <c r="C477" t="s">
        <v>84</v>
      </c>
      <c r="D477" t="s">
        <v>26</v>
      </c>
      <c r="E477" t="s">
        <v>67</v>
      </c>
      <c r="F477" t="s">
        <v>68</v>
      </c>
      <c r="G477">
        <v>978.84</v>
      </c>
    </row>
    <row r="478" spans="1:7" x14ac:dyDescent="0.55000000000000004">
      <c r="A478" s="1">
        <v>43428</v>
      </c>
      <c r="B478" t="s">
        <v>37</v>
      </c>
      <c r="C478" t="s">
        <v>263</v>
      </c>
      <c r="D478" t="s">
        <v>144</v>
      </c>
      <c r="E478" t="s">
        <v>28</v>
      </c>
      <c r="F478" t="s">
        <v>32</v>
      </c>
      <c r="G478">
        <v>977.29200000000003</v>
      </c>
    </row>
    <row r="479" spans="1:7" x14ac:dyDescent="0.55000000000000004">
      <c r="A479" s="1">
        <v>42255</v>
      </c>
      <c r="B479" t="s">
        <v>22</v>
      </c>
      <c r="C479" t="s">
        <v>92</v>
      </c>
      <c r="D479" t="s">
        <v>40</v>
      </c>
      <c r="E479" t="s">
        <v>28</v>
      </c>
      <c r="F479" t="s">
        <v>32</v>
      </c>
      <c r="G479">
        <v>975.92</v>
      </c>
    </row>
    <row r="480" spans="1:7" x14ac:dyDescent="0.55000000000000004">
      <c r="A480" s="1">
        <v>43406</v>
      </c>
      <c r="B480" t="s">
        <v>37</v>
      </c>
      <c r="C480" t="s">
        <v>25</v>
      </c>
      <c r="D480" t="s">
        <v>26</v>
      </c>
      <c r="E480" t="s">
        <v>28</v>
      </c>
      <c r="F480" t="s">
        <v>32</v>
      </c>
      <c r="G480">
        <v>975.92</v>
      </c>
    </row>
    <row r="481" spans="1:7" x14ac:dyDescent="0.55000000000000004">
      <c r="A481" s="1">
        <v>43448</v>
      </c>
      <c r="B481" t="s">
        <v>22</v>
      </c>
      <c r="C481" t="s">
        <v>100</v>
      </c>
      <c r="D481" t="s">
        <v>101</v>
      </c>
      <c r="E481" t="s">
        <v>28</v>
      </c>
      <c r="F481" t="s">
        <v>52</v>
      </c>
      <c r="G481">
        <v>974.98800000000006</v>
      </c>
    </row>
    <row r="482" spans="1:7" x14ac:dyDescent="0.55000000000000004">
      <c r="A482" s="1">
        <v>42547</v>
      </c>
      <c r="B482" t="s">
        <v>22</v>
      </c>
      <c r="C482" t="s">
        <v>100</v>
      </c>
      <c r="D482" t="s">
        <v>101</v>
      </c>
      <c r="E482" t="s">
        <v>67</v>
      </c>
      <c r="F482" t="s">
        <v>68</v>
      </c>
      <c r="G482">
        <v>971.88</v>
      </c>
    </row>
    <row r="483" spans="1:7" x14ac:dyDescent="0.55000000000000004">
      <c r="A483" s="1">
        <v>42811</v>
      </c>
      <c r="B483" t="s">
        <v>22</v>
      </c>
      <c r="C483" t="s">
        <v>2738</v>
      </c>
      <c r="D483" t="s">
        <v>144</v>
      </c>
      <c r="E483" t="s">
        <v>28</v>
      </c>
      <c r="F483" t="s">
        <v>61</v>
      </c>
      <c r="G483">
        <v>971.5</v>
      </c>
    </row>
    <row r="484" spans="1:7" x14ac:dyDescent="0.55000000000000004">
      <c r="A484" s="1">
        <v>43075</v>
      </c>
      <c r="B484" t="s">
        <v>37</v>
      </c>
      <c r="C484" t="s">
        <v>263</v>
      </c>
      <c r="D484" t="s">
        <v>144</v>
      </c>
      <c r="E484" t="s">
        <v>42</v>
      </c>
      <c r="F484" t="s">
        <v>71</v>
      </c>
      <c r="G484">
        <v>968.74400000000003</v>
      </c>
    </row>
    <row r="485" spans="1:7" x14ac:dyDescent="0.55000000000000004">
      <c r="A485" s="1">
        <v>42255</v>
      </c>
      <c r="B485" t="s">
        <v>22</v>
      </c>
      <c r="C485" t="s">
        <v>100</v>
      </c>
      <c r="D485" t="s">
        <v>101</v>
      </c>
      <c r="E485" t="s">
        <v>28</v>
      </c>
      <c r="F485" t="s">
        <v>32</v>
      </c>
      <c r="G485">
        <v>966.7</v>
      </c>
    </row>
    <row r="486" spans="1:7" x14ac:dyDescent="0.55000000000000004">
      <c r="A486" s="1">
        <v>42938</v>
      </c>
      <c r="B486" t="s">
        <v>22</v>
      </c>
      <c r="C486" t="s">
        <v>234</v>
      </c>
      <c r="D486" t="s">
        <v>101</v>
      </c>
      <c r="E486" t="s">
        <v>42</v>
      </c>
      <c r="F486" t="s">
        <v>55</v>
      </c>
      <c r="G486">
        <v>965.85</v>
      </c>
    </row>
    <row r="487" spans="1:7" x14ac:dyDescent="0.55000000000000004">
      <c r="A487" s="1">
        <v>43142</v>
      </c>
      <c r="B487" t="s">
        <v>37</v>
      </c>
      <c r="C487" t="s">
        <v>92</v>
      </c>
      <c r="D487" t="s">
        <v>40</v>
      </c>
      <c r="E487" t="s">
        <v>28</v>
      </c>
      <c r="F487" t="s">
        <v>32</v>
      </c>
      <c r="G487">
        <v>963.13599999999997</v>
      </c>
    </row>
    <row r="488" spans="1:7" x14ac:dyDescent="0.55000000000000004">
      <c r="A488" s="1">
        <v>42450</v>
      </c>
      <c r="B488" t="s">
        <v>22</v>
      </c>
      <c r="C488" t="s">
        <v>84</v>
      </c>
      <c r="D488" t="s">
        <v>26</v>
      </c>
      <c r="E488" t="s">
        <v>42</v>
      </c>
      <c r="F488" t="s">
        <v>74</v>
      </c>
      <c r="G488">
        <v>962.08</v>
      </c>
    </row>
    <row r="489" spans="1:7" x14ac:dyDescent="0.55000000000000004">
      <c r="A489" s="1">
        <v>43087</v>
      </c>
      <c r="B489" t="s">
        <v>37</v>
      </c>
      <c r="C489" t="s">
        <v>50</v>
      </c>
      <c r="D489" t="s">
        <v>26</v>
      </c>
      <c r="E489" t="s">
        <v>42</v>
      </c>
      <c r="F489" t="s">
        <v>575</v>
      </c>
      <c r="G489">
        <v>961.48</v>
      </c>
    </row>
    <row r="490" spans="1:7" x14ac:dyDescent="0.55000000000000004">
      <c r="A490" s="1">
        <v>42614</v>
      </c>
      <c r="B490" t="s">
        <v>22</v>
      </c>
      <c r="C490" t="s">
        <v>39</v>
      </c>
      <c r="D490" t="s">
        <v>40</v>
      </c>
      <c r="E490" t="s">
        <v>67</v>
      </c>
      <c r="F490" t="s">
        <v>1215</v>
      </c>
      <c r="G490">
        <v>959.98400000000004</v>
      </c>
    </row>
    <row r="491" spans="1:7" x14ac:dyDescent="0.55000000000000004">
      <c r="A491" s="1">
        <v>43172</v>
      </c>
      <c r="B491" t="s">
        <v>98</v>
      </c>
      <c r="C491" t="s">
        <v>207</v>
      </c>
      <c r="D491" t="s">
        <v>101</v>
      </c>
      <c r="E491" t="s">
        <v>67</v>
      </c>
      <c r="F491" t="s">
        <v>1215</v>
      </c>
      <c r="G491">
        <v>959.98400000000004</v>
      </c>
    </row>
    <row r="492" spans="1:7" x14ac:dyDescent="0.55000000000000004">
      <c r="A492" s="1">
        <v>43407</v>
      </c>
      <c r="B492" t="s">
        <v>22</v>
      </c>
      <c r="C492" t="s">
        <v>50</v>
      </c>
      <c r="D492" t="s">
        <v>26</v>
      </c>
      <c r="E492" t="s">
        <v>67</v>
      </c>
      <c r="F492" t="s">
        <v>1215</v>
      </c>
      <c r="G492">
        <v>959.98400000000004</v>
      </c>
    </row>
    <row r="493" spans="1:7" x14ac:dyDescent="0.55000000000000004">
      <c r="A493" s="1">
        <v>42739</v>
      </c>
      <c r="B493" t="s">
        <v>37</v>
      </c>
      <c r="C493" t="s">
        <v>84</v>
      </c>
      <c r="D493" t="s">
        <v>26</v>
      </c>
      <c r="E493" t="s">
        <v>67</v>
      </c>
      <c r="F493" t="s">
        <v>1215</v>
      </c>
      <c r="G493">
        <v>959.96799999999996</v>
      </c>
    </row>
    <row r="494" spans="1:7" x14ac:dyDescent="0.55000000000000004">
      <c r="A494" s="1">
        <v>42654</v>
      </c>
      <c r="B494" t="s">
        <v>22</v>
      </c>
      <c r="C494" t="s">
        <v>50</v>
      </c>
      <c r="D494" t="s">
        <v>26</v>
      </c>
      <c r="E494" t="s">
        <v>28</v>
      </c>
      <c r="F494" t="s">
        <v>52</v>
      </c>
      <c r="G494" s="9">
        <v>957.57749999999999</v>
      </c>
    </row>
    <row r="495" spans="1:7" x14ac:dyDescent="0.55000000000000004">
      <c r="A495" s="1">
        <v>43005</v>
      </c>
      <c r="B495" t="s">
        <v>37</v>
      </c>
      <c r="C495" t="s">
        <v>100</v>
      </c>
      <c r="D495" t="s">
        <v>101</v>
      </c>
      <c r="E495" t="s">
        <v>28</v>
      </c>
      <c r="F495" t="s">
        <v>29</v>
      </c>
      <c r="G495">
        <v>956.66480000000001</v>
      </c>
    </row>
    <row r="496" spans="1:7" x14ac:dyDescent="0.55000000000000004">
      <c r="A496" s="1">
        <v>43044</v>
      </c>
      <c r="B496" t="s">
        <v>22</v>
      </c>
      <c r="C496" t="s">
        <v>100</v>
      </c>
      <c r="D496" t="s">
        <v>101</v>
      </c>
      <c r="E496" t="s">
        <v>28</v>
      </c>
      <c r="F496" t="s">
        <v>29</v>
      </c>
      <c r="G496">
        <v>956.66480000000001</v>
      </c>
    </row>
    <row r="497" spans="1:7" x14ac:dyDescent="0.55000000000000004">
      <c r="A497" s="1">
        <v>42478</v>
      </c>
      <c r="B497" t="s">
        <v>98</v>
      </c>
      <c r="C497" t="s">
        <v>39</v>
      </c>
      <c r="D497" t="s">
        <v>40</v>
      </c>
      <c r="E497" t="s">
        <v>42</v>
      </c>
      <c r="F497" t="s">
        <v>55</v>
      </c>
      <c r="G497">
        <v>947.17</v>
      </c>
    </row>
    <row r="498" spans="1:7" x14ac:dyDescent="0.55000000000000004">
      <c r="A498" s="1">
        <v>42365</v>
      </c>
      <c r="B498" t="s">
        <v>22</v>
      </c>
      <c r="C498" t="s">
        <v>306</v>
      </c>
      <c r="D498" t="s">
        <v>40</v>
      </c>
      <c r="E498" t="s">
        <v>42</v>
      </c>
      <c r="F498" t="s">
        <v>71</v>
      </c>
      <c r="G498">
        <v>946.76400000000001</v>
      </c>
    </row>
    <row r="499" spans="1:7" x14ac:dyDescent="0.55000000000000004">
      <c r="A499" s="1">
        <v>42634</v>
      </c>
      <c r="B499" t="s">
        <v>37</v>
      </c>
      <c r="C499" t="s">
        <v>100</v>
      </c>
      <c r="D499" t="s">
        <v>101</v>
      </c>
      <c r="E499" t="s">
        <v>67</v>
      </c>
      <c r="F499" t="s">
        <v>68</v>
      </c>
      <c r="G499">
        <v>946.34400000000005</v>
      </c>
    </row>
    <row r="500" spans="1:7" x14ac:dyDescent="0.55000000000000004">
      <c r="A500" s="1">
        <v>42494</v>
      </c>
      <c r="B500" t="s">
        <v>37</v>
      </c>
      <c r="C500" t="s">
        <v>100</v>
      </c>
      <c r="D500" t="s">
        <v>101</v>
      </c>
      <c r="E500" t="s">
        <v>67</v>
      </c>
      <c r="F500" t="s">
        <v>68</v>
      </c>
      <c r="G500">
        <v>946.34400000000005</v>
      </c>
    </row>
    <row r="501" spans="1:7" x14ac:dyDescent="0.55000000000000004">
      <c r="A501" s="1">
        <v>42311</v>
      </c>
      <c r="B501" t="s">
        <v>22</v>
      </c>
      <c r="C501" t="s">
        <v>84</v>
      </c>
      <c r="D501" t="s">
        <v>26</v>
      </c>
      <c r="E501" t="s">
        <v>28</v>
      </c>
      <c r="F501" t="s">
        <v>52</v>
      </c>
      <c r="G501">
        <v>945.03599999999994</v>
      </c>
    </row>
    <row r="502" spans="1:7" x14ac:dyDescent="0.55000000000000004">
      <c r="A502" s="1">
        <v>43059</v>
      </c>
      <c r="B502" t="s">
        <v>22</v>
      </c>
      <c r="C502" t="s">
        <v>646</v>
      </c>
      <c r="D502" t="s">
        <v>101</v>
      </c>
      <c r="E502" t="s">
        <v>67</v>
      </c>
      <c r="F502" t="s">
        <v>68</v>
      </c>
      <c r="G502">
        <v>944.93</v>
      </c>
    </row>
    <row r="503" spans="1:7" x14ac:dyDescent="0.55000000000000004">
      <c r="A503" s="1">
        <v>43357</v>
      </c>
      <c r="B503" t="s">
        <v>37</v>
      </c>
      <c r="C503" t="s">
        <v>84</v>
      </c>
      <c r="D503" t="s">
        <v>26</v>
      </c>
      <c r="E503" t="s">
        <v>42</v>
      </c>
      <c r="F503" t="s">
        <v>74</v>
      </c>
      <c r="G503">
        <v>942.78399999999999</v>
      </c>
    </row>
    <row r="504" spans="1:7" x14ac:dyDescent="0.55000000000000004">
      <c r="A504" s="1">
        <v>43456</v>
      </c>
      <c r="B504" t="s">
        <v>22</v>
      </c>
      <c r="C504" t="s">
        <v>331</v>
      </c>
      <c r="D504" t="s">
        <v>26</v>
      </c>
      <c r="E504" t="s">
        <v>28</v>
      </c>
      <c r="F504" t="s">
        <v>52</v>
      </c>
      <c r="G504">
        <v>934.95600000000002</v>
      </c>
    </row>
    <row r="505" spans="1:7" x14ac:dyDescent="0.55000000000000004">
      <c r="A505" s="1">
        <v>42839</v>
      </c>
      <c r="B505" t="s">
        <v>22</v>
      </c>
      <c r="C505" t="s">
        <v>306</v>
      </c>
      <c r="D505" t="s">
        <v>40</v>
      </c>
      <c r="E505" t="s">
        <v>28</v>
      </c>
      <c r="F505" t="s">
        <v>32</v>
      </c>
      <c r="G505">
        <v>933.53599999999994</v>
      </c>
    </row>
    <row r="506" spans="1:7" x14ac:dyDescent="0.55000000000000004">
      <c r="A506" s="1">
        <v>43169</v>
      </c>
      <c r="B506" t="s">
        <v>22</v>
      </c>
      <c r="C506" t="s">
        <v>100</v>
      </c>
      <c r="D506" t="s">
        <v>101</v>
      </c>
      <c r="E506" t="s">
        <v>28</v>
      </c>
      <c r="F506" t="s">
        <v>52</v>
      </c>
      <c r="G506">
        <v>933.40800000000002</v>
      </c>
    </row>
    <row r="507" spans="1:7" x14ac:dyDescent="0.55000000000000004">
      <c r="A507" s="1">
        <v>43221</v>
      </c>
      <c r="B507" t="s">
        <v>22</v>
      </c>
      <c r="C507" t="s">
        <v>50</v>
      </c>
      <c r="D507" t="s">
        <v>26</v>
      </c>
      <c r="E507" t="s">
        <v>28</v>
      </c>
      <c r="F507" t="s">
        <v>52</v>
      </c>
      <c r="G507">
        <v>933.26199999999994</v>
      </c>
    </row>
    <row r="508" spans="1:7" x14ac:dyDescent="0.55000000000000004">
      <c r="A508" s="1">
        <v>43414</v>
      </c>
      <c r="B508" t="s">
        <v>37</v>
      </c>
      <c r="C508" t="s">
        <v>263</v>
      </c>
      <c r="D508" t="s">
        <v>144</v>
      </c>
      <c r="E508" t="s">
        <v>42</v>
      </c>
      <c r="F508" t="s">
        <v>71</v>
      </c>
      <c r="G508">
        <v>931.17600000000004</v>
      </c>
    </row>
    <row r="509" spans="1:7" x14ac:dyDescent="0.55000000000000004">
      <c r="A509" s="1">
        <v>43369</v>
      </c>
      <c r="B509" t="s">
        <v>37</v>
      </c>
      <c r="C509" t="s">
        <v>39</v>
      </c>
      <c r="D509" t="s">
        <v>40</v>
      </c>
      <c r="E509" t="s">
        <v>42</v>
      </c>
      <c r="F509" t="s">
        <v>71</v>
      </c>
      <c r="G509">
        <v>931.17600000000004</v>
      </c>
    </row>
    <row r="510" spans="1:7" x14ac:dyDescent="0.55000000000000004">
      <c r="A510" s="1">
        <v>42606</v>
      </c>
      <c r="B510" t="s">
        <v>22</v>
      </c>
      <c r="C510" t="s">
        <v>100</v>
      </c>
      <c r="D510" t="s">
        <v>101</v>
      </c>
      <c r="E510" t="s">
        <v>28</v>
      </c>
      <c r="F510" t="s">
        <v>52</v>
      </c>
      <c r="G510">
        <v>918.78499999999997</v>
      </c>
    </row>
    <row r="511" spans="1:7" x14ac:dyDescent="0.55000000000000004">
      <c r="A511" s="1">
        <v>43269</v>
      </c>
      <c r="B511" t="s">
        <v>22</v>
      </c>
      <c r="C511" t="s">
        <v>39</v>
      </c>
      <c r="D511" t="s">
        <v>40</v>
      </c>
      <c r="E511" t="s">
        <v>28</v>
      </c>
      <c r="F511" t="s">
        <v>29</v>
      </c>
      <c r="G511">
        <v>917.92349999999999</v>
      </c>
    </row>
    <row r="512" spans="1:7" x14ac:dyDescent="0.55000000000000004">
      <c r="A512" s="1">
        <v>42442</v>
      </c>
      <c r="B512" t="s">
        <v>98</v>
      </c>
      <c r="C512" t="s">
        <v>39</v>
      </c>
      <c r="D512" t="s">
        <v>40</v>
      </c>
      <c r="E512" t="s">
        <v>28</v>
      </c>
      <c r="F512" t="s">
        <v>32</v>
      </c>
      <c r="G512">
        <v>915.13599999999997</v>
      </c>
    </row>
    <row r="513" spans="1:7" x14ac:dyDescent="0.55000000000000004">
      <c r="A513" s="1">
        <v>43011</v>
      </c>
      <c r="B513" t="s">
        <v>98</v>
      </c>
      <c r="C513" t="s">
        <v>39</v>
      </c>
      <c r="D513" t="s">
        <v>40</v>
      </c>
      <c r="E513" t="s">
        <v>28</v>
      </c>
      <c r="F513" t="s">
        <v>32</v>
      </c>
      <c r="G513">
        <v>915.13599999999997</v>
      </c>
    </row>
    <row r="514" spans="1:7" x14ac:dyDescent="0.55000000000000004">
      <c r="A514" s="1">
        <v>43233</v>
      </c>
      <c r="B514" t="s">
        <v>37</v>
      </c>
      <c r="C514" t="s">
        <v>250</v>
      </c>
      <c r="D514" t="s">
        <v>101</v>
      </c>
      <c r="E514" t="s">
        <v>42</v>
      </c>
      <c r="F514" t="s">
        <v>71</v>
      </c>
      <c r="G514">
        <v>914.97</v>
      </c>
    </row>
    <row r="515" spans="1:7" x14ac:dyDescent="0.55000000000000004">
      <c r="A515" s="1">
        <v>42571</v>
      </c>
      <c r="B515" t="s">
        <v>22</v>
      </c>
      <c r="C515" t="s">
        <v>207</v>
      </c>
      <c r="D515" t="s">
        <v>101</v>
      </c>
      <c r="E515" t="s">
        <v>28</v>
      </c>
      <c r="F515" t="s">
        <v>29</v>
      </c>
      <c r="G515">
        <v>913.43</v>
      </c>
    </row>
    <row r="516" spans="1:7" x14ac:dyDescent="0.55000000000000004">
      <c r="A516" s="1">
        <v>43102</v>
      </c>
      <c r="B516" t="s">
        <v>22</v>
      </c>
      <c r="C516" t="s">
        <v>100</v>
      </c>
      <c r="D516" t="s">
        <v>101</v>
      </c>
      <c r="E516" t="s">
        <v>28</v>
      </c>
      <c r="F516" t="s">
        <v>52</v>
      </c>
      <c r="G516">
        <v>913.43</v>
      </c>
    </row>
    <row r="517" spans="1:7" x14ac:dyDescent="0.55000000000000004">
      <c r="A517" s="1">
        <v>42627</v>
      </c>
      <c r="B517" t="s">
        <v>22</v>
      </c>
      <c r="C517" t="s">
        <v>117</v>
      </c>
      <c r="D517" t="s">
        <v>40</v>
      </c>
      <c r="E517" t="s">
        <v>28</v>
      </c>
      <c r="F517" t="s">
        <v>52</v>
      </c>
      <c r="G517">
        <v>912.75</v>
      </c>
    </row>
    <row r="518" spans="1:7" x14ac:dyDescent="0.55000000000000004">
      <c r="A518" s="1">
        <v>42211</v>
      </c>
      <c r="B518" t="s">
        <v>22</v>
      </c>
      <c r="C518" t="s">
        <v>1392</v>
      </c>
      <c r="D518" t="s">
        <v>40</v>
      </c>
      <c r="E518" t="s">
        <v>67</v>
      </c>
      <c r="F518" t="s">
        <v>68</v>
      </c>
      <c r="G518">
        <v>911.98400000000004</v>
      </c>
    </row>
    <row r="519" spans="1:7" x14ac:dyDescent="0.55000000000000004">
      <c r="A519" s="1">
        <v>42164</v>
      </c>
      <c r="B519" t="s">
        <v>22</v>
      </c>
      <c r="C519" t="s">
        <v>39</v>
      </c>
      <c r="D519" t="s">
        <v>40</v>
      </c>
      <c r="E519" t="s">
        <v>67</v>
      </c>
      <c r="F519" t="s">
        <v>68</v>
      </c>
      <c r="G519">
        <v>911.42399999999998</v>
      </c>
    </row>
    <row r="520" spans="1:7" x14ac:dyDescent="0.55000000000000004">
      <c r="A520" s="1">
        <v>42339</v>
      </c>
      <c r="B520" t="s">
        <v>22</v>
      </c>
      <c r="C520" t="s">
        <v>494</v>
      </c>
      <c r="D520" t="s">
        <v>144</v>
      </c>
      <c r="E520" t="s">
        <v>28</v>
      </c>
      <c r="F520" t="s">
        <v>32</v>
      </c>
      <c r="G520">
        <v>909.72</v>
      </c>
    </row>
    <row r="521" spans="1:7" x14ac:dyDescent="0.55000000000000004">
      <c r="A521" s="1">
        <v>43394</v>
      </c>
      <c r="B521" t="s">
        <v>37</v>
      </c>
      <c r="C521" t="s">
        <v>250</v>
      </c>
      <c r="D521" t="s">
        <v>101</v>
      </c>
      <c r="E521" t="s">
        <v>42</v>
      </c>
      <c r="F521" t="s">
        <v>55</v>
      </c>
      <c r="G521">
        <v>909.12</v>
      </c>
    </row>
    <row r="522" spans="1:7" x14ac:dyDescent="0.55000000000000004">
      <c r="A522" s="1">
        <v>43211</v>
      </c>
      <c r="B522" t="s">
        <v>22</v>
      </c>
      <c r="C522" t="s">
        <v>2738</v>
      </c>
      <c r="D522" t="s">
        <v>144</v>
      </c>
      <c r="E522" t="s">
        <v>28</v>
      </c>
      <c r="F522" t="s">
        <v>32</v>
      </c>
      <c r="G522">
        <v>908.82</v>
      </c>
    </row>
    <row r="523" spans="1:7" x14ac:dyDescent="0.55000000000000004">
      <c r="A523" s="1">
        <v>42164</v>
      </c>
      <c r="B523" t="s">
        <v>22</v>
      </c>
      <c r="C523" t="s">
        <v>39</v>
      </c>
      <c r="D523" t="s">
        <v>40</v>
      </c>
      <c r="E523" t="s">
        <v>67</v>
      </c>
      <c r="F523" t="s">
        <v>68</v>
      </c>
      <c r="G523">
        <v>907.15200000000004</v>
      </c>
    </row>
    <row r="524" spans="1:7" x14ac:dyDescent="0.55000000000000004">
      <c r="A524" s="1">
        <v>43436</v>
      </c>
      <c r="B524" t="s">
        <v>37</v>
      </c>
      <c r="C524" t="s">
        <v>453</v>
      </c>
      <c r="D524" t="s">
        <v>40</v>
      </c>
      <c r="E524" t="s">
        <v>28</v>
      </c>
      <c r="F524" t="s">
        <v>32</v>
      </c>
      <c r="G524">
        <v>906.68</v>
      </c>
    </row>
    <row r="525" spans="1:7" x14ac:dyDescent="0.55000000000000004">
      <c r="A525" s="1">
        <v>43386</v>
      </c>
      <c r="B525" t="s">
        <v>22</v>
      </c>
      <c r="C525" t="s">
        <v>263</v>
      </c>
      <c r="D525" t="s">
        <v>144</v>
      </c>
      <c r="E525" t="s">
        <v>42</v>
      </c>
      <c r="F525" t="s">
        <v>74</v>
      </c>
      <c r="G525">
        <v>904.9</v>
      </c>
    </row>
    <row r="526" spans="1:7" x14ac:dyDescent="0.55000000000000004">
      <c r="A526" s="1">
        <v>43095</v>
      </c>
      <c r="B526" t="s">
        <v>37</v>
      </c>
      <c r="C526" t="s">
        <v>39</v>
      </c>
      <c r="D526" t="s">
        <v>40</v>
      </c>
      <c r="E526" t="s">
        <v>28</v>
      </c>
      <c r="F526" t="s">
        <v>52</v>
      </c>
      <c r="G526">
        <v>902.71199999999999</v>
      </c>
    </row>
    <row r="527" spans="1:7" x14ac:dyDescent="0.55000000000000004">
      <c r="A527" s="1">
        <v>42897</v>
      </c>
      <c r="B527" t="s">
        <v>22</v>
      </c>
      <c r="C527" t="s">
        <v>39</v>
      </c>
      <c r="D527" t="s">
        <v>40</v>
      </c>
      <c r="E527" t="s">
        <v>28</v>
      </c>
      <c r="F527" t="s">
        <v>52</v>
      </c>
      <c r="G527">
        <v>902.71199999999999</v>
      </c>
    </row>
    <row r="528" spans="1:7" x14ac:dyDescent="0.55000000000000004">
      <c r="A528" s="1">
        <v>42811</v>
      </c>
      <c r="B528" t="s">
        <v>22</v>
      </c>
      <c r="C528" t="s">
        <v>2738</v>
      </c>
      <c r="D528" t="s">
        <v>144</v>
      </c>
      <c r="E528" t="s">
        <v>42</v>
      </c>
      <c r="F528" t="s">
        <v>74</v>
      </c>
      <c r="G528">
        <v>901.95</v>
      </c>
    </row>
    <row r="529" spans="1:7" x14ac:dyDescent="0.55000000000000004">
      <c r="A529" s="1">
        <v>43070</v>
      </c>
      <c r="B529" t="s">
        <v>22</v>
      </c>
      <c r="C529" t="s">
        <v>1244</v>
      </c>
      <c r="D529" t="s">
        <v>144</v>
      </c>
      <c r="E529" t="s">
        <v>42</v>
      </c>
      <c r="F529" t="s">
        <v>74</v>
      </c>
      <c r="G529">
        <v>901.95</v>
      </c>
    </row>
    <row r="530" spans="1:7" x14ac:dyDescent="0.55000000000000004">
      <c r="A530" s="1">
        <v>42996</v>
      </c>
      <c r="B530" t="s">
        <v>22</v>
      </c>
      <c r="C530" t="s">
        <v>354</v>
      </c>
      <c r="D530" t="s">
        <v>26</v>
      </c>
      <c r="E530" t="s">
        <v>42</v>
      </c>
      <c r="F530" t="s">
        <v>55</v>
      </c>
      <c r="G530">
        <v>900.08</v>
      </c>
    </row>
    <row r="531" spans="1:7" x14ac:dyDescent="0.55000000000000004">
      <c r="A531" s="1">
        <v>43087</v>
      </c>
      <c r="B531" t="s">
        <v>98</v>
      </c>
      <c r="C531" t="s">
        <v>263</v>
      </c>
      <c r="D531" t="s">
        <v>144</v>
      </c>
      <c r="E531" t="s">
        <v>42</v>
      </c>
      <c r="F531" t="s">
        <v>55</v>
      </c>
      <c r="G531">
        <v>900.08</v>
      </c>
    </row>
    <row r="532" spans="1:7" x14ac:dyDescent="0.55000000000000004">
      <c r="A532" s="1">
        <v>43420</v>
      </c>
      <c r="B532" t="s">
        <v>37</v>
      </c>
      <c r="C532" t="s">
        <v>494</v>
      </c>
      <c r="D532" t="s">
        <v>144</v>
      </c>
      <c r="E532" t="s">
        <v>67</v>
      </c>
      <c r="F532" t="s">
        <v>1215</v>
      </c>
      <c r="G532">
        <v>899.98199999999997</v>
      </c>
    </row>
    <row r="533" spans="1:7" x14ac:dyDescent="0.55000000000000004">
      <c r="A533" s="1">
        <v>42534</v>
      </c>
      <c r="B533" t="s">
        <v>37</v>
      </c>
      <c r="C533" t="s">
        <v>354</v>
      </c>
      <c r="D533" t="s">
        <v>26</v>
      </c>
      <c r="E533" t="s">
        <v>67</v>
      </c>
      <c r="F533" t="s">
        <v>1215</v>
      </c>
      <c r="G533">
        <v>899.97</v>
      </c>
    </row>
    <row r="534" spans="1:7" x14ac:dyDescent="0.55000000000000004">
      <c r="A534" s="1">
        <v>42683</v>
      </c>
      <c r="B534" t="s">
        <v>22</v>
      </c>
      <c r="C534" t="s">
        <v>263</v>
      </c>
      <c r="D534" t="s">
        <v>144</v>
      </c>
      <c r="E534" t="s">
        <v>67</v>
      </c>
      <c r="F534" t="s">
        <v>157</v>
      </c>
      <c r="G534">
        <v>899.95</v>
      </c>
    </row>
    <row r="535" spans="1:7" x14ac:dyDescent="0.55000000000000004">
      <c r="A535" s="1">
        <v>42719</v>
      </c>
      <c r="B535" t="s">
        <v>22</v>
      </c>
      <c r="C535" t="s">
        <v>92</v>
      </c>
      <c r="D535" t="s">
        <v>40</v>
      </c>
      <c r="E535" t="s">
        <v>67</v>
      </c>
      <c r="F535" t="s">
        <v>157</v>
      </c>
      <c r="G535">
        <v>899.91</v>
      </c>
    </row>
    <row r="536" spans="1:7" x14ac:dyDescent="0.55000000000000004">
      <c r="A536" s="1">
        <v>42638</v>
      </c>
      <c r="B536" t="s">
        <v>37</v>
      </c>
      <c r="C536" t="s">
        <v>263</v>
      </c>
      <c r="D536" t="s">
        <v>144</v>
      </c>
      <c r="E536" t="s">
        <v>67</v>
      </c>
      <c r="F536" t="s">
        <v>157</v>
      </c>
      <c r="G536">
        <v>899.91</v>
      </c>
    </row>
    <row r="537" spans="1:7" x14ac:dyDescent="0.55000000000000004">
      <c r="A537" s="1">
        <v>43234</v>
      </c>
      <c r="B537" t="s">
        <v>22</v>
      </c>
      <c r="C537" t="s">
        <v>100</v>
      </c>
      <c r="D537" t="s">
        <v>101</v>
      </c>
      <c r="E537" t="s">
        <v>28</v>
      </c>
      <c r="F537" t="s">
        <v>32</v>
      </c>
      <c r="G537">
        <v>899.43</v>
      </c>
    </row>
    <row r="538" spans="1:7" x14ac:dyDescent="0.55000000000000004">
      <c r="A538" s="1">
        <v>43148</v>
      </c>
      <c r="B538" t="s">
        <v>98</v>
      </c>
      <c r="C538" t="s">
        <v>494</v>
      </c>
      <c r="D538" t="s">
        <v>144</v>
      </c>
      <c r="E538" t="s">
        <v>28</v>
      </c>
      <c r="F538" t="s">
        <v>32</v>
      </c>
      <c r="G538">
        <v>899.43</v>
      </c>
    </row>
    <row r="539" spans="1:7" x14ac:dyDescent="0.55000000000000004">
      <c r="A539" s="1">
        <v>42655</v>
      </c>
      <c r="B539" t="s">
        <v>98</v>
      </c>
      <c r="C539" t="s">
        <v>263</v>
      </c>
      <c r="D539" t="s">
        <v>144</v>
      </c>
      <c r="E539" t="s">
        <v>28</v>
      </c>
      <c r="F539" t="s">
        <v>29</v>
      </c>
      <c r="G539">
        <v>899.13599999999997</v>
      </c>
    </row>
    <row r="540" spans="1:7" x14ac:dyDescent="0.55000000000000004">
      <c r="A540" s="1">
        <v>43414</v>
      </c>
      <c r="B540" t="s">
        <v>37</v>
      </c>
      <c r="C540" t="s">
        <v>306</v>
      </c>
      <c r="D540" t="s">
        <v>40</v>
      </c>
      <c r="E540" t="s">
        <v>28</v>
      </c>
      <c r="F540" t="s">
        <v>32</v>
      </c>
      <c r="G540">
        <v>899.13599999999997</v>
      </c>
    </row>
    <row r="541" spans="1:7" x14ac:dyDescent="0.55000000000000004">
      <c r="A541" s="1">
        <v>43435</v>
      </c>
      <c r="B541" t="s">
        <v>98</v>
      </c>
      <c r="C541" t="s">
        <v>745</v>
      </c>
      <c r="D541" t="s">
        <v>144</v>
      </c>
      <c r="E541" t="s">
        <v>28</v>
      </c>
      <c r="F541" t="s">
        <v>32</v>
      </c>
      <c r="G541">
        <v>897.15</v>
      </c>
    </row>
    <row r="542" spans="1:7" x14ac:dyDescent="0.55000000000000004">
      <c r="A542" s="1">
        <v>42319</v>
      </c>
      <c r="B542" t="s">
        <v>22</v>
      </c>
      <c r="C542" t="s">
        <v>100</v>
      </c>
      <c r="D542" t="s">
        <v>101</v>
      </c>
      <c r="E542" t="s">
        <v>42</v>
      </c>
      <c r="F542" t="s">
        <v>71</v>
      </c>
      <c r="G542">
        <v>896.99</v>
      </c>
    </row>
    <row r="543" spans="1:7" x14ac:dyDescent="0.55000000000000004">
      <c r="A543" s="1">
        <v>42236</v>
      </c>
      <c r="B543" t="s">
        <v>37</v>
      </c>
      <c r="C543" t="s">
        <v>315</v>
      </c>
      <c r="D543" t="s">
        <v>26</v>
      </c>
      <c r="E543" t="s">
        <v>42</v>
      </c>
      <c r="F543" t="s">
        <v>71</v>
      </c>
      <c r="G543">
        <v>896.99</v>
      </c>
    </row>
    <row r="544" spans="1:7" x14ac:dyDescent="0.55000000000000004">
      <c r="A544" s="1">
        <v>43443</v>
      </c>
      <c r="B544" t="s">
        <v>98</v>
      </c>
      <c r="C544" t="s">
        <v>39</v>
      </c>
      <c r="D544" t="s">
        <v>40</v>
      </c>
      <c r="E544" t="s">
        <v>28</v>
      </c>
      <c r="F544" t="s">
        <v>52</v>
      </c>
      <c r="G544">
        <v>896.32799999999997</v>
      </c>
    </row>
    <row r="545" spans="1:7" x14ac:dyDescent="0.55000000000000004">
      <c r="A545" s="1">
        <v>43329</v>
      </c>
      <c r="B545" t="s">
        <v>37</v>
      </c>
      <c r="C545" t="s">
        <v>263</v>
      </c>
      <c r="D545" t="s">
        <v>144</v>
      </c>
      <c r="E545" t="s">
        <v>42</v>
      </c>
      <c r="F545" t="s">
        <v>71</v>
      </c>
      <c r="G545">
        <v>895.92</v>
      </c>
    </row>
    <row r="546" spans="1:7" x14ac:dyDescent="0.55000000000000004">
      <c r="A546" s="1">
        <v>43203</v>
      </c>
      <c r="B546" t="s">
        <v>37</v>
      </c>
      <c r="C546" t="s">
        <v>92</v>
      </c>
      <c r="D546" t="s">
        <v>40</v>
      </c>
      <c r="E546" t="s">
        <v>42</v>
      </c>
      <c r="F546" t="s">
        <v>71</v>
      </c>
      <c r="G546">
        <v>895.92</v>
      </c>
    </row>
    <row r="547" spans="1:7" x14ac:dyDescent="0.55000000000000004">
      <c r="A547" s="1">
        <v>43170</v>
      </c>
      <c r="B547" t="s">
        <v>22</v>
      </c>
      <c r="C547" t="s">
        <v>234</v>
      </c>
      <c r="D547" t="s">
        <v>101</v>
      </c>
      <c r="E547" t="s">
        <v>42</v>
      </c>
      <c r="F547" t="s">
        <v>71</v>
      </c>
      <c r="G547">
        <v>895.92</v>
      </c>
    </row>
    <row r="548" spans="1:7" x14ac:dyDescent="0.55000000000000004">
      <c r="A548" s="1">
        <v>43280</v>
      </c>
      <c r="B548" t="s">
        <v>22</v>
      </c>
      <c r="C548" t="s">
        <v>39</v>
      </c>
      <c r="D548" t="s">
        <v>40</v>
      </c>
      <c r="E548" t="s">
        <v>42</v>
      </c>
      <c r="F548" t="s">
        <v>71</v>
      </c>
      <c r="G548">
        <v>895.92</v>
      </c>
    </row>
    <row r="549" spans="1:7" x14ac:dyDescent="0.55000000000000004">
      <c r="A549" s="1">
        <v>43108</v>
      </c>
      <c r="B549" t="s">
        <v>37</v>
      </c>
      <c r="C549" t="s">
        <v>92</v>
      </c>
      <c r="D549" t="s">
        <v>40</v>
      </c>
      <c r="E549" t="s">
        <v>28</v>
      </c>
      <c r="F549" t="s">
        <v>52</v>
      </c>
      <c r="G549">
        <v>892.98</v>
      </c>
    </row>
    <row r="550" spans="1:7" x14ac:dyDescent="0.55000000000000004">
      <c r="A550" s="1">
        <v>42610</v>
      </c>
      <c r="B550" t="s">
        <v>22</v>
      </c>
      <c r="C550" t="s">
        <v>39</v>
      </c>
      <c r="D550" t="s">
        <v>40</v>
      </c>
      <c r="E550" t="s">
        <v>42</v>
      </c>
      <c r="F550" t="s">
        <v>55</v>
      </c>
      <c r="G550">
        <v>892.35</v>
      </c>
    </row>
    <row r="551" spans="1:7" x14ac:dyDescent="0.55000000000000004">
      <c r="A551" s="1">
        <v>43157</v>
      </c>
      <c r="B551" t="s">
        <v>98</v>
      </c>
      <c r="C551" t="s">
        <v>39</v>
      </c>
      <c r="D551" t="s">
        <v>40</v>
      </c>
      <c r="E551" t="s">
        <v>28</v>
      </c>
      <c r="F551" t="s">
        <v>32</v>
      </c>
      <c r="G551">
        <v>892.22400000000005</v>
      </c>
    </row>
    <row r="552" spans="1:7" x14ac:dyDescent="0.55000000000000004">
      <c r="A552" s="1">
        <v>42465</v>
      </c>
      <c r="B552" t="s">
        <v>37</v>
      </c>
      <c r="C552" t="s">
        <v>39</v>
      </c>
      <c r="D552" t="s">
        <v>40</v>
      </c>
      <c r="E552" t="s">
        <v>28</v>
      </c>
      <c r="F552" t="s">
        <v>32</v>
      </c>
      <c r="G552">
        <v>892.22400000000005</v>
      </c>
    </row>
    <row r="553" spans="1:7" x14ac:dyDescent="0.55000000000000004">
      <c r="A553" s="1">
        <v>43080</v>
      </c>
      <c r="B553" t="s">
        <v>22</v>
      </c>
      <c r="C553" t="s">
        <v>39</v>
      </c>
      <c r="D553" t="s">
        <v>40</v>
      </c>
      <c r="E553" t="s">
        <v>28</v>
      </c>
      <c r="F553" t="s">
        <v>52</v>
      </c>
      <c r="G553">
        <v>892.13599999999997</v>
      </c>
    </row>
    <row r="554" spans="1:7" x14ac:dyDescent="0.55000000000000004">
      <c r="A554" s="1">
        <v>42092</v>
      </c>
      <c r="B554" t="s">
        <v>22</v>
      </c>
      <c r="C554" t="s">
        <v>100</v>
      </c>
      <c r="D554" t="s">
        <v>101</v>
      </c>
      <c r="E554" t="s">
        <v>28</v>
      </c>
      <c r="F554" t="s">
        <v>52</v>
      </c>
      <c r="G554">
        <v>890.84100000000001</v>
      </c>
    </row>
    <row r="555" spans="1:7" x14ac:dyDescent="0.55000000000000004">
      <c r="A555" s="1">
        <v>43157</v>
      </c>
      <c r="B555" t="s">
        <v>98</v>
      </c>
      <c r="C555" t="s">
        <v>39</v>
      </c>
      <c r="D555" t="s">
        <v>40</v>
      </c>
      <c r="E555" t="s">
        <v>67</v>
      </c>
      <c r="F555" t="s">
        <v>68</v>
      </c>
      <c r="G555">
        <v>889.53599999999994</v>
      </c>
    </row>
    <row r="556" spans="1:7" x14ac:dyDescent="0.55000000000000004">
      <c r="A556" s="1">
        <v>42634</v>
      </c>
      <c r="B556" t="s">
        <v>22</v>
      </c>
      <c r="C556" t="s">
        <v>379</v>
      </c>
      <c r="D556" t="s">
        <v>26</v>
      </c>
      <c r="E556" t="s">
        <v>42</v>
      </c>
      <c r="F556" t="s">
        <v>55</v>
      </c>
      <c r="G556">
        <v>887.84</v>
      </c>
    </row>
    <row r="557" spans="1:7" x14ac:dyDescent="0.55000000000000004">
      <c r="A557" s="1">
        <v>42983</v>
      </c>
      <c r="B557" t="s">
        <v>22</v>
      </c>
      <c r="C557" t="s">
        <v>143</v>
      </c>
      <c r="D557" t="s">
        <v>144</v>
      </c>
      <c r="E557" t="s">
        <v>28</v>
      </c>
      <c r="F557" t="s">
        <v>32</v>
      </c>
      <c r="G557">
        <v>887.27099999999996</v>
      </c>
    </row>
    <row r="558" spans="1:7" x14ac:dyDescent="0.55000000000000004">
      <c r="A558" s="1">
        <v>43119</v>
      </c>
      <c r="B558" t="s">
        <v>22</v>
      </c>
      <c r="C558" t="s">
        <v>143</v>
      </c>
      <c r="D558" t="s">
        <v>144</v>
      </c>
      <c r="E558" t="s">
        <v>28</v>
      </c>
      <c r="F558" t="s">
        <v>32</v>
      </c>
      <c r="G558">
        <v>887.27099999999996</v>
      </c>
    </row>
    <row r="559" spans="1:7" x14ac:dyDescent="0.55000000000000004">
      <c r="A559" s="1">
        <v>42266</v>
      </c>
      <c r="B559" t="s">
        <v>37</v>
      </c>
      <c r="C559" t="s">
        <v>263</v>
      </c>
      <c r="D559" t="s">
        <v>144</v>
      </c>
      <c r="E559" t="s">
        <v>28</v>
      </c>
      <c r="F559" t="s">
        <v>32</v>
      </c>
      <c r="G559">
        <v>887.10299999999995</v>
      </c>
    </row>
    <row r="560" spans="1:7" x14ac:dyDescent="0.55000000000000004">
      <c r="A560" s="1">
        <v>42996</v>
      </c>
      <c r="B560" t="s">
        <v>37</v>
      </c>
      <c r="C560" t="s">
        <v>39</v>
      </c>
      <c r="D560" t="s">
        <v>40</v>
      </c>
      <c r="E560" t="s">
        <v>28</v>
      </c>
      <c r="F560" t="s">
        <v>32</v>
      </c>
      <c r="G560">
        <v>885.52800000000002</v>
      </c>
    </row>
    <row r="561" spans="1:7" x14ac:dyDescent="0.55000000000000004">
      <c r="A561" s="1">
        <v>42340</v>
      </c>
      <c r="B561" t="s">
        <v>22</v>
      </c>
      <c r="C561" t="s">
        <v>263</v>
      </c>
      <c r="D561" t="s">
        <v>144</v>
      </c>
      <c r="E561" t="s">
        <v>28</v>
      </c>
      <c r="F561" t="s">
        <v>29</v>
      </c>
      <c r="G561">
        <v>883.92</v>
      </c>
    </row>
    <row r="562" spans="1:7" x14ac:dyDescent="0.55000000000000004">
      <c r="A562" s="1">
        <v>42728</v>
      </c>
      <c r="B562" t="s">
        <v>37</v>
      </c>
      <c r="C562" t="s">
        <v>306</v>
      </c>
      <c r="D562" t="s">
        <v>40</v>
      </c>
      <c r="E562" t="s">
        <v>28</v>
      </c>
      <c r="F562" t="s">
        <v>32</v>
      </c>
      <c r="G562">
        <v>883.84</v>
      </c>
    </row>
    <row r="563" spans="1:7" x14ac:dyDescent="0.55000000000000004">
      <c r="A563" s="1">
        <v>42688</v>
      </c>
      <c r="B563" t="s">
        <v>22</v>
      </c>
      <c r="C563" t="s">
        <v>665</v>
      </c>
      <c r="D563" t="s">
        <v>40</v>
      </c>
      <c r="E563" t="s">
        <v>28</v>
      </c>
      <c r="F563" t="s">
        <v>32</v>
      </c>
      <c r="G563">
        <v>883.84</v>
      </c>
    </row>
    <row r="564" spans="1:7" x14ac:dyDescent="0.55000000000000004">
      <c r="A564" s="1">
        <v>42156</v>
      </c>
      <c r="B564" t="s">
        <v>22</v>
      </c>
      <c r="C564" t="s">
        <v>1708</v>
      </c>
      <c r="D564" t="s">
        <v>26</v>
      </c>
      <c r="E564" t="s">
        <v>67</v>
      </c>
      <c r="F564" t="s">
        <v>68</v>
      </c>
      <c r="G564">
        <v>881.93</v>
      </c>
    </row>
    <row r="565" spans="1:7" x14ac:dyDescent="0.55000000000000004">
      <c r="A565" s="1">
        <v>43049</v>
      </c>
      <c r="B565" t="s">
        <v>22</v>
      </c>
      <c r="C565" t="s">
        <v>263</v>
      </c>
      <c r="D565" t="s">
        <v>144</v>
      </c>
      <c r="E565" t="s">
        <v>67</v>
      </c>
      <c r="F565" t="s">
        <v>68</v>
      </c>
      <c r="G565">
        <v>881.93</v>
      </c>
    </row>
    <row r="566" spans="1:7" x14ac:dyDescent="0.55000000000000004">
      <c r="A566" s="1">
        <v>43339</v>
      </c>
      <c r="B566" t="s">
        <v>37</v>
      </c>
      <c r="C566" t="s">
        <v>39</v>
      </c>
      <c r="D566" t="s">
        <v>40</v>
      </c>
      <c r="E566" t="s">
        <v>67</v>
      </c>
      <c r="F566" t="s">
        <v>1215</v>
      </c>
      <c r="G566">
        <v>879.98400000000004</v>
      </c>
    </row>
    <row r="567" spans="1:7" x14ac:dyDescent="0.55000000000000004">
      <c r="A567" s="1">
        <v>42627</v>
      </c>
      <c r="B567" t="s">
        <v>22</v>
      </c>
      <c r="C567" t="s">
        <v>263</v>
      </c>
      <c r="D567" t="s">
        <v>144</v>
      </c>
      <c r="E567" t="s">
        <v>67</v>
      </c>
      <c r="F567" t="s">
        <v>1215</v>
      </c>
      <c r="G567">
        <v>879.98400000000004</v>
      </c>
    </row>
    <row r="568" spans="1:7" x14ac:dyDescent="0.55000000000000004">
      <c r="A568" s="1">
        <v>43043</v>
      </c>
      <c r="B568" t="s">
        <v>37</v>
      </c>
      <c r="C568" t="s">
        <v>84</v>
      </c>
      <c r="D568" t="s">
        <v>26</v>
      </c>
      <c r="E568" t="s">
        <v>28</v>
      </c>
      <c r="F568" t="s">
        <v>52</v>
      </c>
      <c r="G568">
        <v>876.3</v>
      </c>
    </row>
    <row r="569" spans="1:7" x14ac:dyDescent="0.55000000000000004">
      <c r="A569" s="1">
        <v>43443</v>
      </c>
      <c r="B569" t="s">
        <v>37</v>
      </c>
      <c r="C569" t="s">
        <v>234</v>
      </c>
      <c r="D569" t="s">
        <v>101</v>
      </c>
      <c r="E569" t="s">
        <v>28</v>
      </c>
      <c r="F569" t="s">
        <v>32</v>
      </c>
      <c r="G569">
        <v>872.94</v>
      </c>
    </row>
    <row r="570" spans="1:7" x14ac:dyDescent="0.55000000000000004">
      <c r="A570" s="1">
        <v>43296</v>
      </c>
      <c r="B570" t="s">
        <v>37</v>
      </c>
      <c r="C570" t="s">
        <v>315</v>
      </c>
      <c r="D570" t="s">
        <v>26</v>
      </c>
      <c r="E570" t="s">
        <v>28</v>
      </c>
      <c r="F570" t="s">
        <v>52</v>
      </c>
      <c r="G570">
        <v>872.94</v>
      </c>
    </row>
    <row r="571" spans="1:7" x14ac:dyDescent="0.55000000000000004">
      <c r="A571" s="1">
        <v>42997</v>
      </c>
      <c r="B571" t="s">
        <v>98</v>
      </c>
      <c r="C571" t="s">
        <v>1399</v>
      </c>
      <c r="D571" t="s">
        <v>144</v>
      </c>
      <c r="E571" t="s">
        <v>28</v>
      </c>
      <c r="F571" t="s">
        <v>32</v>
      </c>
      <c r="G571">
        <v>872.32</v>
      </c>
    </row>
    <row r="572" spans="1:7" x14ac:dyDescent="0.55000000000000004">
      <c r="A572" s="1">
        <v>42131</v>
      </c>
      <c r="B572" t="s">
        <v>22</v>
      </c>
      <c r="C572" t="s">
        <v>1244</v>
      </c>
      <c r="D572" t="s">
        <v>144</v>
      </c>
      <c r="E572" t="s">
        <v>28</v>
      </c>
      <c r="F572" t="s">
        <v>32</v>
      </c>
      <c r="G572">
        <v>872.32</v>
      </c>
    </row>
    <row r="573" spans="1:7" x14ac:dyDescent="0.55000000000000004">
      <c r="A573" s="1">
        <v>42812</v>
      </c>
      <c r="B573" t="s">
        <v>22</v>
      </c>
      <c r="C573" t="s">
        <v>331</v>
      </c>
      <c r="D573" t="s">
        <v>26</v>
      </c>
      <c r="E573" t="s">
        <v>42</v>
      </c>
      <c r="F573" t="s">
        <v>74</v>
      </c>
      <c r="G573">
        <v>871.8</v>
      </c>
    </row>
    <row r="574" spans="1:7" x14ac:dyDescent="0.55000000000000004">
      <c r="A574" s="1">
        <v>43276</v>
      </c>
      <c r="B574" t="s">
        <v>22</v>
      </c>
      <c r="C574" t="s">
        <v>92</v>
      </c>
      <c r="D574" t="s">
        <v>40</v>
      </c>
      <c r="E574" t="s">
        <v>28</v>
      </c>
      <c r="F574" t="s">
        <v>52</v>
      </c>
      <c r="G574">
        <v>871.4</v>
      </c>
    </row>
    <row r="575" spans="1:7" x14ac:dyDescent="0.55000000000000004">
      <c r="A575" s="1">
        <v>43023</v>
      </c>
      <c r="B575" t="s">
        <v>98</v>
      </c>
      <c r="C575" t="s">
        <v>646</v>
      </c>
      <c r="D575" t="s">
        <v>101</v>
      </c>
      <c r="E575" t="s">
        <v>42</v>
      </c>
      <c r="F575" t="s">
        <v>74</v>
      </c>
      <c r="G575">
        <v>868.59</v>
      </c>
    </row>
    <row r="576" spans="1:7" x14ac:dyDescent="0.55000000000000004">
      <c r="A576" s="1">
        <v>43094</v>
      </c>
      <c r="B576" t="s">
        <v>37</v>
      </c>
      <c r="C576" t="s">
        <v>263</v>
      </c>
      <c r="D576" t="s">
        <v>144</v>
      </c>
      <c r="E576" t="s">
        <v>28</v>
      </c>
      <c r="F576" t="s">
        <v>32</v>
      </c>
      <c r="G576">
        <v>866.64599999999996</v>
      </c>
    </row>
    <row r="577" spans="1:7" x14ac:dyDescent="0.55000000000000004">
      <c r="A577" s="1">
        <v>43333</v>
      </c>
      <c r="B577" t="s">
        <v>22</v>
      </c>
      <c r="C577" t="s">
        <v>1488</v>
      </c>
      <c r="D577" t="s">
        <v>26</v>
      </c>
      <c r="E577" t="s">
        <v>28</v>
      </c>
      <c r="F577" t="s">
        <v>32</v>
      </c>
      <c r="G577">
        <v>866.4</v>
      </c>
    </row>
    <row r="578" spans="1:7" x14ac:dyDescent="0.55000000000000004">
      <c r="A578" s="1">
        <v>42769</v>
      </c>
      <c r="B578" t="s">
        <v>22</v>
      </c>
      <c r="C578" t="s">
        <v>25</v>
      </c>
      <c r="D578" t="s">
        <v>26</v>
      </c>
      <c r="E578" t="s">
        <v>28</v>
      </c>
      <c r="F578" t="s">
        <v>32</v>
      </c>
      <c r="G578">
        <v>866.4</v>
      </c>
    </row>
    <row r="579" spans="1:7" x14ac:dyDescent="0.55000000000000004">
      <c r="A579" s="1">
        <v>43070</v>
      </c>
      <c r="B579" t="s">
        <v>22</v>
      </c>
      <c r="C579" t="s">
        <v>84</v>
      </c>
      <c r="D579" t="s">
        <v>26</v>
      </c>
      <c r="E579" t="s">
        <v>67</v>
      </c>
      <c r="F579" t="s">
        <v>68</v>
      </c>
      <c r="G579">
        <v>863.928</v>
      </c>
    </row>
    <row r="580" spans="1:7" x14ac:dyDescent="0.55000000000000004">
      <c r="A580" s="1">
        <v>43396</v>
      </c>
      <c r="B580" t="s">
        <v>22</v>
      </c>
      <c r="C580" t="s">
        <v>50</v>
      </c>
      <c r="D580" t="s">
        <v>26</v>
      </c>
      <c r="E580" t="s">
        <v>67</v>
      </c>
      <c r="F580" t="s">
        <v>68</v>
      </c>
      <c r="G580">
        <v>863.88</v>
      </c>
    </row>
    <row r="581" spans="1:7" x14ac:dyDescent="0.55000000000000004">
      <c r="A581" s="1">
        <v>42924</v>
      </c>
      <c r="B581" t="s">
        <v>37</v>
      </c>
      <c r="C581" t="s">
        <v>100</v>
      </c>
      <c r="D581" t="s">
        <v>101</v>
      </c>
      <c r="E581" t="s">
        <v>67</v>
      </c>
      <c r="F581" t="s">
        <v>68</v>
      </c>
      <c r="G581">
        <v>863.64</v>
      </c>
    </row>
    <row r="582" spans="1:7" x14ac:dyDescent="0.55000000000000004">
      <c r="A582" s="1">
        <v>43044</v>
      </c>
      <c r="B582" t="s">
        <v>22</v>
      </c>
      <c r="C582" t="s">
        <v>100</v>
      </c>
      <c r="D582" t="s">
        <v>101</v>
      </c>
      <c r="E582" t="s">
        <v>28</v>
      </c>
      <c r="F582" t="s">
        <v>52</v>
      </c>
      <c r="G582">
        <v>863.12800000000004</v>
      </c>
    </row>
    <row r="583" spans="1:7" x14ac:dyDescent="0.55000000000000004">
      <c r="A583" s="1">
        <v>42947</v>
      </c>
      <c r="B583" t="s">
        <v>37</v>
      </c>
      <c r="C583" t="s">
        <v>39</v>
      </c>
      <c r="D583" t="s">
        <v>40</v>
      </c>
      <c r="E583" t="s">
        <v>28</v>
      </c>
      <c r="F583" t="s">
        <v>52</v>
      </c>
      <c r="G583">
        <v>863.12800000000004</v>
      </c>
    </row>
    <row r="584" spans="1:7" x14ac:dyDescent="0.55000000000000004">
      <c r="A584" s="1">
        <v>42909</v>
      </c>
      <c r="B584" t="s">
        <v>22</v>
      </c>
      <c r="C584" t="s">
        <v>39</v>
      </c>
      <c r="D584" t="s">
        <v>40</v>
      </c>
      <c r="E584" t="s">
        <v>67</v>
      </c>
      <c r="F584" t="s">
        <v>68</v>
      </c>
      <c r="G584">
        <v>862.34400000000005</v>
      </c>
    </row>
    <row r="585" spans="1:7" x14ac:dyDescent="0.55000000000000004">
      <c r="A585" s="1">
        <v>42693</v>
      </c>
      <c r="B585" t="s">
        <v>22</v>
      </c>
      <c r="C585" t="s">
        <v>263</v>
      </c>
      <c r="D585" t="s">
        <v>144</v>
      </c>
      <c r="E585" t="s">
        <v>67</v>
      </c>
      <c r="F585" t="s">
        <v>68</v>
      </c>
      <c r="G585">
        <v>861.76</v>
      </c>
    </row>
    <row r="586" spans="1:7" x14ac:dyDescent="0.55000000000000004">
      <c r="A586" s="1">
        <v>42437</v>
      </c>
      <c r="B586" t="s">
        <v>22</v>
      </c>
      <c r="C586" t="s">
        <v>110</v>
      </c>
      <c r="D586" t="s">
        <v>101</v>
      </c>
      <c r="E586" t="s">
        <v>28</v>
      </c>
      <c r="F586" t="s">
        <v>32</v>
      </c>
      <c r="G586">
        <v>860.93</v>
      </c>
    </row>
    <row r="587" spans="1:7" x14ac:dyDescent="0.55000000000000004">
      <c r="A587" s="1">
        <v>43406</v>
      </c>
      <c r="B587" t="s">
        <v>37</v>
      </c>
      <c r="C587" t="s">
        <v>143</v>
      </c>
      <c r="D587" t="s">
        <v>144</v>
      </c>
      <c r="E587" t="s">
        <v>67</v>
      </c>
      <c r="F587" t="s">
        <v>68</v>
      </c>
      <c r="G587">
        <v>859.2</v>
      </c>
    </row>
    <row r="588" spans="1:7" x14ac:dyDescent="0.55000000000000004">
      <c r="A588" s="1">
        <v>43367</v>
      </c>
      <c r="B588" t="s">
        <v>37</v>
      </c>
      <c r="C588" t="s">
        <v>39</v>
      </c>
      <c r="D588" t="s">
        <v>40</v>
      </c>
      <c r="E588" t="s">
        <v>67</v>
      </c>
      <c r="F588" t="s">
        <v>68</v>
      </c>
      <c r="G588">
        <v>859.2</v>
      </c>
    </row>
    <row r="589" spans="1:7" x14ac:dyDescent="0.55000000000000004">
      <c r="A589" s="1">
        <v>43007</v>
      </c>
      <c r="B589" t="s">
        <v>37</v>
      </c>
      <c r="C589" t="s">
        <v>416</v>
      </c>
      <c r="D589" t="s">
        <v>40</v>
      </c>
      <c r="E589" t="s">
        <v>67</v>
      </c>
      <c r="F589" t="s">
        <v>68</v>
      </c>
      <c r="G589">
        <v>859.2</v>
      </c>
    </row>
    <row r="590" spans="1:7" x14ac:dyDescent="0.55000000000000004">
      <c r="A590" s="1">
        <v>43263</v>
      </c>
      <c r="B590" t="s">
        <v>22</v>
      </c>
      <c r="C590" t="s">
        <v>263</v>
      </c>
      <c r="D590" t="s">
        <v>144</v>
      </c>
      <c r="E590" t="s">
        <v>28</v>
      </c>
      <c r="F590" t="s">
        <v>32</v>
      </c>
      <c r="G590">
        <v>858.24</v>
      </c>
    </row>
    <row r="591" spans="1:7" x14ac:dyDescent="0.55000000000000004">
      <c r="A591" s="1">
        <v>42864</v>
      </c>
      <c r="B591" t="s">
        <v>37</v>
      </c>
      <c r="C591" t="s">
        <v>100</v>
      </c>
      <c r="D591" t="s">
        <v>101</v>
      </c>
      <c r="E591" t="s">
        <v>42</v>
      </c>
      <c r="F591" t="s">
        <v>55</v>
      </c>
      <c r="G591">
        <v>856.65599999999995</v>
      </c>
    </row>
    <row r="592" spans="1:7" x14ac:dyDescent="0.55000000000000004">
      <c r="A592" s="1">
        <v>42196</v>
      </c>
      <c r="B592" t="s">
        <v>37</v>
      </c>
      <c r="C592" t="s">
        <v>786</v>
      </c>
      <c r="D592" t="s">
        <v>144</v>
      </c>
      <c r="E592" t="s">
        <v>28</v>
      </c>
      <c r="F592" t="s">
        <v>32</v>
      </c>
      <c r="G592">
        <v>854.94</v>
      </c>
    </row>
    <row r="593" spans="1:7" x14ac:dyDescent="0.55000000000000004">
      <c r="A593" s="1">
        <v>42934</v>
      </c>
      <c r="B593" t="s">
        <v>37</v>
      </c>
      <c r="C593" t="s">
        <v>453</v>
      </c>
      <c r="D593" t="s">
        <v>40</v>
      </c>
      <c r="E593" t="s">
        <v>28</v>
      </c>
      <c r="F593" t="s">
        <v>32</v>
      </c>
      <c r="G593">
        <v>854.35199999999998</v>
      </c>
    </row>
    <row r="594" spans="1:7" x14ac:dyDescent="0.55000000000000004">
      <c r="A594" s="1">
        <v>42177</v>
      </c>
      <c r="B594" t="s">
        <v>22</v>
      </c>
      <c r="C594" t="s">
        <v>143</v>
      </c>
      <c r="D594" t="s">
        <v>144</v>
      </c>
      <c r="E594" t="s">
        <v>28</v>
      </c>
      <c r="F594" t="s">
        <v>32</v>
      </c>
      <c r="G594">
        <v>853.93</v>
      </c>
    </row>
    <row r="595" spans="1:7" x14ac:dyDescent="0.55000000000000004">
      <c r="A595" s="1">
        <v>43429</v>
      </c>
      <c r="B595" t="s">
        <v>22</v>
      </c>
      <c r="C595" t="s">
        <v>100</v>
      </c>
      <c r="D595" t="s">
        <v>101</v>
      </c>
      <c r="E595" t="s">
        <v>28</v>
      </c>
      <c r="F595" t="s">
        <v>32</v>
      </c>
      <c r="G595">
        <v>853.93</v>
      </c>
    </row>
    <row r="596" spans="1:7" x14ac:dyDescent="0.55000000000000004">
      <c r="A596" s="1">
        <v>42232</v>
      </c>
      <c r="B596" t="s">
        <v>22</v>
      </c>
      <c r="C596" t="s">
        <v>143</v>
      </c>
      <c r="D596" t="s">
        <v>144</v>
      </c>
      <c r="E596" t="s">
        <v>28</v>
      </c>
      <c r="F596" t="s">
        <v>52</v>
      </c>
      <c r="G596">
        <v>853.09199999999998</v>
      </c>
    </row>
    <row r="597" spans="1:7" x14ac:dyDescent="0.55000000000000004">
      <c r="A597" s="1">
        <v>42513</v>
      </c>
      <c r="B597" t="s">
        <v>98</v>
      </c>
      <c r="C597" t="s">
        <v>234</v>
      </c>
      <c r="D597" t="s">
        <v>101</v>
      </c>
      <c r="E597" t="s">
        <v>42</v>
      </c>
      <c r="F597" t="s">
        <v>74</v>
      </c>
      <c r="G597">
        <v>850.5</v>
      </c>
    </row>
    <row r="598" spans="1:7" x14ac:dyDescent="0.55000000000000004">
      <c r="A598" s="1">
        <v>43312</v>
      </c>
      <c r="B598" t="s">
        <v>98</v>
      </c>
      <c r="C598" t="s">
        <v>241</v>
      </c>
      <c r="D598" t="s">
        <v>144</v>
      </c>
      <c r="E598" t="s">
        <v>42</v>
      </c>
      <c r="F598" t="s">
        <v>71</v>
      </c>
      <c r="G598">
        <v>849.95</v>
      </c>
    </row>
    <row r="599" spans="1:7" x14ac:dyDescent="0.55000000000000004">
      <c r="A599" s="1">
        <v>42515</v>
      </c>
      <c r="B599" t="s">
        <v>22</v>
      </c>
      <c r="C599" t="s">
        <v>453</v>
      </c>
      <c r="D599" t="s">
        <v>40</v>
      </c>
      <c r="E599" t="s">
        <v>42</v>
      </c>
      <c r="F599" t="s">
        <v>74</v>
      </c>
      <c r="G599">
        <v>845.72799999999995</v>
      </c>
    </row>
    <row r="600" spans="1:7" x14ac:dyDescent="0.55000000000000004">
      <c r="A600" s="1">
        <v>43096</v>
      </c>
      <c r="B600" t="s">
        <v>37</v>
      </c>
      <c r="C600" t="s">
        <v>207</v>
      </c>
      <c r="D600" t="s">
        <v>101</v>
      </c>
      <c r="E600" t="s">
        <v>28</v>
      </c>
      <c r="F600" t="s">
        <v>32</v>
      </c>
      <c r="G600">
        <v>845.48800000000006</v>
      </c>
    </row>
    <row r="601" spans="1:7" x14ac:dyDescent="0.55000000000000004">
      <c r="A601" s="1">
        <v>42823</v>
      </c>
      <c r="B601" t="s">
        <v>98</v>
      </c>
      <c r="C601" t="s">
        <v>207</v>
      </c>
      <c r="D601" t="s">
        <v>101</v>
      </c>
      <c r="E601" t="s">
        <v>28</v>
      </c>
      <c r="F601" t="s">
        <v>32</v>
      </c>
      <c r="G601">
        <v>844.11599999999999</v>
      </c>
    </row>
    <row r="602" spans="1:7" x14ac:dyDescent="0.55000000000000004">
      <c r="A602" s="1">
        <v>42493</v>
      </c>
      <c r="B602" t="s">
        <v>22</v>
      </c>
      <c r="C602" t="s">
        <v>143</v>
      </c>
      <c r="D602" t="s">
        <v>144</v>
      </c>
      <c r="E602" t="s">
        <v>28</v>
      </c>
      <c r="F602" t="s">
        <v>32</v>
      </c>
      <c r="G602">
        <v>844.11599999999999</v>
      </c>
    </row>
    <row r="603" spans="1:7" x14ac:dyDescent="0.55000000000000004">
      <c r="A603" s="1">
        <v>43330</v>
      </c>
      <c r="B603" t="s">
        <v>37</v>
      </c>
      <c r="C603" t="s">
        <v>92</v>
      </c>
      <c r="D603" t="s">
        <v>40</v>
      </c>
      <c r="E603" t="s">
        <v>67</v>
      </c>
      <c r="F603" t="s">
        <v>157</v>
      </c>
      <c r="G603">
        <v>843.9</v>
      </c>
    </row>
    <row r="604" spans="1:7" x14ac:dyDescent="0.55000000000000004">
      <c r="A604" s="1">
        <v>42729</v>
      </c>
      <c r="B604" t="s">
        <v>22</v>
      </c>
      <c r="C604" t="s">
        <v>263</v>
      </c>
      <c r="D604" t="s">
        <v>144</v>
      </c>
      <c r="E604" t="s">
        <v>67</v>
      </c>
      <c r="F604" t="s">
        <v>157</v>
      </c>
      <c r="G604">
        <v>843.9</v>
      </c>
    </row>
    <row r="605" spans="1:7" x14ac:dyDescent="0.55000000000000004">
      <c r="A605" s="1">
        <v>43042</v>
      </c>
      <c r="B605" t="s">
        <v>22</v>
      </c>
      <c r="C605" t="s">
        <v>25</v>
      </c>
      <c r="D605" t="s">
        <v>26</v>
      </c>
      <c r="E605" t="s">
        <v>28</v>
      </c>
      <c r="F605" t="s">
        <v>52</v>
      </c>
      <c r="G605">
        <v>842.94</v>
      </c>
    </row>
    <row r="606" spans="1:7" x14ac:dyDescent="0.55000000000000004">
      <c r="A606" s="1">
        <v>43091</v>
      </c>
      <c r="B606" t="s">
        <v>22</v>
      </c>
      <c r="C606" t="s">
        <v>39</v>
      </c>
      <c r="D606" t="s">
        <v>40</v>
      </c>
      <c r="E606" t="s">
        <v>28</v>
      </c>
      <c r="F606" t="s">
        <v>61</v>
      </c>
      <c r="G606">
        <v>842.72</v>
      </c>
    </row>
    <row r="607" spans="1:7" x14ac:dyDescent="0.55000000000000004">
      <c r="A607" s="1">
        <v>43458</v>
      </c>
      <c r="B607" t="s">
        <v>98</v>
      </c>
      <c r="C607" t="s">
        <v>306</v>
      </c>
      <c r="D607" t="s">
        <v>40</v>
      </c>
      <c r="E607" t="s">
        <v>28</v>
      </c>
      <c r="F607" t="s">
        <v>32</v>
      </c>
      <c r="G607">
        <v>842.37599999999998</v>
      </c>
    </row>
    <row r="608" spans="1:7" x14ac:dyDescent="0.55000000000000004">
      <c r="A608" s="1">
        <v>42666</v>
      </c>
      <c r="B608" t="s">
        <v>22</v>
      </c>
      <c r="C608" t="s">
        <v>39</v>
      </c>
      <c r="D608" t="s">
        <v>40</v>
      </c>
      <c r="E608" t="s">
        <v>28</v>
      </c>
      <c r="F608" t="s">
        <v>32</v>
      </c>
      <c r="G608">
        <v>842.35199999999998</v>
      </c>
    </row>
    <row r="609" spans="1:7" x14ac:dyDescent="0.55000000000000004">
      <c r="A609" s="1">
        <v>42993</v>
      </c>
      <c r="B609" t="s">
        <v>37</v>
      </c>
      <c r="C609" t="s">
        <v>263</v>
      </c>
      <c r="D609" t="s">
        <v>144</v>
      </c>
      <c r="E609" t="s">
        <v>42</v>
      </c>
      <c r="F609" t="s">
        <v>71</v>
      </c>
      <c r="G609">
        <v>841.56799999999998</v>
      </c>
    </row>
    <row r="610" spans="1:7" x14ac:dyDescent="0.55000000000000004">
      <c r="A610" s="1">
        <v>43339</v>
      </c>
      <c r="B610" t="s">
        <v>37</v>
      </c>
      <c r="C610" t="s">
        <v>39</v>
      </c>
      <c r="D610" t="s">
        <v>40</v>
      </c>
      <c r="E610" t="s">
        <v>42</v>
      </c>
      <c r="F610" t="s">
        <v>71</v>
      </c>
      <c r="G610">
        <v>841.56799999999998</v>
      </c>
    </row>
    <row r="611" spans="1:7" x14ac:dyDescent="0.55000000000000004">
      <c r="A611" s="1">
        <v>42885</v>
      </c>
      <c r="B611" t="s">
        <v>37</v>
      </c>
      <c r="C611" t="s">
        <v>494</v>
      </c>
      <c r="D611" t="s">
        <v>144</v>
      </c>
      <c r="E611" t="s">
        <v>67</v>
      </c>
      <c r="F611" t="s">
        <v>1215</v>
      </c>
      <c r="G611">
        <v>839.98800000000006</v>
      </c>
    </row>
    <row r="612" spans="1:7" x14ac:dyDescent="0.55000000000000004">
      <c r="A612" s="1">
        <v>43456</v>
      </c>
      <c r="B612" t="s">
        <v>22</v>
      </c>
      <c r="C612" t="s">
        <v>593</v>
      </c>
      <c r="D612" t="s">
        <v>101</v>
      </c>
      <c r="E612" t="s">
        <v>42</v>
      </c>
      <c r="F612" t="s">
        <v>74</v>
      </c>
      <c r="G612">
        <v>839.43</v>
      </c>
    </row>
    <row r="613" spans="1:7" x14ac:dyDescent="0.55000000000000004">
      <c r="A613" s="1">
        <v>42218</v>
      </c>
      <c r="B613" t="s">
        <v>98</v>
      </c>
      <c r="C613" t="s">
        <v>593</v>
      </c>
      <c r="D613" t="s">
        <v>101</v>
      </c>
      <c r="E613" t="s">
        <v>42</v>
      </c>
      <c r="F613" t="s">
        <v>55</v>
      </c>
      <c r="G613">
        <v>838.38</v>
      </c>
    </row>
    <row r="614" spans="1:7" x14ac:dyDescent="0.55000000000000004">
      <c r="A614" s="1">
        <v>42970</v>
      </c>
      <c r="B614" t="s">
        <v>22</v>
      </c>
      <c r="C614" t="s">
        <v>92</v>
      </c>
      <c r="D614" t="s">
        <v>40</v>
      </c>
      <c r="E614" t="s">
        <v>67</v>
      </c>
      <c r="F614" t="s">
        <v>680</v>
      </c>
      <c r="G614">
        <v>837.6</v>
      </c>
    </row>
    <row r="615" spans="1:7" x14ac:dyDescent="0.55000000000000004">
      <c r="A615" s="1">
        <v>43015</v>
      </c>
      <c r="B615" t="s">
        <v>37</v>
      </c>
      <c r="C615" t="s">
        <v>92</v>
      </c>
      <c r="D615" t="s">
        <v>40</v>
      </c>
      <c r="E615" t="s">
        <v>67</v>
      </c>
      <c r="F615" t="s">
        <v>680</v>
      </c>
      <c r="G615">
        <v>837.6</v>
      </c>
    </row>
    <row r="616" spans="1:7" x14ac:dyDescent="0.55000000000000004">
      <c r="A616" s="1">
        <v>42795</v>
      </c>
      <c r="B616" t="s">
        <v>22</v>
      </c>
      <c r="C616" t="s">
        <v>263</v>
      </c>
      <c r="D616" t="s">
        <v>144</v>
      </c>
      <c r="E616" t="s">
        <v>28</v>
      </c>
      <c r="F616" t="s">
        <v>52</v>
      </c>
      <c r="G616">
        <v>836.59199999999998</v>
      </c>
    </row>
    <row r="617" spans="1:7" x14ac:dyDescent="0.55000000000000004">
      <c r="A617" s="1">
        <v>42909</v>
      </c>
      <c r="B617" t="s">
        <v>22</v>
      </c>
      <c r="C617" t="s">
        <v>263</v>
      </c>
      <c r="D617" t="s">
        <v>144</v>
      </c>
      <c r="E617" t="s">
        <v>42</v>
      </c>
      <c r="F617" t="s">
        <v>575</v>
      </c>
      <c r="G617">
        <v>835.17</v>
      </c>
    </row>
    <row r="618" spans="1:7" x14ac:dyDescent="0.55000000000000004">
      <c r="A618" s="1">
        <v>42328</v>
      </c>
      <c r="B618" t="s">
        <v>37</v>
      </c>
      <c r="C618" t="s">
        <v>263</v>
      </c>
      <c r="D618" t="s">
        <v>144</v>
      </c>
      <c r="E618" t="s">
        <v>67</v>
      </c>
      <c r="F618" t="s">
        <v>68</v>
      </c>
      <c r="G618">
        <v>833.94</v>
      </c>
    </row>
    <row r="619" spans="1:7" x14ac:dyDescent="0.55000000000000004">
      <c r="A619" s="1">
        <v>42322</v>
      </c>
      <c r="B619" t="s">
        <v>22</v>
      </c>
      <c r="C619" t="s">
        <v>745</v>
      </c>
      <c r="D619" t="s">
        <v>144</v>
      </c>
      <c r="E619" t="s">
        <v>67</v>
      </c>
      <c r="F619" t="s">
        <v>68</v>
      </c>
      <c r="G619">
        <v>832.93</v>
      </c>
    </row>
    <row r="620" spans="1:7" x14ac:dyDescent="0.55000000000000004">
      <c r="A620" s="1">
        <v>42486</v>
      </c>
      <c r="B620" t="s">
        <v>22</v>
      </c>
      <c r="C620" t="s">
        <v>331</v>
      </c>
      <c r="D620" t="s">
        <v>26</v>
      </c>
      <c r="E620" t="s">
        <v>28</v>
      </c>
      <c r="F620" t="s">
        <v>32</v>
      </c>
      <c r="G620">
        <v>831.93600000000004</v>
      </c>
    </row>
    <row r="621" spans="1:7" x14ac:dyDescent="0.55000000000000004">
      <c r="A621" s="1">
        <v>42571</v>
      </c>
      <c r="B621" t="s">
        <v>22</v>
      </c>
      <c r="C621" t="s">
        <v>250</v>
      </c>
      <c r="D621" t="s">
        <v>101</v>
      </c>
      <c r="E621" t="s">
        <v>67</v>
      </c>
      <c r="F621" t="s">
        <v>157</v>
      </c>
      <c r="G621">
        <v>831.2</v>
      </c>
    </row>
    <row r="622" spans="1:7" x14ac:dyDescent="0.55000000000000004">
      <c r="A622" s="1">
        <v>42115</v>
      </c>
      <c r="B622" t="s">
        <v>37</v>
      </c>
      <c r="C622" t="s">
        <v>25</v>
      </c>
      <c r="D622" t="s">
        <v>26</v>
      </c>
      <c r="E622" t="s">
        <v>42</v>
      </c>
      <c r="F622" t="s">
        <v>55</v>
      </c>
      <c r="G622">
        <v>828.84</v>
      </c>
    </row>
    <row r="623" spans="1:7" x14ac:dyDescent="0.55000000000000004">
      <c r="A623" s="1">
        <v>43430</v>
      </c>
      <c r="B623" t="s">
        <v>98</v>
      </c>
      <c r="C623" t="s">
        <v>250</v>
      </c>
      <c r="D623" t="s">
        <v>101</v>
      </c>
      <c r="E623" t="s">
        <v>28</v>
      </c>
      <c r="F623" t="s">
        <v>32</v>
      </c>
      <c r="G623">
        <v>828.6</v>
      </c>
    </row>
    <row r="624" spans="1:7" x14ac:dyDescent="0.55000000000000004">
      <c r="A624" s="1">
        <v>43413</v>
      </c>
      <c r="B624" t="s">
        <v>37</v>
      </c>
      <c r="C624" t="s">
        <v>2738</v>
      </c>
      <c r="D624" t="s">
        <v>144</v>
      </c>
      <c r="E624" t="s">
        <v>67</v>
      </c>
      <c r="F624" t="s">
        <v>157</v>
      </c>
      <c r="G624">
        <v>826.62</v>
      </c>
    </row>
    <row r="625" spans="1:7" x14ac:dyDescent="0.55000000000000004">
      <c r="A625" s="1">
        <v>42688</v>
      </c>
      <c r="B625" t="s">
        <v>37</v>
      </c>
      <c r="C625" t="s">
        <v>315</v>
      </c>
      <c r="D625" t="s">
        <v>26</v>
      </c>
      <c r="E625" t="s">
        <v>42</v>
      </c>
      <c r="F625" t="s">
        <v>74</v>
      </c>
      <c r="G625">
        <v>826.11</v>
      </c>
    </row>
    <row r="626" spans="1:7" x14ac:dyDescent="0.55000000000000004">
      <c r="A626" s="1">
        <v>42124</v>
      </c>
      <c r="B626" t="s">
        <v>22</v>
      </c>
      <c r="C626" t="s">
        <v>25</v>
      </c>
      <c r="D626" t="s">
        <v>26</v>
      </c>
      <c r="E626" t="s">
        <v>42</v>
      </c>
      <c r="F626" t="s">
        <v>55</v>
      </c>
      <c r="G626">
        <v>826</v>
      </c>
    </row>
    <row r="627" spans="1:7" x14ac:dyDescent="0.55000000000000004">
      <c r="A627" s="1">
        <v>43347</v>
      </c>
      <c r="B627" t="s">
        <v>37</v>
      </c>
      <c r="C627" t="s">
        <v>207</v>
      </c>
      <c r="D627" t="s">
        <v>101</v>
      </c>
      <c r="E627" t="s">
        <v>28</v>
      </c>
      <c r="F627" t="s">
        <v>29</v>
      </c>
      <c r="G627">
        <v>825.17399999999998</v>
      </c>
    </row>
    <row r="628" spans="1:7" x14ac:dyDescent="0.55000000000000004">
      <c r="A628" s="1">
        <v>42659</v>
      </c>
      <c r="B628" t="s">
        <v>37</v>
      </c>
      <c r="C628" t="s">
        <v>263</v>
      </c>
      <c r="D628" t="s">
        <v>144</v>
      </c>
      <c r="E628" t="s">
        <v>67</v>
      </c>
      <c r="F628" t="s">
        <v>68</v>
      </c>
      <c r="G628">
        <v>824.97</v>
      </c>
    </row>
    <row r="629" spans="1:7" x14ac:dyDescent="0.55000000000000004">
      <c r="A629" s="1">
        <v>43318</v>
      </c>
      <c r="B629" t="s">
        <v>98</v>
      </c>
      <c r="C629" t="s">
        <v>2697</v>
      </c>
      <c r="D629" t="s">
        <v>144</v>
      </c>
      <c r="E629" t="s">
        <v>67</v>
      </c>
      <c r="F629" t="s">
        <v>68</v>
      </c>
      <c r="G629">
        <v>824.95</v>
      </c>
    </row>
    <row r="630" spans="1:7" x14ac:dyDescent="0.55000000000000004">
      <c r="A630" s="1">
        <v>42924</v>
      </c>
      <c r="B630" t="s">
        <v>22</v>
      </c>
      <c r="C630" t="s">
        <v>50</v>
      </c>
      <c r="D630" t="s">
        <v>26</v>
      </c>
      <c r="E630" t="s">
        <v>67</v>
      </c>
      <c r="F630" t="s">
        <v>68</v>
      </c>
      <c r="G630">
        <v>823.96</v>
      </c>
    </row>
    <row r="631" spans="1:7" x14ac:dyDescent="0.55000000000000004">
      <c r="A631" s="1">
        <v>43396</v>
      </c>
      <c r="B631" t="s">
        <v>22</v>
      </c>
      <c r="C631" t="s">
        <v>100</v>
      </c>
      <c r="D631" t="s">
        <v>101</v>
      </c>
      <c r="E631" t="s">
        <v>67</v>
      </c>
      <c r="F631" t="s">
        <v>68</v>
      </c>
      <c r="G631">
        <v>823.96</v>
      </c>
    </row>
    <row r="632" spans="1:7" x14ac:dyDescent="0.55000000000000004">
      <c r="A632" s="1">
        <v>42637</v>
      </c>
      <c r="B632" t="s">
        <v>98</v>
      </c>
      <c r="C632" t="s">
        <v>646</v>
      </c>
      <c r="D632" t="s">
        <v>101</v>
      </c>
      <c r="E632" t="s">
        <v>67</v>
      </c>
      <c r="F632" t="s">
        <v>68</v>
      </c>
      <c r="G632">
        <v>821.94</v>
      </c>
    </row>
    <row r="633" spans="1:7" x14ac:dyDescent="0.55000000000000004">
      <c r="A633" s="1">
        <v>43423</v>
      </c>
      <c r="B633" t="s">
        <v>22</v>
      </c>
      <c r="C633" t="s">
        <v>25</v>
      </c>
      <c r="D633" t="s">
        <v>26</v>
      </c>
      <c r="E633" t="s">
        <v>28</v>
      </c>
      <c r="F633" t="s">
        <v>61</v>
      </c>
      <c r="G633">
        <v>821.88</v>
      </c>
    </row>
    <row r="634" spans="1:7" x14ac:dyDescent="0.55000000000000004">
      <c r="A634" s="1">
        <v>42254</v>
      </c>
      <c r="B634" t="s">
        <v>22</v>
      </c>
      <c r="C634" t="s">
        <v>646</v>
      </c>
      <c r="D634" t="s">
        <v>101</v>
      </c>
      <c r="E634" t="s">
        <v>28</v>
      </c>
      <c r="F634" t="s">
        <v>61</v>
      </c>
      <c r="G634">
        <v>821.88</v>
      </c>
    </row>
    <row r="635" spans="1:7" x14ac:dyDescent="0.55000000000000004">
      <c r="A635" s="1">
        <v>42081</v>
      </c>
      <c r="B635" t="s">
        <v>98</v>
      </c>
      <c r="C635" t="s">
        <v>50</v>
      </c>
      <c r="D635" t="s">
        <v>26</v>
      </c>
      <c r="E635" t="s">
        <v>67</v>
      </c>
      <c r="F635" t="s">
        <v>680</v>
      </c>
      <c r="G635">
        <v>821.3</v>
      </c>
    </row>
    <row r="636" spans="1:7" x14ac:dyDescent="0.55000000000000004">
      <c r="A636" s="1">
        <v>42362</v>
      </c>
      <c r="B636" t="s">
        <v>98</v>
      </c>
      <c r="C636" t="s">
        <v>39</v>
      </c>
      <c r="D636" t="s">
        <v>40</v>
      </c>
      <c r="E636" t="s">
        <v>67</v>
      </c>
      <c r="F636" t="s">
        <v>68</v>
      </c>
      <c r="G636">
        <v>818.37599999999998</v>
      </c>
    </row>
    <row r="637" spans="1:7" x14ac:dyDescent="0.55000000000000004">
      <c r="A637" s="1">
        <v>42968</v>
      </c>
      <c r="B637" t="s">
        <v>98</v>
      </c>
      <c r="C637" t="s">
        <v>143</v>
      </c>
      <c r="D637" t="s">
        <v>144</v>
      </c>
      <c r="E637" t="s">
        <v>28</v>
      </c>
      <c r="F637" t="s">
        <v>52</v>
      </c>
      <c r="G637">
        <v>815.29200000000003</v>
      </c>
    </row>
    <row r="638" spans="1:7" x14ac:dyDescent="0.55000000000000004">
      <c r="A638" s="1">
        <v>42823</v>
      </c>
      <c r="B638" t="s">
        <v>98</v>
      </c>
      <c r="C638" t="s">
        <v>207</v>
      </c>
      <c r="D638" t="s">
        <v>101</v>
      </c>
      <c r="E638" t="s">
        <v>67</v>
      </c>
      <c r="F638" t="s">
        <v>68</v>
      </c>
      <c r="G638">
        <v>812.73599999999999</v>
      </c>
    </row>
    <row r="639" spans="1:7" x14ac:dyDescent="0.55000000000000004">
      <c r="A639" s="1">
        <v>43420</v>
      </c>
      <c r="B639" t="s">
        <v>22</v>
      </c>
      <c r="C639" t="s">
        <v>39</v>
      </c>
      <c r="D639" t="s">
        <v>40</v>
      </c>
      <c r="E639" t="s">
        <v>42</v>
      </c>
      <c r="F639" t="s">
        <v>55</v>
      </c>
      <c r="G639">
        <v>811.28</v>
      </c>
    </row>
    <row r="640" spans="1:7" x14ac:dyDescent="0.55000000000000004">
      <c r="A640" s="1">
        <v>42276</v>
      </c>
      <c r="B640" t="s">
        <v>22</v>
      </c>
      <c r="C640" t="s">
        <v>92</v>
      </c>
      <c r="D640" t="s">
        <v>40</v>
      </c>
      <c r="E640" t="s">
        <v>42</v>
      </c>
      <c r="F640" t="s">
        <v>55</v>
      </c>
      <c r="G640">
        <v>807.75</v>
      </c>
    </row>
    <row r="641" spans="1:7" x14ac:dyDescent="0.55000000000000004">
      <c r="A641" s="1">
        <v>42228</v>
      </c>
      <c r="B641" t="s">
        <v>22</v>
      </c>
      <c r="C641" t="s">
        <v>39</v>
      </c>
      <c r="D641" t="s">
        <v>40</v>
      </c>
      <c r="E641" t="s">
        <v>67</v>
      </c>
      <c r="F641" t="s">
        <v>68</v>
      </c>
      <c r="G641">
        <v>806.33600000000001</v>
      </c>
    </row>
    <row r="642" spans="1:7" x14ac:dyDescent="0.55000000000000004">
      <c r="A642" s="1">
        <v>42714</v>
      </c>
      <c r="B642" t="s">
        <v>37</v>
      </c>
      <c r="C642" t="s">
        <v>234</v>
      </c>
      <c r="D642" t="s">
        <v>101</v>
      </c>
      <c r="E642" t="s">
        <v>28</v>
      </c>
      <c r="F642" t="s">
        <v>52</v>
      </c>
      <c r="G642">
        <v>801.96</v>
      </c>
    </row>
    <row r="643" spans="1:7" x14ac:dyDescent="0.55000000000000004">
      <c r="A643" s="1">
        <v>42628</v>
      </c>
      <c r="B643" t="s">
        <v>22</v>
      </c>
      <c r="C643" t="s">
        <v>354</v>
      </c>
      <c r="D643" t="s">
        <v>26</v>
      </c>
      <c r="E643" t="s">
        <v>28</v>
      </c>
      <c r="F643" t="s">
        <v>52</v>
      </c>
      <c r="G643">
        <v>801.96</v>
      </c>
    </row>
    <row r="644" spans="1:7" x14ac:dyDescent="0.55000000000000004">
      <c r="A644" s="1">
        <v>43299</v>
      </c>
      <c r="B644" t="s">
        <v>22</v>
      </c>
      <c r="C644" t="s">
        <v>306</v>
      </c>
      <c r="D644" t="s">
        <v>40</v>
      </c>
      <c r="E644" t="s">
        <v>28</v>
      </c>
      <c r="F644" t="s">
        <v>52</v>
      </c>
      <c r="G644">
        <v>801.6</v>
      </c>
    </row>
    <row r="645" spans="1:7" x14ac:dyDescent="0.55000000000000004">
      <c r="A645" s="1">
        <v>42885</v>
      </c>
      <c r="B645" t="s">
        <v>37</v>
      </c>
      <c r="C645" t="s">
        <v>453</v>
      </c>
      <c r="D645" t="s">
        <v>40</v>
      </c>
      <c r="E645" t="s">
        <v>28</v>
      </c>
      <c r="F645" t="s">
        <v>32</v>
      </c>
      <c r="G645">
        <v>801.56799999999998</v>
      </c>
    </row>
    <row r="646" spans="1:7" x14ac:dyDescent="0.55000000000000004">
      <c r="A646" s="1">
        <v>42206</v>
      </c>
      <c r="B646" t="s">
        <v>37</v>
      </c>
      <c r="C646" t="s">
        <v>39</v>
      </c>
      <c r="D646" t="s">
        <v>40</v>
      </c>
      <c r="E646" t="s">
        <v>28</v>
      </c>
      <c r="F646" t="s">
        <v>32</v>
      </c>
      <c r="G646">
        <v>801.56799999999998</v>
      </c>
    </row>
    <row r="647" spans="1:7" x14ac:dyDescent="0.55000000000000004">
      <c r="A647" s="1">
        <v>42996</v>
      </c>
      <c r="B647" t="s">
        <v>37</v>
      </c>
      <c r="C647" t="s">
        <v>39</v>
      </c>
      <c r="D647" t="s">
        <v>40</v>
      </c>
      <c r="E647" t="s">
        <v>28</v>
      </c>
      <c r="F647" t="s">
        <v>32</v>
      </c>
      <c r="G647">
        <v>801.56799999999998</v>
      </c>
    </row>
    <row r="648" spans="1:7" x14ac:dyDescent="0.55000000000000004">
      <c r="A648" s="1">
        <v>42267</v>
      </c>
      <c r="B648" t="s">
        <v>22</v>
      </c>
      <c r="C648" t="s">
        <v>263</v>
      </c>
      <c r="D648" t="s">
        <v>144</v>
      </c>
      <c r="E648" t="s">
        <v>28</v>
      </c>
      <c r="F648" t="s">
        <v>29</v>
      </c>
      <c r="G648">
        <v>801.56799999999998</v>
      </c>
    </row>
    <row r="649" spans="1:7" x14ac:dyDescent="0.55000000000000004">
      <c r="A649" s="1">
        <v>42714</v>
      </c>
      <c r="B649" t="s">
        <v>98</v>
      </c>
      <c r="C649" t="s">
        <v>263</v>
      </c>
      <c r="D649" t="s">
        <v>144</v>
      </c>
      <c r="E649" t="s">
        <v>67</v>
      </c>
      <c r="F649" t="s">
        <v>1215</v>
      </c>
      <c r="G649">
        <v>799.98400000000004</v>
      </c>
    </row>
    <row r="650" spans="1:7" x14ac:dyDescent="0.55000000000000004">
      <c r="A650" s="1">
        <v>43144</v>
      </c>
      <c r="B650" t="s">
        <v>22</v>
      </c>
      <c r="C650" t="s">
        <v>92</v>
      </c>
      <c r="D650" t="s">
        <v>40</v>
      </c>
      <c r="E650" t="s">
        <v>67</v>
      </c>
      <c r="F650" t="s">
        <v>157</v>
      </c>
      <c r="G650">
        <v>799.96</v>
      </c>
    </row>
    <row r="651" spans="1:7" x14ac:dyDescent="0.55000000000000004">
      <c r="A651" s="1">
        <v>42310</v>
      </c>
      <c r="B651" t="s">
        <v>98</v>
      </c>
      <c r="C651" t="s">
        <v>50</v>
      </c>
      <c r="D651" t="s">
        <v>26</v>
      </c>
      <c r="E651" t="s">
        <v>67</v>
      </c>
      <c r="F651" t="s">
        <v>157</v>
      </c>
      <c r="G651">
        <v>799.92</v>
      </c>
    </row>
    <row r="652" spans="1:7" x14ac:dyDescent="0.55000000000000004">
      <c r="A652" s="1">
        <v>43093</v>
      </c>
      <c r="B652" t="s">
        <v>22</v>
      </c>
      <c r="C652" t="s">
        <v>263</v>
      </c>
      <c r="D652" t="s">
        <v>144</v>
      </c>
      <c r="E652" t="s">
        <v>28</v>
      </c>
      <c r="F652" t="s">
        <v>61</v>
      </c>
      <c r="G652">
        <v>799.56</v>
      </c>
    </row>
    <row r="653" spans="1:7" x14ac:dyDescent="0.55000000000000004">
      <c r="A653" s="1">
        <v>42170</v>
      </c>
      <c r="B653" t="s">
        <v>37</v>
      </c>
      <c r="C653" t="s">
        <v>100</v>
      </c>
      <c r="D653" t="s">
        <v>101</v>
      </c>
      <c r="E653" t="s">
        <v>28</v>
      </c>
      <c r="F653" t="s">
        <v>32</v>
      </c>
      <c r="G653">
        <v>797.94399999999996</v>
      </c>
    </row>
    <row r="654" spans="1:7" x14ac:dyDescent="0.55000000000000004">
      <c r="A654" s="1">
        <v>42319</v>
      </c>
      <c r="B654" t="s">
        <v>22</v>
      </c>
      <c r="C654" t="s">
        <v>207</v>
      </c>
      <c r="D654" t="s">
        <v>101</v>
      </c>
      <c r="E654" t="s">
        <v>28</v>
      </c>
      <c r="F654" t="s">
        <v>32</v>
      </c>
      <c r="G654">
        <v>797.94399999999996</v>
      </c>
    </row>
    <row r="655" spans="1:7" x14ac:dyDescent="0.55000000000000004">
      <c r="A655" s="1">
        <v>42543</v>
      </c>
      <c r="B655" t="s">
        <v>98</v>
      </c>
      <c r="C655" t="s">
        <v>207</v>
      </c>
      <c r="D655" t="s">
        <v>101</v>
      </c>
      <c r="E655" t="s">
        <v>28</v>
      </c>
      <c r="F655" t="s">
        <v>52</v>
      </c>
      <c r="G655">
        <v>796.42499999999995</v>
      </c>
    </row>
    <row r="656" spans="1:7" x14ac:dyDescent="0.55000000000000004">
      <c r="A656" s="1">
        <v>42684</v>
      </c>
      <c r="B656" t="s">
        <v>98</v>
      </c>
      <c r="C656" t="s">
        <v>225</v>
      </c>
      <c r="D656" t="s">
        <v>101</v>
      </c>
      <c r="E656" t="s">
        <v>42</v>
      </c>
      <c r="F656" t="s">
        <v>55</v>
      </c>
      <c r="G656">
        <v>795.51</v>
      </c>
    </row>
    <row r="657" spans="1:7" x14ac:dyDescent="0.55000000000000004">
      <c r="A657" s="1">
        <v>43187</v>
      </c>
      <c r="B657" t="s">
        <v>37</v>
      </c>
      <c r="C657" t="s">
        <v>39</v>
      </c>
      <c r="D657" t="s">
        <v>40</v>
      </c>
      <c r="E657" t="s">
        <v>42</v>
      </c>
      <c r="F657" t="s">
        <v>55</v>
      </c>
      <c r="G657">
        <v>795.48</v>
      </c>
    </row>
    <row r="658" spans="1:7" x14ac:dyDescent="0.55000000000000004">
      <c r="A658" s="1">
        <v>42277</v>
      </c>
      <c r="B658" t="s">
        <v>37</v>
      </c>
      <c r="C658" t="s">
        <v>494</v>
      </c>
      <c r="D658" t="s">
        <v>144</v>
      </c>
      <c r="E658" t="s">
        <v>42</v>
      </c>
      <c r="F658" t="s">
        <v>74</v>
      </c>
      <c r="G658">
        <v>795.40800000000002</v>
      </c>
    </row>
    <row r="659" spans="1:7" x14ac:dyDescent="0.55000000000000004">
      <c r="A659" s="1">
        <v>42620</v>
      </c>
      <c r="B659" t="s">
        <v>37</v>
      </c>
      <c r="C659" t="s">
        <v>143</v>
      </c>
      <c r="D659" t="s">
        <v>144</v>
      </c>
      <c r="E659" t="s">
        <v>67</v>
      </c>
      <c r="F659" t="s">
        <v>68</v>
      </c>
      <c r="G659">
        <v>791.96400000000006</v>
      </c>
    </row>
    <row r="660" spans="1:7" x14ac:dyDescent="0.55000000000000004">
      <c r="A660" s="1">
        <v>43385</v>
      </c>
      <c r="B660" t="s">
        <v>98</v>
      </c>
      <c r="C660" t="s">
        <v>100</v>
      </c>
      <c r="D660" t="s">
        <v>101</v>
      </c>
      <c r="E660" t="s">
        <v>67</v>
      </c>
      <c r="F660" t="s">
        <v>157</v>
      </c>
      <c r="G660">
        <v>791.88</v>
      </c>
    </row>
    <row r="661" spans="1:7" x14ac:dyDescent="0.55000000000000004">
      <c r="A661" s="1">
        <v>42431</v>
      </c>
      <c r="B661" t="s">
        <v>22</v>
      </c>
      <c r="C661" t="s">
        <v>92</v>
      </c>
      <c r="D661" t="s">
        <v>40</v>
      </c>
      <c r="E661" t="s">
        <v>28</v>
      </c>
      <c r="F661" t="s">
        <v>52</v>
      </c>
      <c r="G661">
        <v>787.53</v>
      </c>
    </row>
    <row r="662" spans="1:7" x14ac:dyDescent="0.55000000000000004">
      <c r="A662" s="1">
        <v>42977</v>
      </c>
      <c r="B662" t="s">
        <v>22</v>
      </c>
      <c r="C662" t="s">
        <v>143</v>
      </c>
      <c r="D662" t="s">
        <v>144</v>
      </c>
      <c r="E662" t="s">
        <v>28</v>
      </c>
      <c r="F662" t="s">
        <v>32</v>
      </c>
      <c r="G662">
        <v>786.74400000000003</v>
      </c>
    </row>
    <row r="663" spans="1:7" x14ac:dyDescent="0.55000000000000004">
      <c r="A663" s="1">
        <v>43289</v>
      </c>
      <c r="B663" t="s">
        <v>22</v>
      </c>
      <c r="C663" t="s">
        <v>92</v>
      </c>
      <c r="D663" t="s">
        <v>40</v>
      </c>
      <c r="E663" t="s">
        <v>42</v>
      </c>
      <c r="F663" t="s">
        <v>43</v>
      </c>
      <c r="G663">
        <v>786.48</v>
      </c>
    </row>
    <row r="664" spans="1:7" x14ac:dyDescent="0.55000000000000004">
      <c r="A664" s="1">
        <v>42256</v>
      </c>
      <c r="B664" t="s">
        <v>37</v>
      </c>
      <c r="C664" t="s">
        <v>1244</v>
      </c>
      <c r="D664" t="s">
        <v>144</v>
      </c>
      <c r="E664" t="s">
        <v>28</v>
      </c>
      <c r="F664" t="s">
        <v>32</v>
      </c>
      <c r="G664">
        <v>785.88</v>
      </c>
    </row>
    <row r="665" spans="1:7" x14ac:dyDescent="0.55000000000000004">
      <c r="A665" s="1">
        <v>42477</v>
      </c>
      <c r="B665" t="s">
        <v>22</v>
      </c>
      <c r="C665" t="s">
        <v>39</v>
      </c>
      <c r="D665" t="s">
        <v>40</v>
      </c>
      <c r="E665" t="s">
        <v>67</v>
      </c>
      <c r="F665" t="s">
        <v>68</v>
      </c>
      <c r="G665">
        <v>783.96</v>
      </c>
    </row>
    <row r="666" spans="1:7" x14ac:dyDescent="0.55000000000000004">
      <c r="A666" s="1">
        <v>43033</v>
      </c>
      <c r="B666" t="s">
        <v>37</v>
      </c>
      <c r="C666" t="s">
        <v>50</v>
      </c>
      <c r="D666" t="s">
        <v>26</v>
      </c>
      <c r="E666" t="s">
        <v>67</v>
      </c>
      <c r="F666" t="s">
        <v>68</v>
      </c>
      <c r="G666">
        <v>783.96</v>
      </c>
    </row>
    <row r="667" spans="1:7" x14ac:dyDescent="0.55000000000000004">
      <c r="A667" s="1">
        <v>42311</v>
      </c>
      <c r="B667" t="s">
        <v>22</v>
      </c>
      <c r="C667" t="s">
        <v>263</v>
      </c>
      <c r="D667" t="s">
        <v>144</v>
      </c>
      <c r="E667" t="s">
        <v>67</v>
      </c>
      <c r="F667" t="s">
        <v>68</v>
      </c>
      <c r="G667">
        <v>783.96</v>
      </c>
    </row>
    <row r="668" spans="1:7" x14ac:dyDescent="0.55000000000000004">
      <c r="A668" s="1">
        <v>43358</v>
      </c>
      <c r="B668" t="s">
        <v>22</v>
      </c>
      <c r="C668" t="s">
        <v>1244</v>
      </c>
      <c r="D668" t="s">
        <v>144</v>
      </c>
      <c r="E668" t="s">
        <v>28</v>
      </c>
      <c r="F668" t="s">
        <v>29</v>
      </c>
      <c r="G668">
        <v>782.94</v>
      </c>
    </row>
    <row r="669" spans="1:7" x14ac:dyDescent="0.55000000000000004">
      <c r="A669" s="1">
        <v>43071</v>
      </c>
      <c r="B669" t="s">
        <v>37</v>
      </c>
      <c r="C669" t="s">
        <v>100</v>
      </c>
      <c r="D669" t="s">
        <v>101</v>
      </c>
      <c r="E669" t="s">
        <v>28</v>
      </c>
      <c r="F669" t="s">
        <v>29</v>
      </c>
      <c r="G669">
        <v>781.86400000000003</v>
      </c>
    </row>
    <row r="670" spans="1:7" x14ac:dyDescent="0.55000000000000004">
      <c r="A670" s="1">
        <v>42142</v>
      </c>
      <c r="B670" t="s">
        <v>22</v>
      </c>
      <c r="C670" t="s">
        <v>494</v>
      </c>
      <c r="D670" t="s">
        <v>144</v>
      </c>
      <c r="E670" t="s">
        <v>67</v>
      </c>
      <c r="F670" t="s">
        <v>68</v>
      </c>
      <c r="G670">
        <v>779.79600000000005</v>
      </c>
    </row>
    <row r="671" spans="1:7" x14ac:dyDescent="0.55000000000000004">
      <c r="A671" s="1">
        <v>42691</v>
      </c>
      <c r="B671" t="s">
        <v>22</v>
      </c>
      <c r="C671" t="s">
        <v>39</v>
      </c>
      <c r="D671" t="s">
        <v>40</v>
      </c>
      <c r="E671" t="s">
        <v>42</v>
      </c>
      <c r="F671" t="s">
        <v>55</v>
      </c>
      <c r="G671">
        <v>777.21</v>
      </c>
    </row>
    <row r="672" spans="1:7" x14ac:dyDescent="0.55000000000000004">
      <c r="A672" s="1">
        <v>43170</v>
      </c>
      <c r="B672" t="s">
        <v>98</v>
      </c>
      <c r="C672" t="s">
        <v>143</v>
      </c>
      <c r="D672" t="s">
        <v>144</v>
      </c>
      <c r="E672" t="s">
        <v>67</v>
      </c>
      <c r="F672" t="s">
        <v>68</v>
      </c>
      <c r="G672">
        <v>776.85</v>
      </c>
    </row>
    <row r="673" spans="1:7" x14ac:dyDescent="0.55000000000000004">
      <c r="A673" s="1">
        <v>42512</v>
      </c>
      <c r="B673" t="s">
        <v>22</v>
      </c>
      <c r="C673" t="s">
        <v>39</v>
      </c>
      <c r="D673" t="s">
        <v>40</v>
      </c>
      <c r="E673" t="s">
        <v>67</v>
      </c>
      <c r="F673" t="s">
        <v>68</v>
      </c>
      <c r="G673">
        <v>775.72799999999995</v>
      </c>
    </row>
    <row r="674" spans="1:7" x14ac:dyDescent="0.55000000000000004">
      <c r="A674" s="1">
        <v>42711</v>
      </c>
      <c r="B674" t="s">
        <v>22</v>
      </c>
      <c r="C674" t="s">
        <v>263</v>
      </c>
      <c r="D674" t="s">
        <v>144</v>
      </c>
      <c r="E674" t="s">
        <v>67</v>
      </c>
      <c r="F674" t="s">
        <v>68</v>
      </c>
      <c r="G674">
        <v>773.94</v>
      </c>
    </row>
    <row r="675" spans="1:7" x14ac:dyDescent="0.55000000000000004">
      <c r="A675" s="1">
        <v>43226</v>
      </c>
      <c r="B675" t="s">
        <v>37</v>
      </c>
      <c r="C675" t="s">
        <v>100</v>
      </c>
      <c r="D675" t="s">
        <v>101</v>
      </c>
      <c r="E675" t="s">
        <v>42</v>
      </c>
      <c r="F675" t="s">
        <v>55</v>
      </c>
      <c r="G675">
        <v>772.68</v>
      </c>
    </row>
    <row r="676" spans="1:7" x14ac:dyDescent="0.55000000000000004">
      <c r="A676" s="1">
        <v>43072</v>
      </c>
      <c r="B676" t="s">
        <v>22</v>
      </c>
      <c r="C676" t="s">
        <v>39</v>
      </c>
      <c r="D676" t="s">
        <v>40</v>
      </c>
      <c r="E676" t="s">
        <v>42</v>
      </c>
      <c r="F676" t="s">
        <v>55</v>
      </c>
      <c r="G676">
        <v>772.68</v>
      </c>
    </row>
    <row r="677" spans="1:7" x14ac:dyDescent="0.55000000000000004">
      <c r="A677" s="1">
        <v>42624</v>
      </c>
      <c r="B677" t="s">
        <v>37</v>
      </c>
      <c r="C677" t="s">
        <v>263</v>
      </c>
      <c r="D677" t="s">
        <v>144</v>
      </c>
      <c r="E677" t="s">
        <v>42</v>
      </c>
      <c r="F677" t="s">
        <v>55</v>
      </c>
      <c r="G677">
        <v>772.68</v>
      </c>
    </row>
    <row r="678" spans="1:7" x14ac:dyDescent="0.55000000000000004">
      <c r="A678" s="1">
        <v>42323</v>
      </c>
      <c r="B678" t="s">
        <v>22</v>
      </c>
      <c r="C678" t="s">
        <v>39</v>
      </c>
      <c r="D678" t="s">
        <v>40</v>
      </c>
      <c r="E678" t="s">
        <v>67</v>
      </c>
      <c r="F678" t="s">
        <v>157</v>
      </c>
      <c r="G678">
        <v>772.47</v>
      </c>
    </row>
    <row r="679" spans="1:7" x14ac:dyDescent="0.55000000000000004">
      <c r="A679" s="1">
        <v>43087</v>
      </c>
      <c r="B679" t="s">
        <v>22</v>
      </c>
      <c r="C679" t="s">
        <v>39</v>
      </c>
      <c r="D679" t="s">
        <v>40</v>
      </c>
      <c r="E679" t="s">
        <v>67</v>
      </c>
      <c r="F679" t="s">
        <v>157</v>
      </c>
      <c r="G679">
        <v>772.47</v>
      </c>
    </row>
    <row r="680" spans="1:7" x14ac:dyDescent="0.55000000000000004">
      <c r="A680" s="1">
        <v>42806</v>
      </c>
      <c r="B680" t="s">
        <v>37</v>
      </c>
      <c r="C680" t="s">
        <v>39</v>
      </c>
      <c r="D680" t="s">
        <v>40</v>
      </c>
      <c r="E680" t="s">
        <v>28</v>
      </c>
      <c r="F680" t="s">
        <v>32</v>
      </c>
      <c r="G680">
        <v>770.35199999999998</v>
      </c>
    </row>
    <row r="681" spans="1:7" x14ac:dyDescent="0.55000000000000004">
      <c r="A681" s="1">
        <v>42437</v>
      </c>
      <c r="B681" t="s">
        <v>22</v>
      </c>
      <c r="C681" t="s">
        <v>110</v>
      </c>
      <c r="D681" t="s">
        <v>101</v>
      </c>
      <c r="E681" t="s">
        <v>67</v>
      </c>
      <c r="F681" t="s">
        <v>68</v>
      </c>
      <c r="G681">
        <v>769.95</v>
      </c>
    </row>
    <row r="682" spans="1:7" x14ac:dyDescent="0.55000000000000004">
      <c r="A682" s="1">
        <v>42830</v>
      </c>
      <c r="B682" t="s">
        <v>22</v>
      </c>
      <c r="C682" t="s">
        <v>143</v>
      </c>
      <c r="D682" t="s">
        <v>144</v>
      </c>
      <c r="E682" t="s">
        <v>42</v>
      </c>
      <c r="F682" t="s">
        <v>575</v>
      </c>
      <c r="G682">
        <v>769.18399999999997</v>
      </c>
    </row>
    <row r="683" spans="1:7" x14ac:dyDescent="0.55000000000000004">
      <c r="A683" s="1">
        <v>42367</v>
      </c>
      <c r="B683" t="s">
        <v>37</v>
      </c>
      <c r="C683" t="s">
        <v>39</v>
      </c>
      <c r="D683" t="s">
        <v>40</v>
      </c>
      <c r="E683" t="s">
        <v>67</v>
      </c>
      <c r="F683" t="s">
        <v>680</v>
      </c>
      <c r="G683">
        <v>767.952</v>
      </c>
    </row>
    <row r="684" spans="1:7" x14ac:dyDescent="0.55000000000000004">
      <c r="A684" s="1">
        <v>42365</v>
      </c>
      <c r="B684" t="s">
        <v>98</v>
      </c>
      <c r="C684" t="s">
        <v>263</v>
      </c>
      <c r="D684" t="s">
        <v>144</v>
      </c>
      <c r="E684" t="s">
        <v>28</v>
      </c>
      <c r="F684" t="s">
        <v>32</v>
      </c>
      <c r="G684">
        <v>767.21400000000006</v>
      </c>
    </row>
    <row r="685" spans="1:7" x14ac:dyDescent="0.55000000000000004">
      <c r="A685" s="1">
        <v>43351</v>
      </c>
      <c r="B685" t="s">
        <v>22</v>
      </c>
      <c r="C685" t="s">
        <v>207</v>
      </c>
      <c r="D685" t="s">
        <v>101</v>
      </c>
      <c r="E685" t="s">
        <v>28</v>
      </c>
      <c r="F685" t="s">
        <v>52</v>
      </c>
      <c r="G685">
        <v>765.625</v>
      </c>
    </row>
    <row r="686" spans="1:7" x14ac:dyDescent="0.55000000000000004">
      <c r="A686" s="1">
        <v>42350</v>
      </c>
      <c r="B686" t="s">
        <v>22</v>
      </c>
      <c r="C686" t="s">
        <v>39</v>
      </c>
      <c r="D686" t="s">
        <v>40</v>
      </c>
      <c r="E686" t="s">
        <v>28</v>
      </c>
      <c r="F686" t="s">
        <v>52</v>
      </c>
      <c r="G686">
        <v>764.68799999999999</v>
      </c>
    </row>
    <row r="687" spans="1:7" x14ac:dyDescent="0.55000000000000004">
      <c r="A687" s="1">
        <v>43223</v>
      </c>
      <c r="B687" t="s">
        <v>37</v>
      </c>
      <c r="C687" t="s">
        <v>39</v>
      </c>
      <c r="D687" t="s">
        <v>40</v>
      </c>
      <c r="E687" t="s">
        <v>42</v>
      </c>
      <c r="F687" t="s">
        <v>55</v>
      </c>
      <c r="G687">
        <v>763.44</v>
      </c>
    </row>
    <row r="688" spans="1:7" x14ac:dyDescent="0.55000000000000004">
      <c r="A688" s="1">
        <v>42353</v>
      </c>
      <c r="B688" t="s">
        <v>22</v>
      </c>
      <c r="C688" t="s">
        <v>100</v>
      </c>
      <c r="D688" t="s">
        <v>101</v>
      </c>
      <c r="E688" t="s">
        <v>28</v>
      </c>
      <c r="F688" t="s">
        <v>32</v>
      </c>
      <c r="G688">
        <v>763.28</v>
      </c>
    </row>
    <row r="689" spans="1:7" x14ac:dyDescent="0.55000000000000004">
      <c r="A689" s="1">
        <v>43353</v>
      </c>
      <c r="B689" t="s">
        <v>98</v>
      </c>
      <c r="C689" t="s">
        <v>207</v>
      </c>
      <c r="D689" t="s">
        <v>101</v>
      </c>
      <c r="E689" t="s">
        <v>42</v>
      </c>
      <c r="F689" t="s">
        <v>71</v>
      </c>
      <c r="G689">
        <v>762.59400000000005</v>
      </c>
    </row>
    <row r="690" spans="1:7" x14ac:dyDescent="0.55000000000000004">
      <c r="A690" s="1">
        <v>43411</v>
      </c>
      <c r="B690" t="s">
        <v>98</v>
      </c>
      <c r="C690" t="s">
        <v>39</v>
      </c>
      <c r="D690" t="s">
        <v>40</v>
      </c>
      <c r="E690" t="s">
        <v>67</v>
      </c>
      <c r="F690" t="s">
        <v>68</v>
      </c>
      <c r="G690">
        <v>761.54399999999998</v>
      </c>
    </row>
    <row r="691" spans="1:7" x14ac:dyDescent="0.55000000000000004">
      <c r="A691" s="1">
        <v>43112</v>
      </c>
      <c r="B691" t="s">
        <v>37</v>
      </c>
      <c r="C691" t="s">
        <v>100</v>
      </c>
      <c r="D691" t="s">
        <v>101</v>
      </c>
      <c r="E691" t="s">
        <v>42</v>
      </c>
      <c r="F691" t="s">
        <v>71</v>
      </c>
      <c r="G691">
        <v>760.98</v>
      </c>
    </row>
    <row r="692" spans="1:7" x14ac:dyDescent="0.55000000000000004">
      <c r="A692" s="1">
        <v>43270</v>
      </c>
      <c r="B692" t="s">
        <v>37</v>
      </c>
      <c r="C692" t="s">
        <v>494</v>
      </c>
      <c r="D692" t="s">
        <v>144</v>
      </c>
      <c r="E692" t="s">
        <v>28</v>
      </c>
      <c r="F692" t="s">
        <v>32</v>
      </c>
      <c r="G692">
        <v>760.11599999999999</v>
      </c>
    </row>
    <row r="693" spans="1:7" x14ac:dyDescent="0.55000000000000004">
      <c r="A693" s="1">
        <v>42105</v>
      </c>
      <c r="B693" t="s">
        <v>98</v>
      </c>
      <c r="C693" t="s">
        <v>100</v>
      </c>
      <c r="D693" t="s">
        <v>101</v>
      </c>
      <c r="E693" t="s">
        <v>67</v>
      </c>
      <c r="F693" t="s">
        <v>68</v>
      </c>
      <c r="G693">
        <v>758.35199999999998</v>
      </c>
    </row>
    <row r="694" spans="1:7" x14ac:dyDescent="0.55000000000000004">
      <c r="A694" s="1">
        <v>43036</v>
      </c>
      <c r="B694" t="s">
        <v>37</v>
      </c>
      <c r="C694" t="s">
        <v>263</v>
      </c>
      <c r="D694" t="s">
        <v>144</v>
      </c>
      <c r="E694" t="s">
        <v>28</v>
      </c>
      <c r="F694" t="s">
        <v>61</v>
      </c>
      <c r="G694">
        <v>756.8</v>
      </c>
    </row>
    <row r="695" spans="1:7" x14ac:dyDescent="0.55000000000000004">
      <c r="A695" s="1">
        <v>43044</v>
      </c>
      <c r="B695" t="s">
        <v>22</v>
      </c>
      <c r="C695" t="s">
        <v>315</v>
      </c>
      <c r="D695" t="s">
        <v>26</v>
      </c>
      <c r="E695" t="s">
        <v>28</v>
      </c>
      <c r="F695" t="s">
        <v>61</v>
      </c>
      <c r="G695">
        <v>756.8</v>
      </c>
    </row>
    <row r="696" spans="1:7" x14ac:dyDescent="0.55000000000000004">
      <c r="A696" s="1">
        <v>42010</v>
      </c>
      <c r="B696" t="s">
        <v>98</v>
      </c>
      <c r="C696" t="s">
        <v>25</v>
      </c>
      <c r="D696" t="s">
        <v>26</v>
      </c>
      <c r="E696" t="s">
        <v>67</v>
      </c>
      <c r="F696" t="s">
        <v>68</v>
      </c>
      <c r="G696">
        <v>755.96</v>
      </c>
    </row>
    <row r="697" spans="1:7" x14ac:dyDescent="0.55000000000000004">
      <c r="A697" s="1">
        <v>42287</v>
      </c>
      <c r="B697" t="s">
        <v>37</v>
      </c>
      <c r="C697" t="s">
        <v>100</v>
      </c>
      <c r="D697" t="s">
        <v>101</v>
      </c>
      <c r="E697" t="s">
        <v>67</v>
      </c>
      <c r="F697" t="s">
        <v>68</v>
      </c>
      <c r="G697">
        <v>755.94399999999996</v>
      </c>
    </row>
    <row r="698" spans="1:7" x14ac:dyDescent="0.55000000000000004">
      <c r="A698" s="1">
        <v>43098</v>
      </c>
      <c r="B698" t="s">
        <v>22</v>
      </c>
      <c r="C698" t="s">
        <v>110</v>
      </c>
      <c r="D698" t="s">
        <v>101</v>
      </c>
      <c r="E698" t="s">
        <v>28</v>
      </c>
      <c r="F698" t="s">
        <v>32</v>
      </c>
      <c r="G698">
        <v>754.45</v>
      </c>
    </row>
    <row r="699" spans="1:7" x14ac:dyDescent="0.55000000000000004">
      <c r="A699" s="1">
        <v>43218</v>
      </c>
      <c r="B699" t="s">
        <v>22</v>
      </c>
      <c r="C699" t="s">
        <v>50</v>
      </c>
      <c r="D699" t="s">
        <v>26</v>
      </c>
      <c r="E699" t="s">
        <v>67</v>
      </c>
      <c r="F699" t="s">
        <v>68</v>
      </c>
      <c r="G699">
        <v>751.98400000000004</v>
      </c>
    </row>
    <row r="700" spans="1:7" x14ac:dyDescent="0.55000000000000004">
      <c r="A700" s="1">
        <v>43070</v>
      </c>
      <c r="B700" t="s">
        <v>22</v>
      </c>
      <c r="C700" t="s">
        <v>745</v>
      </c>
      <c r="D700" t="s">
        <v>144</v>
      </c>
      <c r="E700" t="s">
        <v>28</v>
      </c>
      <c r="F700" t="s">
        <v>32</v>
      </c>
      <c r="G700">
        <v>751.92</v>
      </c>
    </row>
    <row r="701" spans="1:7" x14ac:dyDescent="0.55000000000000004">
      <c r="A701" s="1">
        <v>43460</v>
      </c>
      <c r="B701" t="s">
        <v>37</v>
      </c>
      <c r="C701" t="s">
        <v>134</v>
      </c>
      <c r="D701" t="s">
        <v>101</v>
      </c>
      <c r="E701" t="s">
        <v>42</v>
      </c>
      <c r="F701" t="s">
        <v>55</v>
      </c>
      <c r="G701">
        <v>750.68</v>
      </c>
    </row>
    <row r="702" spans="1:7" x14ac:dyDescent="0.55000000000000004">
      <c r="A702" s="1">
        <v>42701</v>
      </c>
      <c r="B702" t="s">
        <v>98</v>
      </c>
      <c r="C702" t="s">
        <v>143</v>
      </c>
      <c r="D702" t="s">
        <v>144</v>
      </c>
      <c r="E702" t="s">
        <v>67</v>
      </c>
      <c r="F702" t="s">
        <v>68</v>
      </c>
      <c r="G702">
        <v>748.75199999999995</v>
      </c>
    </row>
    <row r="703" spans="1:7" x14ac:dyDescent="0.55000000000000004">
      <c r="A703" s="1">
        <v>43004</v>
      </c>
      <c r="B703" t="s">
        <v>22</v>
      </c>
      <c r="C703" t="s">
        <v>207</v>
      </c>
      <c r="D703" t="s">
        <v>101</v>
      </c>
      <c r="E703" t="s">
        <v>28</v>
      </c>
      <c r="F703" t="s">
        <v>32</v>
      </c>
      <c r="G703">
        <v>747.55799999999999</v>
      </c>
    </row>
    <row r="704" spans="1:7" x14ac:dyDescent="0.55000000000000004">
      <c r="A704" s="1">
        <v>42114</v>
      </c>
      <c r="B704" t="s">
        <v>22</v>
      </c>
      <c r="C704" t="s">
        <v>100</v>
      </c>
      <c r="D704" t="s">
        <v>101</v>
      </c>
      <c r="E704" t="s">
        <v>28</v>
      </c>
      <c r="F704" t="s">
        <v>52</v>
      </c>
      <c r="G704">
        <v>744.1</v>
      </c>
    </row>
    <row r="705" spans="1:7" x14ac:dyDescent="0.55000000000000004">
      <c r="A705" s="1">
        <v>42865</v>
      </c>
      <c r="B705" t="s">
        <v>98</v>
      </c>
      <c r="C705" t="s">
        <v>143</v>
      </c>
      <c r="D705" t="s">
        <v>144</v>
      </c>
      <c r="E705" t="s">
        <v>67</v>
      </c>
      <c r="F705" t="s">
        <v>68</v>
      </c>
      <c r="G705">
        <v>743.98800000000006</v>
      </c>
    </row>
    <row r="706" spans="1:7" x14ac:dyDescent="0.55000000000000004">
      <c r="A706" s="1">
        <v>42308</v>
      </c>
      <c r="B706" t="s">
        <v>22</v>
      </c>
      <c r="C706" t="s">
        <v>306</v>
      </c>
      <c r="D706" t="s">
        <v>40</v>
      </c>
      <c r="E706" t="s">
        <v>67</v>
      </c>
      <c r="F706" t="s">
        <v>68</v>
      </c>
      <c r="G706">
        <v>742.33600000000001</v>
      </c>
    </row>
    <row r="707" spans="1:7" x14ac:dyDescent="0.55000000000000004">
      <c r="A707" s="1">
        <v>43301</v>
      </c>
      <c r="B707" t="s">
        <v>37</v>
      </c>
      <c r="C707" t="s">
        <v>225</v>
      </c>
      <c r="D707" t="s">
        <v>101</v>
      </c>
      <c r="E707" t="s">
        <v>42</v>
      </c>
      <c r="F707" t="s">
        <v>71</v>
      </c>
      <c r="G707">
        <v>735.98</v>
      </c>
    </row>
    <row r="708" spans="1:7" x14ac:dyDescent="0.55000000000000004">
      <c r="A708" s="1">
        <v>43010</v>
      </c>
      <c r="B708" t="s">
        <v>37</v>
      </c>
      <c r="C708" t="s">
        <v>250</v>
      </c>
      <c r="D708" t="s">
        <v>101</v>
      </c>
      <c r="E708" t="s">
        <v>42</v>
      </c>
      <c r="F708" t="s">
        <v>71</v>
      </c>
      <c r="G708">
        <v>735.98</v>
      </c>
    </row>
    <row r="709" spans="1:7" x14ac:dyDescent="0.55000000000000004">
      <c r="A709" s="1">
        <v>42325</v>
      </c>
      <c r="B709" t="s">
        <v>37</v>
      </c>
      <c r="C709" t="s">
        <v>39</v>
      </c>
      <c r="D709" t="s">
        <v>40</v>
      </c>
      <c r="E709" t="s">
        <v>42</v>
      </c>
      <c r="F709" t="s">
        <v>86</v>
      </c>
      <c r="G709">
        <v>733.95</v>
      </c>
    </row>
    <row r="710" spans="1:7" x14ac:dyDescent="0.55000000000000004">
      <c r="A710" s="1">
        <v>43047</v>
      </c>
      <c r="B710" t="s">
        <v>22</v>
      </c>
      <c r="C710" t="s">
        <v>25</v>
      </c>
      <c r="D710" t="s">
        <v>26</v>
      </c>
      <c r="E710" t="s">
        <v>28</v>
      </c>
      <c r="F710" t="s">
        <v>32</v>
      </c>
      <c r="G710">
        <v>731.94</v>
      </c>
    </row>
    <row r="711" spans="1:7" x14ac:dyDescent="0.55000000000000004">
      <c r="A711" s="1">
        <v>42326</v>
      </c>
      <c r="B711" t="s">
        <v>37</v>
      </c>
      <c r="C711" t="s">
        <v>92</v>
      </c>
      <c r="D711" t="s">
        <v>40</v>
      </c>
      <c r="E711" t="s">
        <v>28</v>
      </c>
      <c r="F711" t="s">
        <v>52</v>
      </c>
      <c r="G711">
        <v>730.2</v>
      </c>
    </row>
    <row r="712" spans="1:7" x14ac:dyDescent="0.55000000000000004">
      <c r="A712" s="1">
        <v>42989</v>
      </c>
      <c r="B712" t="s">
        <v>37</v>
      </c>
      <c r="C712" t="s">
        <v>143</v>
      </c>
      <c r="D712" t="s">
        <v>144</v>
      </c>
      <c r="E712" t="s">
        <v>67</v>
      </c>
      <c r="F712" t="s">
        <v>68</v>
      </c>
      <c r="G712">
        <v>728.94600000000003</v>
      </c>
    </row>
    <row r="713" spans="1:7" x14ac:dyDescent="0.55000000000000004">
      <c r="A713" s="1">
        <v>42610</v>
      </c>
      <c r="B713" t="s">
        <v>22</v>
      </c>
      <c r="C713" t="s">
        <v>39</v>
      </c>
      <c r="D713" t="s">
        <v>40</v>
      </c>
      <c r="E713" t="s">
        <v>42</v>
      </c>
      <c r="F713" t="s">
        <v>55</v>
      </c>
      <c r="G713">
        <v>728.82</v>
      </c>
    </row>
    <row r="714" spans="1:7" x14ac:dyDescent="0.55000000000000004">
      <c r="A714" s="1">
        <v>43021</v>
      </c>
      <c r="B714" t="s">
        <v>37</v>
      </c>
      <c r="C714" t="s">
        <v>453</v>
      </c>
      <c r="D714" t="s">
        <v>40</v>
      </c>
      <c r="E714" t="s">
        <v>28</v>
      </c>
      <c r="F714" t="s">
        <v>52</v>
      </c>
      <c r="G714">
        <v>727.45</v>
      </c>
    </row>
    <row r="715" spans="1:7" x14ac:dyDescent="0.55000000000000004">
      <c r="A715" s="1">
        <v>42970</v>
      </c>
      <c r="B715" t="s">
        <v>98</v>
      </c>
      <c r="C715" t="s">
        <v>100</v>
      </c>
      <c r="D715" t="s">
        <v>101</v>
      </c>
      <c r="E715" t="s">
        <v>42</v>
      </c>
      <c r="F715" t="s">
        <v>55</v>
      </c>
      <c r="G715">
        <v>727.29600000000005</v>
      </c>
    </row>
    <row r="716" spans="1:7" x14ac:dyDescent="0.55000000000000004">
      <c r="A716" s="1">
        <v>43462</v>
      </c>
      <c r="B716" t="s">
        <v>37</v>
      </c>
      <c r="C716" t="s">
        <v>39</v>
      </c>
      <c r="D716" t="s">
        <v>40</v>
      </c>
      <c r="E716" t="s">
        <v>42</v>
      </c>
      <c r="F716" t="s">
        <v>55</v>
      </c>
      <c r="G716">
        <v>725.84</v>
      </c>
    </row>
    <row r="717" spans="1:7" x14ac:dyDescent="0.55000000000000004">
      <c r="A717" s="1">
        <v>43180</v>
      </c>
      <c r="B717" t="s">
        <v>22</v>
      </c>
      <c r="C717" t="s">
        <v>39</v>
      </c>
      <c r="D717" t="s">
        <v>40</v>
      </c>
      <c r="E717" t="s">
        <v>42</v>
      </c>
      <c r="F717" t="s">
        <v>55</v>
      </c>
      <c r="G717">
        <v>725.84</v>
      </c>
    </row>
    <row r="718" spans="1:7" x14ac:dyDescent="0.55000000000000004">
      <c r="A718" s="1">
        <v>42333</v>
      </c>
      <c r="B718" t="s">
        <v>22</v>
      </c>
      <c r="C718" t="s">
        <v>39</v>
      </c>
      <c r="D718" t="s">
        <v>40</v>
      </c>
      <c r="E718" t="s">
        <v>28</v>
      </c>
      <c r="F718" t="s">
        <v>32</v>
      </c>
      <c r="G718">
        <v>725.34400000000005</v>
      </c>
    </row>
    <row r="719" spans="1:7" x14ac:dyDescent="0.55000000000000004">
      <c r="A719" s="1">
        <v>42606</v>
      </c>
      <c r="B719" t="s">
        <v>22</v>
      </c>
      <c r="C719" t="s">
        <v>100</v>
      </c>
      <c r="D719" t="s">
        <v>101</v>
      </c>
      <c r="E719" t="s">
        <v>42</v>
      </c>
      <c r="F719" t="s">
        <v>55</v>
      </c>
      <c r="G719">
        <v>724.08</v>
      </c>
    </row>
    <row r="720" spans="1:7" x14ac:dyDescent="0.55000000000000004">
      <c r="A720" s="1">
        <v>43360</v>
      </c>
      <c r="B720" t="s">
        <v>98</v>
      </c>
      <c r="C720" t="s">
        <v>1271</v>
      </c>
      <c r="D720" t="s">
        <v>26</v>
      </c>
      <c r="E720" t="s">
        <v>28</v>
      </c>
      <c r="F720" t="s">
        <v>32</v>
      </c>
      <c r="G720">
        <v>723.92</v>
      </c>
    </row>
    <row r="721" spans="1:7" x14ac:dyDescent="0.55000000000000004">
      <c r="A721" s="1">
        <v>43429</v>
      </c>
      <c r="B721" t="s">
        <v>22</v>
      </c>
      <c r="C721" t="s">
        <v>50</v>
      </c>
      <c r="D721" t="s">
        <v>26</v>
      </c>
      <c r="E721" t="s">
        <v>28</v>
      </c>
      <c r="F721" t="s">
        <v>29</v>
      </c>
      <c r="G721">
        <v>723.92</v>
      </c>
    </row>
    <row r="722" spans="1:7" x14ac:dyDescent="0.55000000000000004">
      <c r="A722" s="1">
        <v>42984</v>
      </c>
      <c r="B722" t="s">
        <v>22</v>
      </c>
      <c r="C722" t="s">
        <v>263</v>
      </c>
      <c r="D722" t="s">
        <v>144</v>
      </c>
      <c r="E722" t="s">
        <v>28</v>
      </c>
      <c r="F722" t="s">
        <v>29</v>
      </c>
      <c r="G722">
        <v>722.35199999999998</v>
      </c>
    </row>
    <row r="723" spans="1:7" x14ac:dyDescent="0.55000000000000004">
      <c r="A723" s="1">
        <v>42504</v>
      </c>
      <c r="B723" t="s">
        <v>37</v>
      </c>
      <c r="C723" t="s">
        <v>39</v>
      </c>
      <c r="D723" t="s">
        <v>40</v>
      </c>
      <c r="E723" t="s">
        <v>28</v>
      </c>
      <c r="F723" t="s">
        <v>32</v>
      </c>
      <c r="G723">
        <v>722.35199999999998</v>
      </c>
    </row>
    <row r="724" spans="1:7" x14ac:dyDescent="0.55000000000000004">
      <c r="A724" s="1">
        <v>43445</v>
      </c>
      <c r="B724" t="s">
        <v>37</v>
      </c>
      <c r="C724" t="s">
        <v>50</v>
      </c>
      <c r="D724" t="s">
        <v>26</v>
      </c>
      <c r="E724" t="s">
        <v>28</v>
      </c>
      <c r="F724" t="s">
        <v>52</v>
      </c>
      <c r="G724">
        <v>721.875</v>
      </c>
    </row>
    <row r="725" spans="1:7" x14ac:dyDescent="0.55000000000000004">
      <c r="A725" s="1">
        <v>43049</v>
      </c>
      <c r="B725" t="s">
        <v>22</v>
      </c>
      <c r="C725" t="s">
        <v>39</v>
      </c>
      <c r="D725" t="s">
        <v>40</v>
      </c>
      <c r="E725" t="s">
        <v>42</v>
      </c>
      <c r="F725" t="s">
        <v>55</v>
      </c>
      <c r="G725">
        <v>720.76</v>
      </c>
    </row>
    <row r="726" spans="1:7" x14ac:dyDescent="0.55000000000000004">
      <c r="A726" s="1">
        <v>43260</v>
      </c>
      <c r="B726" t="s">
        <v>37</v>
      </c>
      <c r="C726" t="s">
        <v>100</v>
      </c>
      <c r="D726" t="s">
        <v>101</v>
      </c>
      <c r="E726" t="s">
        <v>42</v>
      </c>
      <c r="F726" t="s">
        <v>55</v>
      </c>
      <c r="G726">
        <v>720.76</v>
      </c>
    </row>
    <row r="727" spans="1:7" x14ac:dyDescent="0.55000000000000004">
      <c r="A727" s="1">
        <v>43417</v>
      </c>
      <c r="B727" t="s">
        <v>22</v>
      </c>
      <c r="C727" t="s">
        <v>331</v>
      </c>
      <c r="D727" t="s">
        <v>26</v>
      </c>
      <c r="E727" t="s">
        <v>42</v>
      </c>
      <c r="F727" t="s">
        <v>55</v>
      </c>
      <c r="G727">
        <v>720.06399999999996</v>
      </c>
    </row>
    <row r="728" spans="1:7" x14ac:dyDescent="0.55000000000000004">
      <c r="A728" s="1">
        <v>42635</v>
      </c>
      <c r="B728" t="s">
        <v>98</v>
      </c>
      <c r="C728" t="s">
        <v>331</v>
      </c>
      <c r="D728" t="s">
        <v>26</v>
      </c>
      <c r="E728" t="s">
        <v>42</v>
      </c>
      <c r="F728" t="s">
        <v>55</v>
      </c>
      <c r="G728">
        <v>720.06399999999996</v>
      </c>
    </row>
    <row r="729" spans="1:7" x14ac:dyDescent="0.55000000000000004">
      <c r="A729" s="1">
        <v>42154</v>
      </c>
      <c r="B729" t="s">
        <v>37</v>
      </c>
      <c r="C729" t="s">
        <v>207</v>
      </c>
      <c r="D729" t="s">
        <v>101</v>
      </c>
      <c r="E729" t="s">
        <v>67</v>
      </c>
      <c r="F729" t="s">
        <v>1215</v>
      </c>
      <c r="G729">
        <v>719.976</v>
      </c>
    </row>
    <row r="730" spans="1:7" x14ac:dyDescent="0.55000000000000004">
      <c r="A730" s="1">
        <v>42988</v>
      </c>
      <c r="B730" t="s">
        <v>22</v>
      </c>
      <c r="C730" t="s">
        <v>100</v>
      </c>
      <c r="D730" t="s">
        <v>101</v>
      </c>
      <c r="E730" t="s">
        <v>67</v>
      </c>
      <c r="F730" t="s">
        <v>68</v>
      </c>
      <c r="G730">
        <v>719.96</v>
      </c>
    </row>
    <row r="731" spans="1:7" x14ac:dyDescent="0.55000000000000004">
      <c r="A731" s="1">
        <v>42287</v>
      </c>
      <c r="B731" t="s">
        <v>37</v>
      </c>
      <c r="C731" t="s">
        <v>100</v>
      </c>
      <c r="D731" t="s">
        <v>101</v>
      </c>
      <c r="E731" t="s">
        <v>67</v>
      </c>
      <c r="F731" t="s">
        <v>68</v>
      </c>
      <c r="G731">
        <v>719.952</v>
      </c>
    </row>
    <row r="732" spans="1:7" x14ac:dyDescent="0.55000000000000004">
      <c r="A732" s="1">
        <v>42669</v>
      </c>
      <c r="B732" t="s">
        <v>37</v>
      </c>
      <c r="C732" t="s">
        <v>416</v>
      </c>
      <c r="D732" t="s">
        <v>40</v>
      </c>
      <c r="E732" t="s">
        <v>42</v>
      </c>
      <c r="F732" t="s">
        <v>55</v>
      </c>
      <c r="G732">
        <v>718.64</v>
      </c>
    </row>
    <row r="733" spans="1:7" x14ac:dyDescent="0.55000000000000004">
      <c r="A733" s="1">
        <v>43423</v>
      </c>
      <c r="B733" t="s">
        <v>37</v>
      </c>
      <c r="C733" t="s">
        <v>100</v>
      </c>
      <c r="D733" t="s">
        <v>101</v>
      </c>
      <c r="E733" t="s">
        <v>28</v>
      </c>
      <c r="F733" t="s">
        <v>52</v>
      </c>
      <c r="G733">
        <v>718.11599999999999</v>
      </c>
    </row>
    <row r="734" spans="1:7" x14ac:dyDescent="0.55000000000000004">
      <c r="A734" s="1">
        <v>42207</v>
      </c>
      <c r="B734" t="s">
        <v>22</v>
      </c>
      <c r="C734" t="s">
        <v>39</v>
      </c>
      <c r="D734" t="s">
        <v>40</v>
      </c>
      <c r="E734" t="s">
        <v>28</v>
      </c>
      <c r="F734" t="s">
        <v>32</v>
      </c>
      <c r="G734">
        <v>717.72</v>
      </c>
    </row>
    <row r="735" spans="1:7" x14ac:dyDescent="0.55000000000000004">
      <c r="A735" s="1">
        <v>42631</v>
      </c>
      <c r="B735" t="s">
        <v>37</v>
      </c>
      <c r="C735" t="s">
        <v>50</v>
      </c>
      <c r="D735" t="s">
        <v>26</v>
      </c>
      <c r="E735" t="s">
        <v>67</v>
      </c>
      <c r="F735" t="s">
        <v>157</v>
      </c>
      <c r="G735">
        <v>717.12</v>
      </c>
    </row>
    <row r="736" spans="1:7" x14ac:dyDescent="0.55000000000000004">
      <c r="A736" s="1">
        <v>42562</v>
      </c>
      <c r="B736" t="s">
        <v>37</v>
      </c>
      <c r="C736" t="s">
        <v>241</v>
      </c>
      <c r="D736" t="s">
        <v>144</v>
      </c>
      <c r="E736" t="s">
        <v>67</v>
      </c>
      <c r="F736" t="s">
        <v>68</v>
      </c>
      <c r="G736">
        <v>716</v>
      </c>
    </row>
    <row r="737" spans="1:7" x14ac:dyDescent="0.55000000000000004">
      <c r="A737" s="1">
        <v>42684</v>
      </c>
      <c r="B737" t="s">
        <v>98</v>
      </c>
      <c r="C737" t="s">
        <v>225</v>
      </c>
      <c r="D737" t="s">
        <v>101</v>
      </c>
      <c r="E737" t="s">
        <v>42</v>
      </c>
      <c r="F737" t="s">
        <v>74</v>
      </c>
      <c r="G737">
        <v>715.64</v>
      </c>
    </row>
    <row r="738" spans="1:7" x14ac:dyDescent="0.55000000000000004">
      <c r="A738" s="1">
        <v>42946</v>
      </c>
      <c r="B738" t="s">
        <v>37</v>
      </c>
      <c r="C738" t="s">
        <v>39</v>
      </c>
      <c r="D738" t="s">
        <v>40</v>
      </c>
      <c r="E738" t="s">
        <v>42</v>
      </c>
      <c r="F738" t="s">
        <v>74</v>
      </c>
      <c r="G738">
        <v>715.64</v>
      </c>
    </row>
    <row r="739" spans="1:7" x14ac:dyDescent="0.55000000000000004">
      <c r="A739" s="1">
        <v>42681</v>
      </c>
      <c r="B739" t="s">
        <v>22</v>
      </c>
      <c r="C739" t="s">
        <v>5208</v>
      </c>
      <c r="D739" t="s">
        <v>144</v>
      </c>
      <c r="E739" t="s">
        <v>28</v>
      </c>
      <c r="F739" t="s">
        <v>32</v>
      </c>
      <c r="G739">
        <v>715.2</v>
      </c>
    </row>
    <row r="740" spans="1:7" x14ac:dyDescent="0.55000000000000004">
      <c r="A740" s="1">
        <v>42892</v>
      </c>
      <c r="B740" t="s">
        <v>22</v>
      </c>
      <c r="C740" t="s">
        <v>1244</v>
      </c>
      <c r="D740" t="s">
        <v>144</v>
      </c>
      <c r="E740" t="s">
        <v>42</v>
      </c>
      <c r="F740" t="s">
        <v>55</v>
      </c>
      <c r="G740">
        <v>714.3</v>
      </c>
    </row>
    <row r="741" spans="1:7" x14ac:dyDescent="0.55000000000000004">
      <c r="A741" s="1">
        <v>42684</v>
      </c>
      <c r="B741" t="s">
        <v>37</v>
      </c>
      <c r="C741" t="s">
        <v>250</v>
      </c>
      <c r="D741" t="s">
        <v>101</v>
      </c>
      <c r="E741" t="s">
        <v>42</v>
      </c>
      <c r="F741" t="s">
        <v>55</v>
      </c>
      <c r="G741">
        <v>714.3</v>
      </c>
    </row>
    <row r="742" spans="1:7" x14ac:dyDescent="0.55000000000000004">
      <c r="A742" s="1">
        <v>43277</v>
      </c>
      <c r="B742" t="s">
        <v>37</v>
      </c>
      <c r="C742" t="s">
        <v>263</v>
      </c>
      <c r="D742" t="s">
        <v>144</v>
      </c>
      <c r="E742" t="s">
        <v>42</v>
      </c>
      <c r="F742" t="s">
        <v>55</v>
      </c>
      <c r="G742">
        <v>713.88</v>
      </c>
    </row>
    <row r="743" spans="1:7" x14ac:dyDescent="0.55000000000000004">
      <c r="A743" s="1">
        <v>42473</v>
      </c>
      <c r="B743" t="s">
        <v>22</v>
      </c>
      <c r="C743" t="s">
        <v>39</v>
      </c>
      <c r="D743" t="s">
        <v>40</v>
      </c>
      <c r="E743" t="s">
        <v>28</v>
      </c>
      <c r="F743" t="s">
        <v>52</v>
      </c>
      <c r="G743">
        <v>710.83199999999999</v>
      </c>
    </row>
    <row r="744" spans="1:7" x14ac:dyDescent="0.55000000000000004">
      <c r="A744" s="1">
        <v>43319</v>
      </c>
      <c r="B744" t="s">
        <v>22</v>
      </c>
      <c r="C744" t="s">
        <v>39</v>
      </c>
      <c r="D744" t="s">
        <v>40</v>
      </c>
      <c r="E744" t="s">
        <v>67</v>
      </c>
      <c r="F744" t="s">
        <v>68</v>
      </c>
      <c r="G744">
        <v>707.88</v>
      </c>
    </row>
    <row r="745" spans="1:7" x14ac:dyDescent="0.55000000000000004">
      <c r="A745" s="1">
        <v>43238</v>
      </c>
      <c r="B745" t="s">
        <v>98</v>
      </c>
      <c r="C745" t="s">
        <v>593</v>
      </c>
      <c r="D745" t="s">
        <v>101</v>
      </c>
      <c r="E745" t="s">
        <v>42</v>
      </c>
      <c r="F745" t="s">
        <v>74</v>
      </c>
      <c r="G745">
        <v>706.86</v>
      </c>
    </row>
    <row r="746" spans="1:7" x14ac:dyDescent="0.55000000000000004">
      <c r="A746" s="1">
        <v>42919</v>
      </c>
      <c r="B746" t="s">
        <v>37</v>
      </c>
      <c r="C746" t="s">
        <v>263</v>
      </c>
      <c r="D746" t="s">
        <v>144</v>
      </c>
      <c r="E746" t="s">
        <v>42</v>
      </c>
      <c r="F746" t="s">
        <v>74</v>
      </c>
      <c r="G746">
        <v>706.86</v>
      </c>
    </row>
    <row r="747" spans="1:7" x14ac:dyDescent="0.55000000000000004">
      <c r="A747" s="1">
        <v>42962</v>
      </c>
      <c r="B747" t="s">
        <v>22</v>
      </c>
      <c r="C747" t="s">
        <v>50</v>
      </c>
      <c r="D747" t="s">
        <v>26</v>
      </c>
      <c r="E747" t="s">
        <v>67</v>
      </c>
      <c r="F747" t="s">
        <v>68</v>
      </c>
      <c r="G747">
        <v>705.54399999999998</v>
      </c>
    </row>
    <row r="748" spans="1:7" x14ac:dyDescent="0.55000000000000004">
      <c r="A748" s="1">
        <v>42576</v>
      </c>
      <c r="B748" t="s">
        <v>22</v>
      </c>
      <c r="C748" t="s">
        <v>92</v>
      </c>
      <c r="D748" t="s">
        <v>40</v>
      </c>
      <c r="E748" t="s">
        <v>28</v>
      </c>
      <c r="F748" t="s">
        <v>29</v>
      </c>
      <c r="G748">
        <v>704.9</v>
      </c>
    </row>
    <row r="749" spans="1:7" x14ac:dyDescent="0.55000000000000004">
      <c r="A749" s="1">
        <v>43240</v>
      </c>
      <c r="B749" t="s">
        <v>22</v>
      </c>
      <c r="C749" t="s">
        <v>7453</v>
      </c>
      <c r="D749" t="s">
        <v>101</v>
      </c>
      <c r="E749" t="s">
        <v>42</v>
      </c>
      <c r="F749" t="s">
        <v>55</v>
      </c>
      <c r="G749">
        <v>704.76</v>
      </c>
    </row>
    <row r="750" spans="1:7" x14ac:dyDescent="0.55000000000000004">
      <c r="A750" s="1">
        <v>42945</v>
      </c>
      <c r="B750" t="s">
        <v>22</v>
      </c>
      <c r="C750" t="s">
        <v>84</v>
      </c>
      <c r="D750" t="s">
        <v>26</v>
      </c>
      <c r="E750" t="s">
        <v>42</v>
      </c>
      <c r="F750" t="s">
        <v>55</v>
      </c>
      <c r="G750">
        <v>704.76</v>
      </c>
    </row>
    <row r="751" spans="1:7" x14ac:dyDescent="0.55000000000000004">
      <c r="A751" s="1">
        <v>42912</v>
      </c>
      <c r="B751" t="s">
        <v>37</v>
      </c>
      <c r="C751" t="s">
        <v>263</v>
      </c>
      <c r="D751" t="s">
        <v>144</v>
      </c>
      <c r="E751" t="s">
        <v>42</v>
      </c>
      <c r="F751" t="s">
        <v>55</v>
      </c>
      <c r="G751">
        <v>704.25</v>
      </c>
    </row>
    <row r="752" spans="1:7" x14ac:dyDescent="0.55000000000000004">
      <c r="A752" s="1">
        <v>42366</v>
      </c>
      <c r="B752" t="s">
        <v>37</v>
      </c>
      <c r="C752" t="s">
        <v>1244</v>
      </c>
      <c r="D752" t="s">
        <v>144</v>
      </c>
      <c r="E752" t="s">
        <v>42</v>
      </c>
      <c r="F752" t="s">
        <v>55</v>
      </c>
      <c r="G752">
        <v>704.25</v>
      </c>
    </row>
    <row r="753" spans="1:7" x14ac:dyDescent="0.55000000000000004">
      <c r="A753" s="1">
        <v>42317</v>
      </c>
      <c r="B753" t="s">
        <v>22</v>
      </c>
      <c r="C753" t="s">
        <v>39</v>
      </c>
      <c r="D753" t="s">
        <v>40</v>
      </c>
      <c r="E753" t="s">
        <v>67</v>
      </c>
      <c r="F753" t="s">
        <v>68</v>
      </c>
      <c r="G753">
        <v>703.96799999999996</v>
      </c>
    </row>
    <row r="754" spans="1:7" x14ac:dyDescent="0.55000000000000004">
      <c r="A754" s="1">
        <v>43014</v>
      </c>
      <c r="B754" t="s">
        <v>98</v>
      </c>
      <c r="C754" t="s">
        <v>453</v>
      </c>
      <c r="D754" t="s">
        <v>40</v>
      </c>
      <c r="E754" t="s">
        <v>67</v>
      </c>
      <c r="F754" t="s">
        <v>680</v>
      </c>
      <c r="G754">
        <v>703.71</v>
      </c>
    </row>
    <row r="755" spans="1:7" x14ac:dyDescent="0.55000000000000004">
      <c r="A755" s="1">
        <v>43436</v>
      </c>
      <c r="B755" t="s">
        <v>22</v>
      </c>
      <c r="C755" t="s">
        <v>315</v>
      </c>
      <c r="D755" t="s">
        <v>26</v>
      </c>
      <c r="E755" t="s">
        <v>28</v>
      </c>
      <c r="F755" t="s">
        <v>32</v>
      </c>
      <c r="G755">
        <v>701.96</v>
      </c>
    </row>
    <row r="756" spans="1:7" x14ac:dyDescent="0.55000000000000004">
      <c r="A756" s="1">
        <v>43429</v>
      </c>
      <c r="B756" t="s">
        <v>37</v>
      </c>
      <c r="C756" t="s">
        <v>25</v>
      </c>
      <c r="D756" t="s">
        <v>26</v>
      </c>
      <c r="E756" t="s">
        <v>28</v>
      </c>
      <c r="F756" t="s">
        <v>32</v>
      </c>
      <c r="G756">
        <v>701.96</v>
      </c>
    </row>
    <row r="757" spans="1:7" x14ac:dyDescent="0.55000000000000004">
      <c r="A757" s="1">
        <v>42997</v>
      </c>
      <c r="B757" t="s">
        <v>98</v>
      </c>
      <c r="C757" t="s">
        <v>207</v>
      </c>
      <c r="D757" t="s">
        <v>101</v>
      </c>
      <c r="E757" t="s">
        <v>28</v>
      </c>
      <c r="F757" t="s">
        <v>32</v>
      </c>
      <c r="G757">
        <v>701.37199999999996</v>
      </c>
    </row>
    <row r="758" spans="1:7" x14ac:dyDescent="0.55000000000000004">
      <c r="A758" s="1">
        <v>42567</v>
      </c>
      <c r="B758" t="s">
        <v>37</v>
      </c>
      <c r="C758" t="s">
        <v>39</v>
      </c>
      <c r="D758" t="s">
        <v>40</v>
      </c>
      <c r="E758" t="s">
        <v>28</v>
      </c>
      <c r="F758" t="s">
        <v>32</v>
      </c>
      <c r="G758">
        <v>700.15200000000004</v>
      </c>
    </row>
    <row r="759" spans="1:7" x14ac:dyDescent="0.55000000000000004">
      <c r="A759" s="1">
        <v>42136</v>
      </c>
      <c r="B759" t="s">
        <v>22</v>
      </c>
      <c r="C759" t="s">
        <v>1244</v>
      </c>
      <c r="D759" t="s">
        <v>144</v>
      </c>
      <c r="E759" t="s">
        <v>28</v>
      </c>
      <c r="F759" t="s">
        <v>52</v>
      </c>
      <c r="G759">
        <v>700.05600000000004</v>
      </c>
    </row>
    <row r="760" spans="1:7" x14ac:dyDescent="0.55000000000000004">
      <c r="A760" s="1">
        <v>42415</v>
      </c>
      <c r="B760" t="s">
        <v>37</v>
      </c>
      <c r="C760" t="s">
        <v>110</v>
      </c>
      <c r="D760" t="s">
        <v>101</v>
      </c>
      <c r="E760" t="s">
        <v>67</v>
      </c>
      <c r="F760" t="s">
        <v>68</v>
      </c>
      <c r="G760">
        <v>699.98</v>
      </c>
    </row>
    <row r="761" spans="1:7" x14ac:dyDescent="0.55000000000000004">
      <c r="A761" s="1">
        <v>43074</v>
      </c>
      <c r="B761" t="s">
        <v>22</v>
      </c>
      <c r="C761" t="s">
        <v>25</v>
      </c>
      <c r="D761" t="s">
        <v>26</v>
      </c>
      <c r="E761" t="s">
        <v>67</v>
      </c>
      <c r="F761" t="s">
        <v>68</v>
      </c>
      <c r="G761">
        <v>699.98</v>
      </c>
    </row>
    <row r="762" spans="1:7" x14ac:dyDescent="0.55000000000000004">
      <c r="A762" s="1">
        <v>42024</v>
      </c>
      <c r="B762" t="s">
        <v>22</v>
      </c>
      <c r="C762" t="s">
        <v>1708</v>
      </c>
      <c r="D762" t="s">
        <v>26</v>
      </c>
      <c r="E762" t="s">
        <v>67</v>
      </c>
      <c r="F762" t="s">
        <v>68</v>
      </c>
      <c r="G762">
        <v>699.93</v>
      </c>
    </row>
    <row r="763" spans="1:7" x14ac:dyDescent="0.55000000000000004">
      <c r="A763" s="1">
        <v>42197</v>
      </c>
      <c r="B763" t="s">
        <v>37</v>
      </c>
      <c r="C763" t="s">
        <v>39</v>
      </c>
      <c r="D763" t="s">
        <v>40</v>
      </c>
      <c r="E763" t="s">
        <v>28</v>
      </c>
      <c r="F763" t="s">
        <v>52</v>
      </c>
      <c r="G763">
        <v>698.35199999999998</v>
      </c>
    </row>
    <row r="764" spans="1:7" x14ac:dyDescent="0.55000000000000004">
      <c r="A764" s="1">
        <v>43094</v>
      </c>
      <c r="B764" t="s">
        <v>22</v>
      </c>
      <c r="C764" t="s">
        <v>92</v>
      </c>
      <c r="D764" t="s">
        <v>40</v>
      </c>
      <c r="E764" t="s">
        <v>28</v>
      </c>
      <c r="F764" t="s">
        <v>32</v>
      </c>
      <c r="G764">
        <v>698.35199999999998</v>
      </c>
    </row>
    <row r="765" spans="1:7" x14ac:dyDescent="0.55000000000000004">
      <c r="A765" s="1">
        <v>43266</v>
      </c>
      <c r="B765" t="s">
        <v>22</v>
      </c>
      <c r="C765" t="s">
        <v>84</v>
      </c>
      <c r="D765" t="s">
        <v>26</v>
      </c>
      <c r="E765" t="s">
        <v>28</v>
      </c>
      <c r="F765" t="s">
        <v>32</v>
      </c>
      <c r="G765">
        <v>698.35199999999998</v>
      </c>
    </row>
    <row r="766" spans="1:7" x14ac:dyDescent="0.55000000000000004">
      <c r="A766" s="1">
        <v>42814</v>
      </c>
      <c r="B766" t="s">
        <v>98</v>
      </c>
      <c r="C766" t="s">
        <v>593</v>
      </c>
      <c r="D766" t="s">
        <v>101</v>
      </c>
      <c r="E766" t="s">
        <v>28</v>
      </c>
      <c r="F766" t="s">
        <v>52</v>
      </c>
      <c r="G766">
        <v>697.16</v>
      </c>
    </row>
    <row r="767" spans="1:7" x14ac:dyDescent="0.55000000000000004">
      <c r="A767" s="1">
        <v>43178</v>
      </c>
      <c r="B767" t="s">
        <v>22</v>
      </c>
      <c r="C767" t="s">
        <v>39</v>
      </c>
      <c r="D767" t="s">
        <v>40</v>
      </c>
      <c r="E767" t="s">
        <v>28</v>
      </c>
      <c r="F767" t="s">
        <v>52</v>
      </c>
      <c r="G767">
        <v>697.16</v>
      </c>
    </row>
    <row r="768" spans="1:7" x14ac:dyDescent="0.55000000000000004">
      <c r="A768" s="1">
        <v>42690</v>
      </c>
      <c r="B768" t="s">
        <v>37</v>
      </c>
      <c r="C768" t="s">
        <v>6264</v>
      </c>
      <c r="D768" t="s">
        <v>40</v>
      </c>
      <c r="E768" t="s">
        <v>28</v>
      </c>
      <c r="F768" t="s">
        <v>52</v>
      </c>
      <c r="G768">
        <v>696.42</v>
      </c>
    </row>
    <row r="769" spans="1:7" x14ac:dyDescent="0.55000000000000004">
      <c r="A769" s="1">
        <v>43102</v>
      </c>
      <c r="B769" t="s">
        <v>37</v>
      </c>
      <c r="C769" t="s">
        <v>84</v>
      </c>
      <c r="D769" t="s">
        <v>26</v>
      </c>
      <c r="E769" t="s">
        <v>67</v>
      </c>
      <c r="F769" t="s">
        <v>680</v>
      </c>
      <c r="G769">
        <v>695.7</v>
      </c>
    </row>
    <row r="770" spans="1:7" x14ac:dyDescent="0.55000000000000004">
      <c r="A770" s="1">
        <v>42895</v>
      </c>
      <c r="B770" t="s">
        <v>22</v>
      </c>
      <c r="C770" t="s">
        <v>50</v>
      </c>
      <c r="D770" t="s">
        <v>26</v>
      </c>
      <c r="E770" t="s">
        <v>67</v>
      </c>
      <c r="F770" t="s">
        <v>680</v>
      </c>
      <c r="G770">
        <v>695.7</v>
      </c>
    </row>
    <row r="771" spans="1:7" x14ac:dyDescent="0.55000000000000004">
      <c r="A771" s="1">
        <v>43456</v>
      </c>
      <c r="B771" t="s">
        <v>37</v>
      </c>
      <c r="C771" t="s">
        <v>1399</v>
      </c>
      <c r="D771" t="s">
        <v>144</v>
      </c>
      <c r="E771" t="s">
        <v>42</v>
      </c>
      <c r="F771" t="s">
        <v>575</v>
      </c>
      <c r="G771">
        <v>695.16</v>
      </c>
    </row>
    <row r="772" spans="1:7" x14ac:dyDescent="0.55000000000000004">
      <c r="A772" s="1">
        <v>42895</v>
      </c>
      <c r="B772" t="s">
        <v>98</v>
      </c>
      <c r="C772" t="s">
        <v>225</v>
      </c>
      <c r="D772" t="s">
        <v>101</v>
      </c>
      <c r="E772" t="s">
        <v>28</v>
      </c>
      <c r="F772" t="s">
        <v>52</v>
      </c>
      <c r="G772">
        <v>692.94</v>
      </c>
    </row>
    <row r="773" spans="1:7" x14ac:dyDescent="0.55000000000000004">
      <c r="A773" s="1">
        <v>42700</v>
      </c>
      <c r="B773" t="s">
        <v>37</v>
      </c>
      <c r="C773" t="s">
        <v>331</v>
      </c>
      <c r="D773" t="s">
        <v>26</v>
      </c>
      <c r="E773" t="s">
        <v>28</v>
      </c>
      <c r="F773" t="s">
        <v>61</v>
      </c>
      <c r="G773">
        <v>692.47199999999998</v>
      </c>
    </row>
    <row r="774" spans="1:7" x14ac:dyDescent="0.55000000000000004">
      <c r="A774" s="1">
        <v>43365</v>
      </c>
      <c r="B774" t="s">
        <v>22</v>
      </c>
      <c r="C774" t="s">
        <v>1708</v>
      </c>
      <c r="D774" t="s">
        <v>26</v>
      </c>
      <c r="E774" t="s">
        <v>42</v>
      </c>
      <c r="F774" t="s">
        <v>71</v>
      </c>
      <c r="G774">
        <v>691.96</v>
      </c>
    </row>
    <row r="775" spans="1:7" x14ac:dyDescent="0.55000000000000004">
      <c r="A775" s="1">
        <v>42099</v>
      </c>
      <c r="B775" t="s">
        <v>22</v>
      </c>
      <c r="C775" t="s">
        <v>234</v>
      </c>
      <c r="D775" t="s">
        <v>101</v>
      </c>
      <c r="E775" t="s">
        <v>42</v>
      </c>
      <c r="F775" t="s">
        <v>55</v>
      </c>
      <c r="G775">
        <v>689.82</v>
      </c>
    </row>
    <row r="776" spans="1:7" x14ac:dyDescent="0.55000000000000004">
      <c r="A776" s="1">
        <v>43343</v>
      </c>
      <c r="B776" t="s">
        <v>98</v>
      </c>
      <c r="C776" t="s">
        <v>39</v>
      </c>
      <c r="D776" t="s">
        <v>40</v>
      </c>
      <c r="E776" t="s">
        <v>67</v>
      </c>
      <c r="F776" t="s">
        <v>68</v>
      </c>
      <c r="G776">
        <v>689.40800000000002</v>
      </c>
    </row>
    <row r="777" spans="1:7" x14ac:dyDescent="0.55000000000000004">
      <c r="A777" s="1">
        <v>42591</v>
      </c>
      <c r="B777" t="s">
        <v>98</v>
      </c>
      <c r="C777" t="s">
        <v>110</v>
      </c>
      <c r="D777" t="s">
        <v>101</v>
      </c>
      <c r="E777" t="s">
        <v>28</v>
      </c>
      <c r="F777" t="s">
        <v>29</v>
      </c>
      <c r="G777">
        <v>687.4</v>
      </c>
    </row>
    <row r="778" spans="1:7" x14ac:dyDescent="0.55000000000000004">
      <c r="A778" s="1">
        <v>43043</v>
      </c>
      <c r="B778" t="s">
        <v>22</v>
      </c>
      <c r="C778" t="s">
        <v>39</v>
      </c>
      <c r="D778" t="s">
        <v>40</v>
      </c>
      <c r="E778" t="s">
        <v>67</v>
      </c>
      <c r="F778" t="s">
        <v>680</v>
      </c>
      <c r="G778">
        <v>686.4</v>
      </c>
    </row>
    <row r="779" spans="1:7" x14ac:dyDescent="0.55000000000000004">
      <c r="A779" s="1">
        <v>42276</v>
      </c>
      <c r="B779" t="s">
        <v>22</v>
      </c>
      <c r="C779" t="s">
        <v>39</v>
      </c>
      <c r="D779" t="s">
        <v>40</v>
      </c>
      <c r="E779" t="s">
        <v>67</v>
      </c>
      <c r="F779" t="s">
        <v>680</v>
      </c>
      <c r="G779">
        <v>686.32</v>
      </c>
    </row>
    <row r="780" spans="1:7" x14ac:dyDescent="0.55000000000000004">
      <c r="A780" s="1">
        <v>43288</v>
      </c>
      <c r="B780" t="s">
        <v>22</v>
      </c>
      <c r="C780" t="s">
        <v>143</v>
      </c>
      <c r="D780" t="s">
        <v>144</v>
      </c>
      <c r="E780" t="s">
        <v>67</v>
      </c>
      <c r="F780" t="s">
        <v>68</v>
      </c>
      <c r="G780">
        <v>683.98800000000006</v>
      </c>
    </row>
    <row r="781" spans="1:7" x14ac:dyDescent="0.55000000000000004">
      <c r="A781" s="1">
        <v>43394</v>
      </c>
      <c r="B781" t="s">
        <v>98</v>
      </c>
      <c r="C781" t="s">
        <v>50</v>
      </c>
      <c r="D781" t="s">
        <v>26</v>
      </c>
      <c r="E781" t="s">
        <v>28</v>
      </c>
      <c r="F781" t="s">
        <v>32</v>
      </c>
      <c r="G781">
        <v>683.952</v>
      </c>
    </row>
    <row r="782" spans="1:7" x14ac:dyDescent="0.55000000000000004">
      <c r="A782" s="1">
        <v>42315</v>
      </c>
      <c r="B782" t="s">
        <v>22</v>
      </c>
      <c r="C782" t="s">
        <v>100</v>
      </c>
      <c r="D782" t="s">
        <v>101</v>
      </c>
      <c r="E782" t="s">
        <v>28</v>
      </c>
      <c r="F782" t="s">
        <v>32</v>
      </c>
      <c r="G782">
        <v>683.14400000000001</v>
      </c>
    </row>
    <row r="783" spans="1:7" x14ac:dyDescent="0.55000000000000004">
      <c r="A783" s="1">
        <v>43239</v>
      </c>
      <c r="B783" t="s">
        <v>98</v>
      </c>
      <c r="C783" t="s">
        <v>39</v>
      </c>
      <c r="D783" t="s">
        <v>40</v>
      </c>
      <c r="E783" t="s">
        <v>28</v>
      </c>
      <c r="F783" t="s">
        <v>32</v>
      </c>
      <c r="G783">
        <v>681.40800000000002</v>
      </c>
    </row>
    <row r="784" spans="1:7" x14ac:dyDescent="0.55000000000000004">
      <c r="A784" s="1">
        <v>42704</v>
      </c>
      <c r="B784" t="s">
        <v>22</v>
      </c>
      <c r="C784" t="s">
        <v>263</v>
      </c>
      <c r="D784" t="s">
        <v>144</v>
      </c>
      <c r="E784" t="s">
        <v>28</v>
      </c>
      <c r="F784" t="s">
        <v>29</v>
      </c>
      <c r="G784">
        <v>681.40800000000002</v>
      </c>
    </row>
    <row r="785" spans="1:7" x14ac:dyDescent="0.55000000000000004">
      <c r="A785" s="1">
        <v>43077</v>
      </c>
      <c r="B785" t="s">
        <v>22</v>
      </c>
      <c r="C785" t="s">
        <v>110</v>
      </c>
      <c r="D785" t="s">
        <v>101</v>
      </c>
      <c r="E785" t="s">
        <v>28</v>
      </c>
      <c r="F785" t="s">
        <v>32</v>
      </c>
      <c r="G785">
        <v>680.01</v>
      </c>
    </row>
    <row r="786" spans="1:7" x14ac:dyDescent="0.55000000000000004">
      <c r="A786" s="1">
        <v>43079</v>
      </c>
      <c r="B786" t="s">
        <v>22</v>
      </c>
      <c r="C786" t="s">
        <v>263</v>
      </c>
      <c r="D786" t="s">
        <v>144</v>
      </c>
      <c r="E786" t="s">
        <v>42</v>
      </c>
      <c r="F786" t="s">
        <v>71</v>
      </c>
      <c r="G786">
        <v>679.96</v>
      </c>
    </row>
    <row r="787" spans="1:7" x14ac:dyDescent="0.55000000000000004">
      <c r="A787" s="1">
        <v>43190</v>
      </c>
      <c r="B787" t="s">
        <v>22</v>
      </c>
      <c r="C787" t="s">
        <v>263</v>
      </c>
      <c r="D787" t="s">
        <v>144</v>
      </c>
      <c r="E787" t="s">
        <v>67</v>
      </c>
      <c r="F787" t="s">
        <v>68</v>
      </c>
      <c r="G787">
        <v>677.58</v>
      </c>
    </row>
    <row r="788" spans="1:7" x14ac:dyDescent="0.55000000000000004">
      <c r="A788" s="1">
        <v>43220</v>
      </c>
      <c r="B788" t="s">
        <v>37</v>
      </c>
      <c r="C788" t="s">
        <v>143</v>
      </c>
      <c r="D788" t="s">
        <v>144</v>
      </c>
      <c r="E788" t="s">
        <v>67</v>
      </c>
      <c r="F788" t="s">
        <v>68</v>
      </c>
      <c r="G788">
        <v>677.58</v>
      </c>
    </row>
    <row r="789" spans="1:7" x14ac:dyDescent="0.55000000000000004">
      <c r="A789" s="1">
        <v>42806</v>
      </c>
      <c r="B789" t="s">
        <v>37</v>
      </c>
      <c r="C789" t="s">
        <v>39</v>
      </c>
      <c r="D789" t="s">
        <v>40</v>
      </c>
      <c r="E789" t="s">
        <v>42</v>
      </c>
      <c r="F789" t="s">
        <v>55</v>
      </c>
      <c r="G789">
        <v>676.55</v>
      </c>
    </row>
    <row r="790" spans="1:7" x14ac:dyDescent="0.55000000000000004">
      <c r="A790" s="1">
        <v>42723</v>
      </c>
      <c r="B790" t="s">
        <v>22</v>
      </c>
      <c r="C790" t="s">
        <v>39</v>
      </c>
      <c r="D790" t="s">
        <v>40</v>
      </c>
      <c r="E790" t="s">
        <v>67</v>
      </c>
      <c r="F790" t="s">
        <v>68</v>
      </c>
      <c r="G790">
        <v>675.96</v>
      </c>
    </row>
    <row r="791" spans="1:7" x14ac:dyDescent="0.55000000000000004">
      <c r="A791" s="1">
        <v>42330</v>
      </c>
      <c r="B791" t="s">
        <v>37</v>
      </c>
      <c r="C791" t="s">
        <v>1271</v>
      </c>
      <c r="D791" t="s">
        <v>26</v>
      </c>
      <c r="E791" t="s">
        <v>42</v>
      </c>
      <c r="F791" t="s">
        <v>74</v>
      </c>
      <c r="G791">
        <v>675.12</v>
      </c>
    </row>
    <row r="792" spans="1:7" x14ac:dyDescent="0.55000000000000004">
      <c r="A792" s="1">
        <v>43212</v>
      </c>
      <c r="B792" t="s">
        <v>22</v>
      </c>
      <c r="C792" t="s">
        <v>1271</v>
      </c>
      <c r="D792" t="s">
        <v>26</v>
      </c>
      <c r="E792" t="s">
        <v>42</v>
      </c>
      <c r="F792" t="s">
        <v>55</v>
      </c>
      <c r="G792">
        <v>675.06</v>
      </c>
    </row>
    <row r="793" spans="1:7" x14ac:dyDescent="0.55000000000000004">
      <c r="A793" s="1">
        <v>42211</v>
      </c>
      <c r="B793" t="s">
        <v>22</v>
      </c>
      <c r="C793" t="s">
        <v>1392</v>
      </c>
      <c r="D793" t="s">
        <v>40</v>
      </c>
      <c r="E793" t="s">
        <v>28</v>
      </c>
      <c r="F793" t="s">
        <v>32</v>
      </c>
      <c r="G793">
        <v>674.35199999999998</v>
      </c>
    </row>
    <row r="794" spans="1:7" x14ac:dyDescent="0.55000000000000004">
      <c r="A794" s="1">
        <v>43051</v>
      </c>
      <c r="B794" t="s">
        <v>98</v>
      </c>
      <c r="C794" t="s">
        <v>39</v>
      </c>
      <c r="D794" t="s">
        <v>40</v>
      </c>
      <c r="E794" t="s">
        <v>28</v>
      </c>
      <c r="F794" t="s">
        <v>52</v>
      </c>
      <c r="G794">
        <v>674.35199999999998</v>
      </c>
    </row>
    <row r="795" spans="1:7" x14ac:dyDescent="0.55000000000000004">
      <c r="A795" s="1">
        <v>42339</v>
      </c>
      <c r="B795" t="s">
        <v>37</v>
      </c>
      <c r="C795" t="s">
        <v>100</v>
      </c>
      <c r="D795" t="s">
        <v>101</v>
      </c>
      <c r="E795" t="s">
        <v>28</v>
      </c>
      <c r="F795" t="s">
        <v>32</v>
      </c>
      <c r="G795">
        <v>674.05799999999999</v>
      </c>
    </row>
    <row r="796" spans="1:7" x14ac:dyDescent="0.55000000000000004">
      <c r="A796" s="1">
        <v>42094</v>
      </c>
      <c r="B796" t="s">
        <v>22</v>
      </c>
      <c r="C796" t="s">
        <v>39</v>
      </c>
      <c r="D796" t="s">
        <v>40</v>
      </c>
      <c r="E796" t="s">
        <v>42</v>
      </c>
      <c r="F796" t="s">
        <v>71</v>
      </c>
      <c r="G796">
        <v>673.56799999999998</v>
      </c>
    </row>
    <row r="797" spans="1:7" x14ac:dyDescent="0.55000000000000004">
      <c r="A797" s="1">
        <v>42992</v>
      </c>
      <c r="B797" t="s">
        <v>22</v>
      </c>
      <c r="C797" t="s">
        <v>263</v>
      </c>
      <c r="D797" t="s">
        <v>144</v>
      </c>
      <c r="E797" t="s">
        <v>42</v>
      </c>
      <c r="F797" t="s">
        <v>71</v>
      </c>
      <c r="G797">
        <v>673.56799999999998</v>
      </c>
    </row>
    <row r="798" spans="1:7" x14ac:dyDescent="0.55000000000000004">
      <c r="A798" s="1">
        <v>43385</v>
      </c>
      <c r="B798" t="s">
        <v>22</v>
      </c>
      <c r="C798" t="s">
        <v>9730</v>
      </c>
      <c r="D798" t="s">
        <v>144</v>
      </c>
      <c r="E798" t="s">
        <v>28</v>
      </c>
      <c r="F798" t="s">
        <v>52</v>
      </c>
      <c r="G798">
        <v>673.34400000000005</v>
      </c>
    </row>
    <row r="799" spans="1:7" x14ac:dyDescent="0.55000000000000004">
      <c r="A799" s="1">
        <v>43416</v>
      </c>
      <c r="B799" t="s">
        <v>98</v>
      </c>
      <c r="C799" t="s">
        <v>306</v>
      </c>
      <c r="D799" t="s">
        <v>40</v>
      </c>
      <c r="E799" t="s">
        <v>67</v>
      </c>
      <c r="F799" t="s">
        <v>68</v>
      </c>
      <c r="G799">
        <v>671.98400000000004</v>
      </c>
    </row>
    <row r="800" spans="1:7" x14ac:dyDescent="0.55000000000000004">
      <c r="A800" s="1">
        <v>42443</v>
      </c>
      <c r="B800" t="s">
        <v>22</v>
      </c>
      <c r="C800" t="s">
        <v>2697</v>
      </c>
      <c r="D800" t="s">
        <v>144</v>
      </c>
      <c r="E800" t="s">
        <v>42</v>
      </c>
      <c r="F800" t="s">
        <v>71</v>
      </c>
      <c r="G800">
        <v>671.94</v>
      </c>
    </row>
    <row r="801" spans="1:7" x14ac:dyDescent="0.55000000000000004">
      <c r="A801" s="1">
        <v>42620</v>
      </c>
      <c r="B801" t="s">
        <v>22</v>
      </c>
      <c r="C801" t="s">
        <v>39</v>
      </c>
      <c r="D801" t="s">
        <v>40</v>
      </c>
      <c r="E801" t="s">
        <v>42</v>
      </c>
      <c r="F801" t="s">
        <v>55</v>
      </c>
      <c r="G801">
        <v>671.93</v>
      </c>
    </row>
    <row r="802" spans="1:7" x14ac:dyDescent="0.55000000000000004">
      <c r="A802" s="1">
        <v>43190</v>
      </c>
      <c r="B802" t="s">
        <v>98</v>
      </c>
      <c r="C802" t="s">
        <v>25</v>
      </c>
      <c r="D802" t="s">
        <v>26</v>
      </c>
      <c r="E802" t="s">
        <v>67</v>
      </c>
      <c r="F802" t="s">
        <v>68</v>
      </c>
      <c r="G802">
        <v>671.93</v>
      </c>
    </row>
    <row r="803" spans="1:7" x14ac:dyDescent="0.55000000000000004">
      <c r="A803" s="1">
        <v>43050</v>
      </c>
      <c r="B803" t="s">
        <v>98</v>
      </c>
      <c r="C803" t="s">
        <v>50</v>
      </c>
      <c r="D803" t="s">
        <v>26</v>
      </c>
      <c r="E803" t="s">
        <v>42</v>
      </c>
      <c r="F803" t="s">
        <v>74</v>
      </c>
      <c r="G803">
        <v>671.54399999999998</v>
      </c>
    </row>
    <row r="804" spans="1:7" x14ac:dyDescent="0.55000000000000004">
      <c r="A804" s="1">
        <v>42406</v>
      </c>
      <c r="B804" t="s">
        <v>22</v>
      </c>
      <c r="C804" t="s">
        <v>100</v>
      </c>
      <c r="D804" t="s">
        <v>101</v>
      </c>
      <c r="E804" t="s">
        <v>42</v>
      </c>
      <c r="F804" t="s">
        <v>55</v>
      </c>
      <c r="G804">
        <v>670.75199999999995</v>
      </c>
    </row>
    <row r="805" spans="1:7" x14ac:dyDescent="0.55000000000000004">
      <c r="A805" s="1">
        <v>42334</v>
      </c>
      <c r="B805" t="s">
        <v>22</v>
      </c>
      <c r="C805" t="s">
        <v>416</v>
      </c>
      <c r="D805" t="s">
        <v>40</v>
      </c>
      <c r="E805" t="s">
        <v>42</v>
      </c>
      <c r="F805" t="s">
        <v>55</v>
      </c>
      <c r="G805">
        <v>669.08</v>
      </c>
    </row>
    <row r="806" spans="1:7" x14ac:dyDescent="0.55000000000000004">
      <c r="A806" s="1">
        <v>42731</v>
      </c>
      <c r="B806" t="s">
        <v>37</v>
      </c>
      <c r="C806" t="s">
        <v>39</v>
      </c>
      <c r="D806" t="s">
        <v>40</v>
      </c>
      <c r="E806" t="s">
        <v>67</v>
      </c>
      <c r="F806" t="s">
        <v>68</v>
      </c>
      <c r="G806">
        <v>668.16</v>
      </c>
    </row>
    <row r="807" spans="1:7" x14ac:dyDescent="0.55000000000000004">
      <c r="A807" s="1">
        <v>42970</v>
      </c>
      <c r="B807" t="s">
        <v>98</v>
      </c>
      <c r="C807" t="s">
        <v>100</v>
      </c>
      <c r="D807" t="s">
        <v>101</v>
      </c>
      <c r="E807" t="s">
        <v>67</v>
      </c>
      <c r="F807" t="s">
        <v>157</v>
      </c>
      <c r="G807">
        <v>666.4</v>
      </c>
    </row>
    <row r="808" spans="1:7" x14ac:dyDescent="0.55000000000000004">
      <c r="A808" s="1">
        <v>42312</v>
      </c>
      <c r="B808" t="s">
        <v>22</v>
      </c>
      <c r="C808" t="s">
        <v>39</v>
      </c>
      <c r="D808" t="s">
        <v>40</v>
      </c>
      <c r="E808" t="s">
        <v>67</v>
      </c>
      <c r="F808" t="s">
        <v>68</v>
      </c>
      <c r="G808">
        <v>666.34400000000005</v>
      </c>
    </row>
    <row r="809" spans="1:7" x14ac:dyDescent="0.55000000000000004">
      <c r="A809" s="1">
        <v>42616</v>
      </c>
      <c r="B809" t="s">
        <v>22</v>
      </c>
      <c r="C809" t="s">
        <v>143</v>
      </c>
      <c r="D809" t="s">
        <v>144</v>
      </c>
      <c r="E809" t="s">
        <v>42</v>
      </c>
      <c r="F809" t="s">
        <v>575</v>
      </c>
      <c r="G809">
        <v>666.24800000000005</v>
      </c>
    </row>
    <row r="810" spans="1:7" x14ac:dyDescent="0.55000000000000004">
      <c r="A810" s="1">
        <v>42319</v>
      </c>
      <c r="B810" t="s">
        <v>22</v>
      </c>
      <c r="C810" t="s">
        <v>110</v>
      </c>
      <c r="D810" t="s">
        <v>101</v>
      </c>
      <c r="E810" t="s">
        <v>42</v>
      </c>
      <c r="F810" t="s">
        <v>55</v>
      </c>
      <c r="G810">
        <v>665.88</v>
      </c>
    </row>
    <row r="811" spans="1:7" x14ac:dyDescent="0.55000000000000004">
      <c r="A811" s="1">
        <v>42493</v>
      </c>
      <c r="B811" t="s">
        <v>98</v>
      </c>
      <c r="C811" t="s">
        <v>39</v>
      </c>
      <c r="D811" t="s">
        <v>40</v>
      </c>
      <c r="E811" t="s">
        <v>28</v>
      </c>
      <c r="F811" t="s">
        <v>61</v>
      </c>
      <c r="G811">
        <v>665.88</v>
      </c>
    </row>
    <row r="812" spans="1:7" x14ac:dyDescent="0.55000000000000004">
      <c r="A812" s="1">
        <v>43393</v>
      </c>
      <c r="B812" t="s">
        <v>37</v>
      </c>
      <c r="C812" t="s">
        <v>494</v>
      </c>
      <c r="D812" t="s">
        <v>144</v>
      </c>
      <c r="E812" t="s">
        <v>42</v>
      </c>
      <c r="F812" t="s">
        <v>55</v>
      </c>
      <c r="G812">
        <v>665.40800000000002</v>
      </c>
    </row>
    <row r="813" spans="1:7" x14ac:dyDescent="0.55000000000000004">
      <c r="A813" s="1">
        <v>43296</v>
      </c>
      <c r="B813" t="s">
        <v>22</v>
      </c>
      <c r="C813" t="s">
        <v>263</v>
      </c>
      <c r="D813" t="s">
        <v>144</v>
      </c>
      <c r="E813" t="s">
        <v>28</v>
      </c>
      <c r="F813" t="s">
        <v>32</v>
      </c>
      <c r="G813">
        <v>664.14599999999996</v>
      </c>
    </row>
    <row r="814" spans="1:7" x14ac:dyDescent="0.55000000000000004">
      <c r="A814" s="1">
        <v>43434</v>
      </c>
      <c r="B814" t="s">
        <v>98</v>
      </c>
      <c r="C814" t="s">
        <v>494</v>
      </c>
      <c r="D814" t="s">
        <v>144</v>
      </c>
      <c r="E814" t="s">
        <v>42</v>
      </c>
      <c r="F814" t="s">
        <v>74</v>
      </c>
      <c r="G814">
        <v>663.93600000000004</v>
      </c>
    </row>
    <row r="815" spans="1:7" x14ac:dyDescent="0.55000000000000004">
      <c r="A815" s="1">
        <v>43245</v>
      </c>
      <c r="B815" t="s">
        <v>22</v>
      </c>
      <c r="C815" t="s">
        <v>263</v>
      </c>
      <c r="D815" t="s">
        <v>144</v>
      </c>
      <c r="E815" t="s">
        <v>42</v>
      </c>
      <c r="F815" t="s">
        <v>71</v>
      </c>
      <c r="G815">
        <v>663.92</v>
      </c>
    </row>
    <row r="816" spans="1:7" x14ac:dyDescent="0.55000000000000004">
      <c r="A816" s="1">
        <v>42603</v>
      </c>
      <c r="B816" t="s">
        <v>98</v>
      </c>
      <c r="C816" t="s">
        <v>143</v>
      </c>
      <c r="D816" t="s">
        <v>144</v>
      </c>
      <c r="E816" t="s">
        <v>42</v>
      </c>
      <c r="F816" t="s">
        <v>55</v>
      </c>
      <c r="G816">
        <v>663.072</v>
      </c>
    </row>
    <row r="817" spans="1:7" x14ac:dyDescent="0.55000000000000004">
      <c r="A817" s="1">
        <v>42924</v>
      </c>
      <c r="B817" t="s">
        <v>22</v>
      </c>
      <c r="C817" t="s">
        <v>453</v>
      </c>
      <c r="D817" t="s">
        <v>40</v>
      </c>
      <c r="E817" t="s">
        <v>28</v>
      </c>
      <c r="F817" t="s">
        <v>32</v>
      </c>
      <c r="G817">
        <v>662.88</v>
      </c>
    </row>
    <row r="818" spans="1:7" x14ac:dyDescent="0.55000000000000004">
      <c r="A818" s="1">
        <v>42358</v>
      </c>
      <c r="B818" t="s">
        <v>22</v>
      </c>
      <c r="C818" t="s">
        <v>331</v>
      </c>
      <c r="D818" t="s">
        <v>26</v>
      </c>
      <c r="E818" t="s">
        <v>28</v>
      </c>
      <c r="F818" t="s">
        <v>32</v>
      </c>
      <c r="G818">
        <v>662.88</v>
      </c>
    </row>
    <row r="819" spans="1:7" x14ac:dyDescent="0.55000000000000004">
      <c r="A819" s="1">
        <v>42877</v>
      </c>
      <c r="B819" t="s">
        <v>22</v>
      </c>
      <c r="C819" t="s">
        <v>786</v>
      </c>
      <c r="D819" t="s">
        <v>144</v>
      </c>
      <c r="E819" t="s">
        <v>42</v>
      </c>
      <c r="F819" t="s">
        <v>74</v>
      </c>
      <c r="G819">
        <v>662.84</v>
      </c>
    </row>
    <row r="820" spans="1:7" x14ac:dyDescent="0.55000000000000004">
      <c r="A820" s="1">
        <v>43029</v>
      </c>
      <c r="B820" t="s">
        <v>37</v>
      </c>
      <c r="C820" t="s">
        <v>494</v>
      </c>
      <c r="D820" t="s">
        <v>144</v>
      </c>
      <c r="E820" t="s">
        <v>28</v>
      </c>
      <c r="F820" t="s">
        <v>52</v>
      </c>
      <c r="G820">
        <v>661.17600000000004</v>
      </c>
    </row>
    <row r="821" spans="1:7" x14ac:dyDescent="0.55000000000000004">
      <c r="A821" s="1">
        <v>42339</v>
      </c>
      <c r="B821" t="s">
        <v>22</v>
      </c>
      <c r="C821" t="s">
        <v>494</v>
      </c>
      <c r="D821" t="s">
        <v>144</v>
      </c>
      <c r="E821" t="s">
        <v>67</v>
      </c>
      <c r="F821" t="s">
        <v>1215</v>
      </c>
      <c r="G821">
        <v>659.98800000000006</v>
      </c>
    </row>
    <row r="822" spans="1:7" x14ac:dyDescent="0.55000000000000004">
      <c r="A822" s="1">
        <v>43175</v>
      </c>
      <c r="B822" t="s">
        <v>98</v>
      </c>
      <c r="C822" t="s">
        <v>92</v>
      </c>
      <c r="D822" t="s">
        <v>40</v>
      </c>
      <c r="E822" t="s">
        <v>67</v>
      </c>
      <c r="F822" t="s">
        <v>68</v>
      </c>
      <c r="G822">
        <v>659.976</v>
      </c>
    </row>
    <row r="823" spans="1:7" x14ac:dyDescent="0.55000000000000004">
      <c r="A823" s="1">
        <v>43425</v>
      </c>
      <c r="B823" t="s">
        <v>98</v>
      </c>
      <c r="C823" t="s">
        <v>39</v>
      </c>
      <c r="D823" t="s">
        <v>40</v>
      </c>
      <c r="E823" t="s">
        <v>67</v>
      </c>
      <c r="F823" t="s">
        <v>68</v>
      </c>
      <c r="G823">
        <v>659.976</v>
      </c>
    </row>
    <row r="824" spans="1:7" x14ac:dyDescent="0.55000000000000004">
      <c r="A824" s="1">
        <v>42155</v>
      </c>
      <c r="B824" t="s">
        <v>22</v>
      </c>
      <c r="C824" t="s">
        <v>1488</v>
      </c>
      <c r="D824" t="s">
        <v>26</v>
      </c>
      <c r="E824" t="s">
        <v>67</v>
      </c>
      <c r="F824" t="s">
        <v>68</v>
      </c>
      <c r="G824">
        <v>659.97</v>
      </c>
    </row>
    <row r="825" spans="1:7" x14ac:dyDescent="0.55000000000000004">
      <c r="A825" s="1">
        <v>43063</v>
      </c>
      <c r="B825" t="s">
        <v>37</v>
      </c>
      <c r="C825" t="s">
        <v>39</v>
      </c>
      <c r="D825" t="s">
        <v>40</v>
      </c>
      <c r="E825" t="s">
        <v>67</v>
      </c>
      <c r="F825" t="s">
        <v>157</v>
      </c>
      <c r="G825">
        <v>659.9</v>
      </c>
    </row>
    <row r="826" spans="1:7" x14ac:dyDescent="0.55000000000000004">
      <c r="A826" s="1">
        <v>43343</v>
      </c>
      <c r="B826" t="s">
        <v>22</v>
      </c>
      <c r="C826" t="s">
        <v>734</v>
      </c>
      <c r="D826" t="s">
        <v>26</v>
      </c>
      <c r="E826" t="s">
        <v>67</v>
      </c>
      <c r="F826" t="s">
        <v>157</v>
      </c>
      <c r="G826">
        <v>659.9</v>
      </c>
    </row>
    <row r="827" spans="1:7" x14ac:dyDescent="0.55000000000000004">
      <c r="A827" s="1">
        <v>42630</v>
      </c>
      <c r="B827" t="s">
        <v>22</v>
      </c>
      <c r="C827" t="s">
        <v>263</v>
      </c>
      <c r="D827" t="s">
        <v>144</v>
      </c>
      <c r="E827" t="s">
        <v>67</v>
      </c>
      <c r="F827" t="s">
        <v>157</v>
      </c>
      <c r="G827">
        <v>659.9</v>
      </c>
    </row>
    <row r="828" spans="1:7" x14ac:dyDescent="0.55000000000000004">
      <c r="A828" s="1">
        <v>42563</v>
      </c>
      <c r="B828" t="s">
        <v>22</v>
      </c>
      <c r="C828" t="s">
        <v>207</v>
      </c>
      <c r="D828" t="s">
        <v>101</v>
      </c>
      <c r="E828" t="s">
        <v>67</v>
      </c>
      <c r="F828" t="s">
        <v>68</v>
      </c>
      <c r="G828">
        <v>659.16800000000001</v>
      </c>
    </row>
    <row r="829" spans="1:7" x14ac:dyDescent="0.55000000000000004">
      <c r="A829" s="1">
        <v>42832</v>
      </c>
      <c r="B829" t="s">
        <v>37</v>
      </c>
      <c r="C829" t="s">
        <v>263</v>
      </c>
      <c r="D829" t="s">
        <v>144</v>
      </c>
      <c r="E829" t="s">
        <v>28</v>
      </c>
      <c r="F829" t="s">
        <v>32</v>
      </c>
      <c r="G829">
        <v>658.74599999999998</v>
      </c>
    </row>
    <row r="830" spans="1:7" x14ac:dyDescent="0.55000000000000004">
      <c r="A830" s="1">
        <v>42325</v>
      </c>
      <c r="B830" t="s">
        <v>22</v>
      </c>
      <c r="C830" t="s">
        <v>143</v>
      </c>
      <c r="D830" t="s">
        <v>144</v>
      </c>
      <c r="E830" t="s">
        <v>28</v>
      </c>
      <c r="F830" t="s">
        <v>32</v>
      </c>
      <c r="G830">
        <v>657.93</v>
      </c>
    </row>
    <row r="831" spans="1:7" x14ac:dyDescent="0.55000000000000004">
      <c r="A831" s="1">
        <v>43081</v>
      </c>
      <c r="B831" t="s">
        <v>98</v>
      </c>
      <c r="C831" t="s">
        <v>234</v>
      </c>
      <c r="D831" t="s">
        <v>101</v>
      </c>
      <c r="E831" t="s">
        <v>67</v>
      </c>
      <c r="F831" t="s">
        <v>68</v>
      </c>
      <c r="G831">
        <v>657.93</v>
      </c>
    </row>
    <row r="832" spans="1:7" x14ac:dyDescent="0.55000000000000004">
      <c r="A832" s="1">
        <v>42206</v>
      </c>
      <c r="B832" t="s">
        <v>37</v>
      </c>
      <c r="C832" t="s">
        <v>100</v>
      </c>
      <c r="D832" t="s">
        <v>101</v>
      </c>
      <c r="E832" t="s">
        <v>28</v>
      </c>
      <c r="F832" t="s">
        <v>32</v>
      </c>
      <c r="G832">
        <v>657.93</v>
      </c>
    </row>
    <row r="833" spans="1:7" x14ac:dyDescent="0.55000000000000004">
      <c r="A833" s="1">
        <v>43063</v>
      </c>
      <c r="B833" t="s">
        <v>22</v>
      </c>
      <c r="C833" t="s">
        <v>100</v>
      </c>
      <c r="D833" t="s">
        <v>101</v>
      </c>
      <c r="E833" t="s">
        <v>67</v>
      </c>
      <c r="F833" t="s">
        <v>68</v>
      </c>
      <c r="G833">
        <v>657.55200000000002</v>
      </c>
    </row>
    <row r="834" spans="1:7" x14ac:dyDescent="0.55000000000000004">
      <c r="A834" s="1">
        <v>43178</v>
      </c>
      <c r="B834" t="s">
        <v>22</v>
      </c>
      <c r="C834" t="s">
        <v>39</v>
      </c>
      <c r="D834" t="s">
        <v>40</v>
      </c>
      <c r="E834" t="s">
        <v>67</v>
      </c>
      <c r="F834" t="s">
        <v>68</v>
      </c>
      <c r="G834">
        <v>657.50400000000002</v>
      </c>
    </row>
    <row r="835" spans="1:7" x14ac:dyDescent="0.55000000000000004">
      <c r="A835" s="1">
        <v>43367</v>
      </c>
      <c r="B835" t="s">
        <v>37</v>
      </c>
      <c r="C835" t="s">
        <v>225</v>
      </c>
      <c r="D835" t="s">
        <v>101</v>
      </c>
      <c r="E835" t="s">
        <v>67</v>
      </c>
      <c r="F835" t="s">
        <v>157</v>
      </c>
      <c r="G835">
        <v>655.9</v>
      </c>
    </row>
    <row r="836" spans="1:7" x14ac:dyDescent="0.55000000000000004">
      <c r="A836" s="1">
        <v>42690</v>
      </c>
      <c r="B836" t="s">
        <v>98</v>
      </c>
      <c r="C836" t="s">
        <v>110</v>
      </c>
      <c r="D836" t="s">
        <v>101</v>
      </c>
      <c r="E836" t="s">
        <v>28</v>
      </c>
      <c r="F836" t="s">
        <v>52</v>
      </c>
      <c r="G836">
        <v>653.54999999999995</v>
      </c>
    </row>
    <row r="837" spans="1:7" x14ac:dyDescent="0.55000000000000004">
      <c r="A837" s="1">
        <v>42100</v>
      </c>
      <c r="B837" t="s">
        <v>37</v>
      </c>
      <c r="C837" t="s">
        <v>92</v>
      </c>
      <c r="D837" t="s">
        <v>40</v>
      </c>
      <c r="E837" t="s">
        <v>28</v>
      </c>
      <c r="F837" t="s">
        <v>52</v>
      </c>
      <c r="G837">
        <v>653.54999999999995</v>
      </c>
    </row>
    <row r="838" spans="1:7" x14ac:dyDescent="0.55000000000000004">
      <c r="A838" s="1">
        <v>43417</v>
      </c>
      <c r="B838" t="s">
        <v>37</v>
      </c>
      <c r="C838" t="s">
        <v>494</v>
      </c>
      <c r="D838" t="s">
        <v>144</v>
      </c>
      <c r="E838" t="s">
        <v>67</v>
      </c>
      <c r="F838" t="s">
        <v>680</v>
      </c>
      <c r="G838">
        <v>652.995</v>
      </c>
    </row>
    <row r="839" spans="1:7" x14ac:dyDescent="0.55000000000000004">
      <c r="A839" s="1">
        <v>43382</v>
      </c>
      <c r="B839" t="s">
        <v>37</v>
      </c>
      <c r="C839" t="s">
        <v>207</v>
      </c>
      <c r="D839" t="s">
        <v>101</v>
      </c>
      <c r="E839" t="s">
        <v>28</v>
      </c>
      <c r="F839" t="s">
        <v>52</v>
      </c>
      <c r="G839">
        <v>652.45000000000005</v>
      </c>
    </row>
    <row r="840" spans="1:7" x14ac:dyDescent="0.55000000000000004">
      <c r="A840" s="1">
        <v>43043</v>
      </c>
      <c r="B840" t="s">
        <v>37</v>
      </c>
      <c r="C840" t="s">
        <v>416</v>
      </c>
      <c r="D840" t="s">
        <v>40</v>
      </c>
      <c r="E840" t="s">
        <v>28</v>
      </c>
      <c r="F840" t="s">
        <v>32</v>
      </c>
      <c r="G840">
        <v>650.35199999999998</v>
      </c>
    </row>
    <row r="841" spans="1:7" x14ac:dyDescent="0.55000000000000004">
      <c r="A841" s="1">
        <v>43438</v>
      </c>
      <c r="B841" t="s">
        <v>22</v>
      </c>
      <c r="C841" t="s">
        <v>331</v>
      </c>
      <c r="D841" t="s">
        <v>26</v>
      </c>
      <c r="E841" t="s">
        <v>67</v>
      </c>
      <c r="F841" t="s">
        <v>680</v>
      </c>
      <c r="G841">
        <v>649</v>
      </c>
    </row>
    <row r="842" spans="1:7" x14ac:dyDescent="0.55000000000000004">
      <c r="A842" s="1">
        <v>42702</v>
      </c>
      <c r="B842" t="s">
        <v>37</v>
      </c>
      <c r="C842" t="s">
        <v>207</v>
      </c>
      <c r="D842" t="s">
        <v>101</v>
      </c>
      <c r="E842" t="s">
        <v>67</v>
      </c>
      <c r="F842" t="s">
        <v>68</v>
      </c>
      <c r="G842">
        <v>647.904</v>
      </c>
    </row>
    <row r="843" spans="1:7" x14ac:dyDescent="0.55000000000000004">
      <c r="A843" s="1">
        <v>43167</v>
      </c>
      <c r="B843" t="s">
        <v>37</v>
      </c>
      <c r="C843" t="s">
        <v>1271</v>
      </c>
      <c r="D843" t="s">
        <v>26</v>
      </c>
      <c r="E843" t="s">
        <v>42</v>
      </c>
      <c r="F843" t="s">
        <v>74</v>
      </c>
      <c r="G843">
        <v>647.84</v>
      </c>
    </row>
    <row r="844" spans="1:7" x14ac:dyDescent="0.55000000000000004">
      <c r="A844" s="1">
        <v>42171</v>
      </c>
      <c r="B844" t="s">
        <v>22</v>
      </c>
      <c r="C844" t="s">
        <v>250</v>
      </c>
      <c r="D844" t="s">
        <v>101</v>
      </c>
      <c r="E844" t="s">
        <v>28</v>
      </c>
      <c r="F844" t="s">
        <v>32</v>
      </c>
      <c r="G844">
        <v>647.84</v>
      </c>
    </row>
    <row r="845" spans="1:7" x14ac:dyDescent="0.55000000000000004">
      <c r="A845" s="1">
        <v>42722</v>
      </c>
      <c r="B845" t="s">
        <v>22</v>
      </c>
      <c r="C845" t="s">
        <v>494</v>
      </c>
      <c r="D845" t="s">
        <v>144</v>
      </c>
      <c r="E845" t="s">
        <v>42</v>
      </c>
      <c r="F845" t="s">
        <v>55</v>
      </c>
      <c r="G845">
        <v>646.77599999999995</v>
      </c>
    </row>
    <row r="846" spans="1:7" x14ac:dyDescent="0.55000000000000004">
      <c r="A846" s="1">
        <v>42017</v>
      </c>
      <c r="B846" t="s">
        <v>37</v>
      </c>
      <c r="C846" t="s">
        <v>734</v>
      </c>
      <c r="D846" t="s">
        <v>26</v>
      </c>
      <c r="E846" t="s">
        <v>67</v>
      </c>
      <c r="F846" t="s">
        <v>157</v>
      </c>
      <c r="G846">
        <v>646.74</v>
      </c>
    </row>
    <row r="847" spans="1:7" x14ac:dyDescent="0.55000000000000004">
      <c r="A847" s="1">
        <v>43336</v>
      </c>
      <c r="B847" t="s">
        <v>22</v>
      </c>
      <c r="C847" t="s">
        <v>494</v>
      </c>
      <c r="D847" t="s">
        <v>144</v>
      </c>
      <c r="E847" t="s">
        <v>42</v>
      </c>
      <c r="F847" t="s">
        <v>74</v>
      </c>
      <c r="G847">
        <v>646.27200000000005</v>
      </c>
    </row>
    <row r="848" spans="1:7" x14ac:dyDescent="0.55000000000000004">
      <c r="A848" s="1">
        <v>42332</v>
      </c>
      <c r="B848" t="s">
        <v>22</v>
      </c>
      <c r="C848" t="s">
        <v>207</v>
      </c>
      <c r="D848" t="s">
        <v>101</v>
      </c>
      <c r="E848" t="s">
        <v>42</v>
      </c>
      <c r="F848" t="s">
        <v>55</v>
      </c>
      <c r="G848">
        <v>646.20000000000005</v>
      </c>
    </row>
    <row r="849" spans="1:7" x14ac:dyDescent="0.55000000000000004">
      <c r="A849" s="1">
        <v>42464</v>
      </c>
      <c r="B849" t="s">
        <v>22</v>
      </c>
      <c r="C849" t="s">
        <v>234</v>
      </c>
      <c r="D849" t="s">
        <v>101</v>
      </c>
      <c r="E849" t="s">
        <v>42</v>
      </c>
      <c r="F849" t="s">
        <v>74</v>
      </c>
      <c r="G849">
        <v>644.07600000000002</v>
      </c>
    </row>
    <row r="850" spans="1:7" x14ac:dyDescent="0.55000000000000004">
      <c r="A850" s="1">
        <v>42539</v>
      </c>
      <c r="B850" t="s">
        <v>37</v>
      </c>
      <c r="C850" t="s">
        <v>331</v>
      </c>
      <c r="D850" t="s">
        <v>26</v>
      </c>
      <c r="E850" t="s">
        <v>28</v>
      </c>
      <c r="F850" t="s">
        <v>32</v>
      </c>
      <c r="G850">
        <v>643.13599999999997</v>
      </c>
    </row>
    <row r="851" spans="1:7" x14ac:dyDescent="0.55000000000000004">
      <c r="A851" s="1">
        <v>42874</v>
      </c>
      <c r="B851" t="s">
        <v>22</v>
      </c>
      <c r="C851" t="s">
        <v>315</v>
      </c>
      <c r="D851" t="s">
        <v>26</v>
      </c>
      <c r="E851" t="s">
        <v>28</v>
      </c>
      <c r="F851" t="s">
        <v>32</v>
      </c>
      <c r="G851">
        <v>641.96</v>
      </c>
    </row>
    <row r="852" spans="1:7" x14ac:dyDescent="0.55000000000000004">
      <c r="A852" s="1">
        <v>42471</v>
      </c>
      <c r="B852" t="s">
        <v>22</v>
      </c>
      <c r="C852" t="s">
        <v>39</v>
      </c>
      <c r="D852" t="s">
        <v>40</v>
      </c>
      <c r="E852" t="s">
        <v>67</v>
      </c>
      <c r="F852" t="s">
        <v>1215</v>
      </c>
      <c r="G852">
        <v>639.96799999999996</v>
      </c>
    </row>
    <row r="853" spans="1:7" x14ac:dyDescent="0.55000000000000004">
      <c r="A853" s="1">
        <v>42235</v>
      </c>
      <c r="B853" t="s">
        <v>22</v>
      </c>
      <c r="C853" t="s">
        <v>1708</v>
      </c>
      <c r="D853" t="s">
        <v>26</v>
      </c>
      <c r="E853" t="s">
        <v>28</v>
      </c>
      <c r="F853" t="s">
        <v>29</v>
      </c>
      <c r="G853">
        <v>638.82000000000005</v>
      </c>
    </row>
    <row r="854" spans="1:7" x14ac:dyDescent="0.55000000000000004">
      <c r="A854" s="1">
        <v>43280</v>
      </c>
      <c r="B854" t="s">
        <v>37</v>
      </c>
      <c r="C854" t="s">
        <v>745</v>
      </c>
      <c r="D854" t="s">
        <v>144</v>
      </c>
      <c r="E854" t="s">
        <v>28</v>
      </c>
      <c r="F854" t="s">
        <v>29</v>
      </c>
      <c r="G854">
        <v>638.82000000000005</v>
      </c>
    </row>
    <row r="855" spans="1:7" x14ac:dyDescent="0.55000000000000004">
      <c r="A855" s="1">
        <v>43343</v>
      </c>
      <c r="B855" t="s">
        <v>22</v>
      </c>
      <c r="C855" t="s">
        <v>250</v>
      </c>
      <c r="D855" t="s">
        <v>101</v>
      </c>
      <c r="E855" t="s">
        <v>42</v>
      </c>
      <c r="F855" t="s">
        <v>74</v>
      </c>
      <c r="G855">
        <v>638.73</v>
      </c>
    </row>
    <row r="856" spans="1:7" x14ac:dyDescent="0.55000000000000004">
      <c r="A856" s="1">
        <v>42837</v>
      </c>
      <c r="B856" t="s">
        <v>22</v>
      </c>
      <c r="C856" t="s">
        <v>39</v>
      </c>
      <c r="D856" t="s">
        <v>40</v>
      </c>
      <c r="E856" t="s">
        <v>28</v>
      </c>
      <c r="F856" t="s">
        <v>32</v>
      </c>
      <c r="G856">
        <v>638.28800000000001</v>
      </c>
    </row>
    <row r="857" spans="1:7" x14ac:dyDescent="0.55000000000000004">
      <c r="A857" s="1">
        <v>42797</v>
      </c>
      <c r="B857" t="s">
        <v>22</v>
      </c>
      <c r="C857" t="s">
        <v>100</v>
      </c>
      <c r="D857" t="s">
        <v>101</v>
      </c>
      <c r="E857" t="s">
        <v>28</v>
      </c>
      <c r="F857" t="s">
        <v>52</v>
      </c>
      <c r="G857">
        <v>637.89599999999996</v>
      </c>
    </row>
    <row r="858" spans="1:7" x14ac:dyDescent="0.55000000000000004">
      <c r="A858" s="1">
        <v>43396</v>
      </c>
      <c r="B858" t="s">
        <v>37</v>
      </c>
      <c r="C858" t="s">
        <v>1399</v>
      </c>
      <c r="D858" t="s">
        <v>144</v>
      </c>
      <c r="E858" t="s">
        <v>28</v>
      </c>
      <c r="F858" t="s">
        <v>52</v>
      </c>
      <c r="G858">
        <v>637.89599999999996</v>
      </c>
    </row>
    <row r="859" spans="1:7" x14ac:dyDescent="0.55000000000000004">
      <c r="A859" s="1">
        <v>42725</v>
      </c>
      <c r="B859" t="s">
        <v>98</v>
      </c>
      <c r="C859" t="s">
        <v>207</v>
      </c>
      <c r="D859" t="s">
        <v>101</v>
      </c>
      <c r="E859" t="s">
        <v>67</v>
      </c>
      <c r="F859" t="s">
        <v>157</v>
      </c>
      <c r="G859">
        <v>637.44000000000005</v>
      </c>
    </row>
    <row r="860" spans="1:7" x14ac:dyDescent="0.55000000000000004">
      <c r="A860" s="1">
        <v>42631</v>
      </c>
      <c r="B860" t="s">
        <v>37</v>
      </c>
      <c r="C860" t="s">
        <v>2738</v>
      </c>
      <c r="D860" t="s">
        <v>144</v>
      </c>
      <c r="E860" t="s">
        <v>42</v>
      </c>
      <c r="F860" t="s">
        <v>55</v>
      </c>
      <c r="G860">
        <v>636.86</v>
      </c>
    </row>
    <row r="861" spans="1:7" x14ac:dyDescent="0.55000000000000004">
      <c r="A861" s="1">
        <v>42073</v>
      </c>
      <c r="B861" t="s">
        <v>22</v>
      </c>
      <c r="C861" t="s">
        <v>453</v>
      </c>
      <c r="D861" t="s">
        <v>40</v>
      </c>
      <c r="E861" t="s">
        <v>42</v>
      </c>
      <c r="F861" t="s">
        <v>55</v>
      </c>
      <c r="G861">
        <v>636.40800000000002</v>
      </c>
    </row>
    <row r="862" spans="1:7" x14ac:dyDescent="0.55000000000000004">
      <c r="A862" s="1">
        <v>42947</v>
      </c>
      <c r="B862" t="s">
        <v>22</v>
      </c>
      <c r="C862" t="s">
        <v>234</v>
      </c>
      <c r="D862" t="s">
        <v>101</v>
      </c>
      <c r="E862" t="s">
        <v>67</v>
      </c>
      <c r="F862" t="s">
        <v>68</v>
      </c>
      <c r="G862">
        <v>635.96</v>
      </c>
    </row>
    <row r="863" spans="1:7" x14ac:dyDescent="0.55000000000000004">
      <c r="A863" s="1">
        <v>42064</v>
      </c>
      <c r="B863" t="s">
        <v>98</v>
      </c>
      <c r="C863" t="s">
        <v>207</v>
      </c>
      <c r="D863" t="s">
        <v>101</v>
      </c>
      <c r="E863" t="s">
        <v>28</v>
      </c>
      <c r="F863" t="s">
        <v>32</v>
      </c>
      <c r="G863">
        <v>634.11599999999999</v>
      </c>
    </row>
    <row r="864" spans="1:7" x14ac:dyDescent="0.55000000000000004">
      <c r="A864" s="1">
        <v>42652</v>
      </c>
      <c r="B864" t="s">
        <v>22</v>
      </c>
      <c r="C864" t="s">
        <v>263</v>
      </c>
      <c r="D864" t="s">
        <v>144</v>
      </c>
      <c r="E864" t="s">
        <v>67</v>
      </c>
      <c r="F864" t="s">
        <v>68</v>
      </c>
      <c r="G864">
        <v>631.96</v>
      </c>
    </row>
    <row r="865" spans="1:7" x14ac:dyDescent="0.55000000000000004">
      <c r="A865" s="1">
        <v>42867</v>
      </c>
      <c r="B865" t="s">
        <v>37</v>
      </c>
      <c r="C865" t="s">
        <v>263</v>
      </c>
      <c r="D865" t="s">
        <v>144</v>
      </c>
      <c r="E865" t="s">
        <v>67</v>
      </c>
      <c r="F865" t="s">
        <v>68</v>
      </c>
      <c r="G865">
        <v>631.96</v>
      </c>
    </row>
    <row r="866" spans="1:7" x14ac:dyDescent="0.55000000000000004">
      <c r="A866" s="1">
        <v>42996</v>
      </c>
      <c r="B866" t="s">
        <v>22</v>
      </c>
      <c r="C866" t="s">
        <v>263</v>
      </c>
      <c r="D866" t="s">
        <v>144</v>
      </c>
      <c r="E866" t="s">
        <v>28</v>
      </c>
      <c r="F866" t="s">
        <v>32</v>
      </c>
      <c r="G866">
        <v>631.78200000000004</v>
      </c>
    </row>
    <row r="867" spans="1:7" x14ac:dyDescent="0.55000000000000004">
      <c r="A867" s="1">
        <v>42267</v>
      </c>
      <c r="B867" t="s">
        <v>22</v>
      </c>
      <c r="C867" t="s">
        <v>263</v>
      </c>
      <c r="D867" t="s">
        <v>144</v>
      </c>
      <c r="E867" t="s">
        <v>28</v>
      </c>
      <c r="F867" t="s">
        <v>32</v>
      </c>
      <c r="G867">
        <v>631.78200000000004</v>
      </c>
    </row>
    <row r="868" spans="1:7" x14ac:dyDescent="0.55000000000000004">
      <c r="A868" s="1">
        <v>43436</v>
      </c>
      <c r="B868" t="s">
        <v>22</v>
      </c>
      <c r="C868" t="s">
        <v>143</v>
      </c>
      <c r="D868" t="s">
        <v>144</v>
      </c>
      <c r="E868" t="s">
        <v>42</v>
      </c>
      <c r="F868" t="s">
        <v>71</v>
      </c>
      <c r="G868">
        <v>631.17600000000004</v>
      </c>
    </row>
    <row r="869" spans="1:7" x14ac:dyDescent="0.55000000000000004">
      <c r="A869" s="1">
        <v>43054</v>
      </c>
      <c r="B869" t="s">
        <v>37</v>
      </c>
      <c r="C869" t="s">
        <v>84</v>
      </c>
      <c r="D869" t="s">
        <v>26</v>
      </c>
      <c r="E869" t="s">
        <v>28</v>
      </c>
      <c r="F869" t="s">
        <v>52</v>
      </c>
      <c r="G869">
        <v>630.024</v>
      </c>
    </row>
    <row r="870" spans="1:7" x14ac:dyDescent="0.55000000000000004">
      <c r="A870" s="1">
        <v>43456</v>
      </c>
      <c r="B870" t="s">
        <v>22</v>
      </c>
      <c r="C870" t="s">
        <v>494</v>
      </c>
      <c r="D870" t="s">
        <v>144</v>
      </c>
      <c r="E870" t="s">
        <v>67</v>
      </c>
      <c r="F870" t="s">
        <v>68</v>
      </c>
      <c r="G870">
        <v>629.95799999999997</v>
      </c>
    </row>
    <row r="871" spans="1:7" x14ac:dyDescent="0.55000000000000004">
      <c r="A871" s="1">
        <v>42101</v>
      </c>
      <c r="B871" t="s">
        <v>37</v>
      </c>
      <c r="C871" t="s">
        <v>379</v>
      </c>
      <c r="D871" t="s">
        <v>26</v>
      </c>
      <c r="E871" t="s">
        <v>67</v>
      </c>
      <c r="F871" t="s">
        <v>68</v>
      </c>
      <c r="G871">
        <v>629.95000000000005</v>
      </c>
    </row>
    <row r="872" spans="1:7" x14ac:dyDescent="0.55000000000000004">
      <c r="A872" s="1">
        <v>42634</v>
      </c>
      <c r="B872" t="s">
        <v>22</v>
      </c>
      <c r="C872" t="s">
        <v>379</v>
      </c>
      <c r="D872" t="s">
        <v>26</v>
      </c>
      <c r="E872" t="s">
        <v>67</v>
      </c>
      <c r="F872" t="s">
        <v>68</v>
      </c>
      <c r="G872">
        <v>629.95000000000005</v>
      </c>
    </row>
    <row r="873" spans="1:7" x14ac:dyDescent="0.55000000000000004">
      <c r="A873" s="1">
        <v>43071</v>
      </c>
      <c r="B873" t="s">
        <v>98</v>
      </c>
      <c r="C873" t="s">
        <v>1399</v>
      </c>
      <c r="D873" t="s">
        <v>144</v>
      </c>
      <c r="E873" t="s">
        <v>67</v>
      </c>
      <c r="F873" t="s">
        <v>68</v>
      </c>
      <c r="G873">
        <v>629.95000000000005</v>
      </c>
    </row>
    <row r="874" spans="1:7" x14ac:dyDescent="0.55000000000000004">
      <c r="A874" s="1">
        <v>43417</v>
      </c>
      <c r="B874" t="s">
        <v>37</v>
      </c>
      <c r="C874" t="s">
        <v>263</v>
      </c>
      <c r="D874" t="s">
        <v>144</v>
      </c>
      <c r="E874" t="s">
        <v>67</v>
      </c>
      <c r="F874" t="s">
        <v>68</v>
      </c>
      <c r="G874">
        <v>629.95000000000005</v>
      </c>
    </row>
    <row r="875" spans="1:7" x14ac:dyDescent="0.55000000000000004">
      <c r="A875" s="1">
        <v>42267</v>
      </c>
      <c r="B875" t="s">
        <v>22</v>
      </c>
      <c r="C875" t="s">
        <v>263</v>
      </c>
      <c r="D875" t="s">
        <v>144</v>
      </c>
      <c r="E875" t="s">
        <v>67</v>
      </c>
      <c r="F875" t="s">
        <v>68</v>
      </c>
      <c r="G875">
        <v>629.95000000000005</v>
      </c>
    </row>
    <row r="876" spans="1:7" x14ac:dyDescent="0.55000000000000004">
      <c r="A876" s="1">
        <v>42639</v>
      </c>
      <c r="B876" t="s">
        <v>22</v>
      </c>
      <c r="C876" t="s">
        <v>263</v>
      </c>
      <c r="D876" t="s">
        <v>144</v>
      </c>
      <c r="E876" t="s">
        <v>67</v>
      </c>
      <c r="F876" t="s">
        <v>680</v>
      </c>
      <c r="G876">
        <v>629.92999999999995</v>
      </c>
    </row>
    <row r="877" spans="1:7" x14ac:dyDescent="0.55000000000000004">
      <c r="A877" s="1">
        <v>43435</v>
      </c>
      <c r="B877" t="s">
        <v>98</v>
      </c>
      <c r="C877" t="s">
        <v>39</v>
      </c>
      <c r="D877" t="s">
        <v>40</v>
      </c>
      <c r="E877" t="s">
        <v>28</v>
      </c>
      <c r="F877" t="s">
        <v>61</v>
      </c>
      <c r="G877">
        <v>629.64</v>
      </c>
    </row>
    <row r="878" spans="1:7" x14ac:dyDescent="0.55000000000000004">
      <c r="A878" s="1">
        <v>43043</v>
      </c>
      <c r="B878" t="s">
        <v>37</v>
      </c>
      <c r="C878" t="s">
        <v>416</v>
      </c>
      <c r="D878" t="s">
        <v>40</v>
      </c>
      <c r="E878" t="s">
        <v>42</v>
      </c>
      <c r="F878" t="s">
        <v>43</v>
      </c>
      <c r="G878">
        <v>629.18399999999997</v>
      </c>
    </row>
    <row r="879" spans="1:7" x14ac:dyDescent="0.55000000000000004">
      <c r="A879" s="1">
        <v>42329</v>
      </c>
      <c r="B879" t="s">
        <v>37</v>
      </c>
      <c r="C879" t="s">
        <v>25</v>
      </c>
      <c r="D879" t="s">
        <v>26</v>
      </c>
      <c r="E879" t="s">
        <v>42</v>
      </c>
      <c r="F879" t="s">
        <v>86</v>
      </c>
      <c r="G879">
        <v>629.1</v>
      </c>
    </row>
    <row r="880" spans="1:7" x14ac:dyDescent="0.55000000000000004">
      <c r="A880" s="1">
        <v>43459</v>
      </c>
      <c r="B880" t="s">
        <v>98</v>
      </c>
      <c r="C880" t="s">
        <v>354</v>
      </c>
      <c r="D880" t="s">
        <v>26</v>
      </c>
      <c r="E880" t="s">
        <v>42</v>
      </c>
      <c r="F880" t="s">
        <v>86</v>
      </c>
      <c r="G880">
        <v>629.1</v>
      </c>
    </row>
    <row r="881" spans="1:7" x14ac:dyDescent="0.55000000000000004">
      <c r="A881" s="1">
        <v>42885</v>
      </c>
      <c r="B881" t="s">
        <v>98</v>
      </c>
      <c r="C881" t="s">
        <v>110</v>
      </c>
      <c r="D881" t="s">
        <v>101</v>
      </c>
      <c r="E881" t="s">
        <v>42</v>
      </c>
      <c r="F881" t="s">
        <v>86</v>
      </c>
      <c r="G881">
        <v>629.1</v>
      </c>
    </row>
    <row r="882" spans="1:7" x14ac:dyDescent="0.55000000000000004">
      <c r="A882" s="1">
        <v>42320</v>
      </c>
      <c r="B882" t="s">
        <v>22</v>
      </c>
      <c r="C882" t="s">
        <v>39</v>
      </c>
      <c r="D882" t="s">
        <v>40</v>
      </c>
      <c r="E882" t="s">
        <v>28</v>
      </c>
      <c r="F882" t="s">
        <v>52</v>
      </c>
      <c r="G882">
        <v>629.06399999999996</v>
      </c>
    </row>
    <row r="883" spans="1:7" x14ac:dyDescent="0.55000000000000004">
      <c r="A883" s="1">
        <v>43352</v>
      </c>
      <c r="B883" t="s">
        <v>37</v>
      </c>
      <c r="C883" t="s">
        <v>379</v>
      </c>
      <c r="D883" t="s">
        <v>26</v>
      </c>
      <c r="E883" t="s">
        <v>42</v>
      </c>
      <c r="F883" t="s">
        <v>55</v>
      </c>
      <c r="G883">
        <v>628.80999999999995</v>
      </c>
    </row>
    <row r="884" spans="1:7" x14ac:dyDescent="0.55000000000000004">
      <c r="A884" s="1">
        <v>42354</v>
      </c>
      <c r="B884" t="s">
        <v>98</v>
      </c>
      <c r="C884" t="s">
        <v>39</v>
      </c>
      <c r="D884" t="s">
        <v>40</v>
      </c>
      <c r="E884" t="s">
        <v>67</v>
      </c>
      <c r="F884" t="s">
        <v>68</v>
      </c>
      <c r="G884">
        <v>627.16800000000001</v>
      </c>
    </row>
    <row r="885" spans="1:7" x14ac:dyDescent="0.55000000000000004">
      <c r="A885" s="1">
        <v>43226</v>
      </c>
      <c r="B885" t="s">
        <v>22</v>
      </c>
      <c r="C885" t="s">
        <v>84</v>
      </c>
      <c r="D885" t="s">
        <v>26</v>
      </c>
      <c r="E885" t="s">
        <v>67</v>
      </c>
      <c r="F885" t="s">
        <v>68</v>
      </c>
      <c r="G885">
        <v>627.16800000000001</v>
      </c>
    </row>
    <row r="886" spans="1:7" x14ac:dyDescent="0.55000000000000004">
      <c r="A886" s="1">
        <v>42655</v>
      </c>
      <c r="B886" t="s">
        <v>98</v>
      </c>
      <c r="C886" t="s">
        <v>263</v>
      </c>
      <c r="D886" t="s">
        <v>144</v>
      </c>
      <c r="E886" t="s">
        <v>28</v>
      </c>
      <c r="F886" t="s">
        <v>29</v>
      </c>
      <c r="G886">
        <v>626.35199999999998</v>
      </c>
    </row>
    <row r="887" spans="1:7" x14ac:dyDescent="0.55000000000000004">
      <c r="A887" s="1">
        <v>42066</v>
      </c>
      <c r="B887" t="s">
        <v>22</v>
      </c>
      <c r="C887" t="s">
        <v>39</v>
      </c>
      <c r="D887" t="s">
        <v>40</v>
      </c>
      <c r="E887" t="s">
        <v>28</v>
      </c>
      <c r="F887" t="s">
        <v>52</v>
      </c>
      <c r="G887">
        <v>626.35199999999998</v>
      </c>
    </row>
    <row r="888" spans="1:7" x14ac:dyDescent="0.55000000000000004">
      <c r="A888" s="1">
        <v>42765</v>
      </c>
      <c r="B888" t="s">
        <v>22</v>
      </c>
      <c r="C888" t="s">
        <v>207</v>
      </c>
      <c r="D888" t="s">
        <v>101</v>
      </c>
      <c r="E888" t="s">
        <v>28</v>
      </c>
      <c r="F888" t="s">
        <v>52</v>
      </c>
      <c r="G888">
        <v>626.1</v>
      </c>
    </row>
    <row r="889" spans="1:7" x14ac:dyDescent="0.55000000000000004">
      <c r="A889" s="1">
        <v>42414</v>
      </c>
      <c r="B889" t="s">
        <v>22</v>
      </c>
      <c r="C889" t="s">
        <v>263</v>
      </c>
      <c r="D889" t="s">
        <v>144</v>
      </c>
      <c r="E889" t="s">
        <v>67</v>
      </c>
      <c r="F889" t="s">
        <v>68</v>
      </c>
      <c r="G889">
        <v>625.99</v>
      </c>
    </row>
    <row r="890" spans="1:7" x14ac:dyDescent="0.55000000000000004">
      <c r="A890" s="1">
        <v>42576</v>
      </c>
      <c r="B890" t="s">
        <v>22</v>
      </c>
      <c r="C890" t="s">
        <v>39</v>
      </c>
      <c r="D890" t="s">
        <v>40</v>
      </c>
      <c r="E890" t="s">
        <v>67</v>
      </c>
      <c r="F890" t="s">
        <v>68</v>
      </c>
      <c r="G890">
        <v>623.96</v>
      </c>
    </row>
    <row r="891" spans="1:7" x14ac:dyDescent="0.55000000000000004">
      <c r="A891" s="1">
        <v>42773</v>
      </c>
      <c r="B891" t="s">
        <v>37</v>
      </c>
      <c r="C891" t="s">
        <v>39</v>
      </c>
      <c r="D891" t="s">
        <v>40</v>
      </c>
      <c r="E891" t="s">
        <v>67</v>
      </c>
      <c r="F891" t="s">
        <v>68</v>
      </c>
      <c r="G891">
        <v>623.96</v>
      </c>
    </row>
    <row r="892" spans="1:7" x14ac:dyDescent="0.55000000000000004">
      <c r="A892" s="1">
        <v>43226</v>
      </c>
      <c r="B892" t="s">
        <v>37</v>
      </c>
      <c r="C892" t="s">
        <v>100</v>
      </c>
      <c r="D892" t="s">
        <v>101</v>
      </c>
      <c r="E892" t="s">
        <v>28</v>
      </c>
      <c r="F892" t="s">
        <v>29</v>
      </c>
      <c r="G892">
        <v>623.46479999999997</v>
      </c>
    </row>
    <row r="893" spans="1:7" x14ac:dyDescent="0.55000000000000004">
      <c r="A893" s="1">
        <v>42591</v>
      </c>
      <c r="B893" t="s">
        <v>37</v>
      </c>
      <c r="C893" t="s">
        <v>234</v>
      </c>
      <c r="D893" t="s">
        <v>101</v>
      </c>
      <c r="E893" t="s">
        <v>28</v>
      </c>
      <c r="F893" t="s">
        <v>52</v>
      </c>
      <c r="G893">
        <v>622.45000000000005</v>
      </c>
    </row>
    <row r="894" spans="1:7" x14ac:dyDescent="0.55000000000000004">
      <c r="A894" s="1">
        <v>42549</v>
      </c>
      <c r="B894" t="s">
        <v>37</v>
      </c>
      <c r="C894" t="s">
        <v>306</v>
      </c>
      <c r="D894" t="s">
        <v>40</v>
      </c>
      <c r="E894" t="s">
        <v>28</v>
      </c>
      <c r="F894" t="s">
        <v>61</v>
      </c>
      <c r="G894">
        <v>621.76</v>
      </c>
    </row>
    <row r="895" spans="1:7" x14ac:dyDescent="0.55000000000000004">
      <c r="A895" s="1">
        <v>43197</v>
      </c>
      <c r="B895" t="s">
        <v>98</v>
      </c>
      <c r="C895" t="s">
        <v>50</v>
      </c>
      <c r="D895" t="s">
        <v>26</v>
      </c>
      <c r="E895" t="s">
        <v>28</v>
      </c>
      <c r="F895" t="s">
        <v>52</v>
      </c>
      <c r="G895">
        <v>620.61450000000002</v>
      </c>
    </row>
    <row r="896" spans="1:7" x14ac:dyDescent="0.55000000000000004">
      <c r="A896" s="1">
        <v>42617</v>
      </c>
      <c r="B896" t="s">
        <v>22</v>
      </c>
      <c r="C896" t="s">
        <v>1271</v>
      </c>
      <c r="D896" t="s">
        <v>26</v>
      </c>
      <c r="E896" t="s">
        <v>67</v>
      </c>
      <c r="F896" t="s">
        <v>157</v>
      </c>
      <c r="G896">
        <v>619.95000000000005</v>
      </c>
    </row>
    <row r="897" spans="1:7" x14ac:dyDescent="0.55000000000000004">
      <c r="A897" s="1">
        <v>43121</v>
      </c>
      <c r="B897" t="s">
        <v>98</v>
      </c>
      <c r="C897" t="s">
        <v>234</v>
      </c>
      <c r="D897" t="s">
        <v>101</v>
      </c>
      <c r="E897" t="s">
        <v>67</v>
      </c>
      <c r="F897" t="s">
        <v>157</v>
      </c>
      <c r="G897">
        <v>619.95000000000005</v>
      </c>
    </row>
    <row r="898" spans="1:7" x14ac:dyDescent="0.55000000000000004">
      <c r="A898" s="1">
        <v>42652</v>
      </c>
      <c r="B898" t="s">
        <v>37</v>
      </c>
      <c r="C898" t="s">
        <v>234</v>
      </c>
      <c r="D898" t="s">
        <v>101</v>
      </c>
      <c r="E898" t="s">
        <v>67</v>
      </c>
      <c r="F898" t="s">
        <v>157</v>
      </c>
      <c r="G898">
        <v>619.95000000000005</v>
      </c>
    </row>
    <row r="899" spans="1:7" x14ac:dyDescent="0.55000000000000004">
      <c r="A899" s="1">
        <v>42502</v>
      </c>
      <c r="B899" t="s">
        <v>22</v>
      </c>
      <c r="C899" t="s">
        <v>100</v>
      </c>
      <c r="D899" t="s">
        <v>101</v>
      </c>
      <c r="E899" t="s">
        <v>67</v>
      </c>
      <c r="F899" t="s">
        <v>68</v>
      </c>
      <c r="G899">
        <v>619.15200000000004</v>
      </c>
    </row>
    <row r="900" spans="1:7" x14ac:dyDescent="0.55000000000000004">
      <c r="A900" s="1">
        <v>43197</v>
      </c>
      <c r="B900" t="s">
        <v>98</v>
      </c>
      <c r="C900" t="s">
        <v>50</v>
      </c>
      <c r="D900" t="s">
        <v>26</v>
      </c>
      <c r="E900" t="s">
        <v>67</v>
      </c>
      <c r="F900" t="s">
        <v>157</v>
      </c>
      <c r="G900">
        <v>617.976</v>
      </c>
    </row>
    <row r="901" spans="1:7" x14ac:dyDescent="0.55000000000000004">
      <c r="A901" s="1">
        <v>42635</v>
      </c>
      <c r="B901" t="s">
        <v>22</v>
      </c>
      <c r="C901" t="s">
        <v>143</v>
      </c>
      <c r="D901" t="s">
        <v>144</v>
      </c>
      <c r="E901" t="s">
        <v>67</v>
      </c>
      <c r="F901" t="s">
        <v>157</v>
      </c>
      <c r="G901">
        <v>617.976</v>
      </c>
    </row>
    <row r="902" spans="1:7" x14ac:dyDescent="0.55000000000000004">
      <c r="A902" s="1">
        <v>42145</v>
      </c>
      <c r="B902" t="s">
        <v>37</v>
      </c>
      <c r="C902" t="s">
        <v>315</v>
      </c>
      <c r="D902" t="s">
        <v>26</v>
      </c>
      <c r="E902" t="s">
        <v>67</v>
      </c>
      <c r="F902" t="s">
        <v>68</v>
      </c>
      <c r="G902">
        <v>617.97</v>
      </c>
    </row>
    <row r="903" spans="1:7" x14ac:dyDescent="0.55000000000000004">
      <c r="A903" s="1">
        <v>42176</v>
      </c>
      <c r="B903" t="s">
        <v>22</v>
      </c>
      <c r="C903" t="s">
        <v>263</v>
      </c>
      <c r="D903" t="s">
        <v>144</v>
      </c>
      <c r="E903" t="s">
        <v>67</v>
      </c>
      <c r="F903" t="s">
        <v>68</v>
      </c>
      <c r="G903">
        <v>617.97</v>
      </c>
    </row>
    <row r="904" spans="1:7" x14ac:dyDescent="0.55000000000000004">
      <c r="A904" s="1">
        <v>42267</v>
      </c>
      <c r="B904" t="s">
        <v>22</v>
      </c>
      <c r="C904" t="s">
        <v>207</v>
      </c>
      <c r="D904" t="s">
        <v>101</v>
      </c>
      <c r="E904" t="s">
        <v>28</v>
      </c>
      <c r="F904" t="s">
        <v>52</v>
      </c>
      <c r="G904">
        <v>617.70000000000005</v>
      </c>
    </row>
    <row r="905" spans="1:7" x14ac:dyDescent="0.55000000000000004">
      <c r="A905" s="1">
        <v>42305</v>
      </c>
      <c r="B905" t="s">
        <v>37</v>
      </c>
      <c r="C905" t="s">
        <v>39</v>
      </c>
      <c r="D905" t="s">
        <v>40</v>
      </c>
      <c r="E905" t="s">
        <v>28</v>
      </c>
      <c r="F905" t="s">
        <v>29</v>
      </c>
      <c r="G905">
        <v>616.99800000000005</v>
      </c>
    </row>
    <row r="906" spans="1:7" x14ac:dyDescent="0.55000000000000004">
      <c r="A906" s="1">
        <v>43403</v>
      </c>
      <c r="B906" t="s">
        <v>22</v>
      </c>
      <c r="C906" t="s">
        <v>92</v>
      </c>
      <c r="D906" t="s">
        <v>40</v>
      </c>
      <c r="E906" t="s">
        <v>28</v>
      </c>
      <c r="F906" t="s">
        <v>32</v>
      </c>
      <c r="G906">
        <v>614.27200000000005</v>
      </c>
    </row>
    <row r="907" spans="1:7" x14ac:dyDescent="0.55000000000000004">
      <c r="A907" s="1">
        <v>42687</v>
      </c>
      <c r="B907" t="s">
        <v>22</v>
      </c>
      <c r="C907" t="s">
        <v>100</v>
      </c>
      <c r="D907" t="s">
        <v>101</v>
      </c>
      <c r="E907" t="s">
        <v>28</v>
      </c>
      <c r="F907" t="s">
        <v>29</v>
      </c>
      <c r="G907">
        <v>613.99919999999997</v>
      </c>
    </row>
    <row r="908" spans="1:7" x14ac:dyDescent="0.55000000000000004">
      <c r="A908" s="1">
        <v>42080</v>
      </c>
      <c r="B908" t="s">
        <v>37</v>
      </c>
      <c r="C908" t="s">
        <v>263</v>
      </c>
      <c r="D908" t="s">
        <v>144</v>
      </c>
      <c r="E908" t="s">
        <v>28</v>
      </c>
      <c r="F908" t="s">
        <v>52</v>
      </c>
      <c r="G908">
        <v>613.90800000000002</v>
      </c>
    </row>
    <row r="909" spans="1:7" x14ac:dyDescent="0.55000000000000004">
      <c r="A909" s="1">
        <v>42332</v>
      </c>
      <c r="B909" t="s">
        <v>37</v>
      </c>
      <c r="C909" t="s">
        <v>494</v>
      </c>
      <c r="D909" t="s">
        <v>144</v>
      </c>
      <c r="E909" t="s">
        <v>28</v>
      </c>
      <c r="F909" t="s">
        <v>32</v>
      </c>
      <c r="G909">
        <v>611.05799999999999</v>
      </c>
    </row>
    <row r="910" spans="1:7" x14ac:dyDescent="0.55000000000000004">
      <c r="A910" s="1">
        <v>42010</v>
      </c>
      <c r="B910" t="s">
        <v>98</v>
      </c>
      <c r="C910" t="s">
        <v>25</v>
      </c>
      <c r="D910" t="s">
        <v>26</v>
      </c>
      <c r="E910" t="s">
        <v>42</v>
      </c>
      <c r="F910" t="s">
        <v>71</v>
      </c>
      <c r="G910">
        <v>609.98</v>
      </c>
    </row>
    <row r="911" spans="1:7" x14ac:dyDescent="0.55000000000000004">
      <c r="A911" s="1">
        <v>42473</v>
      </c>
      <c r="B911" t="s">
        <v>22</v>
      </c>
      <c r="C911" t="s">
        <v>100</v>
      </c>
      <c r="D911" t="s">
        <v>101</v>
      </c>
      <c r="E911" t="s">
        <v>28</v>
      </c>
      <c r="F911" t="s">
        <v>52</v>
      </c>
      <c r="G911">
        <v>609.98</v>
      </c>
    </row>
    <row r="912" spans="1:7" x14ac:dyDescent="0.55000000000000004">
      <c r="A912" s="1">
        <v>43456</v>
      </c>
      <c r="B912" t="s">
        <v>22</v>
      </c>
      <c r="C912" t="s">
        <v>225</v>
      </c>
      <c r="D912" t="s">
        <v>101</v>
      </c>
      <c r="E912" t="s">
        <v>28</v>
      </c>
      <c r="F912" t="s">
        <v>52</v>
      </c>
      <c r="G912">
        <v>607.52</v>
      </c>
    </row>
    <row r="913" spans="1:7" x14ac:dyDescent="0.55000000000000004">
      <c r="A913" s="1">
        <v>42369</v>
      </c>
      <c r="B913" t="s">
        <v>98</v>
      </c>
      <c r="C913" t="s">
        <v>1399</v>
      </c>
      <c r="D913" t="s">
        <v>144</v>
      </c>
      <c r="E913" t="s">
        <v>28</v>
      </c>
      <c r="F913" t="s">
        <v>32</v>
      </c>
      <c r="G913">
        <v>605.88</v>
      </c>
    </row>
    <row r="914" spans="1:7" x14ac:dyDescent="0.55000000000000004">
      <c r="A914" s="1">
        <v>42295</v>
      </c>
      <c r="B914" t="s">
        <v>37</v>
      </c>
      <c r="C914" t="s">
        <v>1708</v>
      </c>
      <c r="D914" t="s">
        <v>26</v>
      </c>
      <c r="E914" t="s">
        <v>28</v>
      </c>
      <c r="F914" t="s">
        <v>32</v>
      </c>
      <c r="G914">
        <v>605.34</v>
      </c>
    </row>
    <row r="915" spans="1:7" x14ac:dyDescent="0.55000000000000004">
      <c r="A915" s="1">
        <v>43130</v>
      </c>
      <c r="B915" t="s">
        <v>98</v>
      </c>
      <c r="C915" t="s">
        <v>92</v>
      </c>
      <c r="D915" t="s">
        <v>40</v>
      </c>
      <c r="E915" t="s">
        <v>67</v>
      </c>
      <c r="F915" t="s">
        <v>68</v>
      </c>
      <c r="G915">
        <v>604.76800000000003</v>
      </c>
    </row>
    <row r="916" spans="1:7" x14ac:dyDescent="0.55000000000000004">
      <c r="A916" s="1">
        <v>42086</v>
      </c>
      <c r="B916" t="s">
        <v>22</v>
      </c>
      <c r="C916" t="s">
        <v>39</v>
      </c>
      <c r="D916" t="s">
        <v>40</v>
      </c>
      <c r="E916" t="s">
        <v>67</v>
      </c>
      <c r="F916" t="s">
        <v>68</v>
      </c>
      <c r="G916">
        <v>604.75199999999995</v>
      </c>
    </row>
    <row r="917" spans="1:7" x14ac:dyDescent="0.55000000000000004">
      <c r="A917" s="1">
        <v>42208</v>
      </c>
      <c r="B917" t="s">
        <v>37</v>
      </c>
      <c r="C917" t="s">
        <v>39</v>
      </c>
      <c r="D917" t="s">
        <v>40</v>
      </c>
      <c r="E917" t="s">
        <v>67</v>
      </c>
      <c r="F917" t="s">
        <v>68</v>
      </c>
      <c r="G917">
        <v>604.75199999999995</v>
      </c>
    </row>
    <row r="918" spans="1:7" x14ac:dyDescent="0.55000000000000004">
      <c r="A918" s="1">
        <v>42323</v>
      </c>
      <c r="B918" t="s">
        <v>22</v>
      </c>
      <c r="C918" t="s">
        <v>100</v>
      </c>
      <c r="D918" t="s">
        <v>101</v>
      </c>
      <c r="E918" t="s">
        <v>42</v>
      </c>
      <c r="F918" t="s">
        <v>169</v>
      </c>
      <c r="G918">
        <v>604.65599999999995</v>
      </c>
    </row>
    <row r="919" spans="1:7" x14ac:dyDescent="0.55000000000000004">
      <c r="A919" s="1">
        <v>42319</v>
      </c>
      <c r="B919" t="s">
        <v>22</v>
      </c>
      <c r="C919" t="s">
        <v>453</v>
      </c>
      <c r="D919" t="s">
        <v>40</v>
      </c>
      <c r="E919" t="s">
        <v>28</v>
      </c>
      <c r="F919" t="s">
        <v>32</v>
      </c>
      <c r="G919">
        <v>603.91999999999996</v>
      </c>
    </row>
    <row r="920" spans="1:7" x14ac:dyDescent="0.55000000000000004">
      <c r="A920" s="1">
        <v>42331</v>
      </c>
      <c r="B920" t="s">
        <v>22</v>
      </c>
      <c r="C920" t="s">
        <v>39</v>
      </c>
      <c r="D920" t="s">
        <v>40</v>
      </c>
      <c r="E920" t="s">
        <v>28</v>
      </c>
      <c r="F920" t="s">
        <v>32</v>
      </c>
      <c r="G920">
        <v>603.91999999999996</v>
      </c>
    </row>
    <row r="921" spans="1:7" x14ac:dyDescent="0.55000000000000004">
      <c r="A921" s="1">
        <v>42274</v>
      </c>
      <c r="B921" t="s">
        <v>22</v>
      </c>
      <c r="C921" t="s">
        <v>39</v>
      </c>
      <c r="D921" t="s">
        <v>40</v>
      </c>
      <c r="E921" t="s">
        <v>28</v>
      </c>
      <c r="F921" t="s">
        <v>32</v>
      </c>
      <c r="G921">
        <v>603.91999999999996</v>
      </c>
    </row>
    <row r="922" spans="1:7" x14ac:dyDescent="0.55000000000000004">
      <c r="A922" s="1">
        <v>43367</v>
      </c>
      <c r="B922" t="s">
        <v>37</v>
      </c>
      <c r="C922" t="s">
        <v>225</v>
      </c>
      <c r="D922" t="s">
        <v>101</v>
      </c>
      <c r="E922" t="s">
        <v>28</v>
      </c>
      <c r="F922" t="s">
        <v>32</v>
      </c>
      <c r="G922">
        <v>603.91999999999996</v>
      </c>
    </row>
    <row r="923" spans="1:7" x14ac:dyDescent="0.55000000000000004">
      <c r="A923" s="1">
        <v>42346</v>
      </c>
      <c r="B923" t="s">
        <v>22</v>
      </c>
      <c r="C923" t="s">
        <v>92</v>
      </c>
      <c r="D923" t="s">
        <v>40</v>
      </c>
      <c r="E923" t="s">
        <v>28</v>
      </c>
      <c r="F923" t="s">
        <v>32</v>
      </c>
      <c r="G923">
        <v>603.91999999999996</v>
      </c>
    </row>
    <row r="924" spans="1:7" x14ac:dyDescent="0.55000000000000004">
      <c r="A924" s="1">
        <v>42514</v>
      </c>
      <c r="B924" t="s">
        <v>22</v>
      </c>
      <c r="C924" t="s">
        <v>207</v>
      </c>
      <c r="D924" t="s">
        <v>101</v>
      </c>
      <c r="E924" t="s">
        <v>28</v>
      </c>
      <c r="F924" t="s">
        <v>32</v>
      </c>
      <c r="G924">
        <v>602.65099999999995</v>
      </c>
    </row>
    <row r="925" spans="1:7" x14ac:dyDescent="0.55000000000000004">
      <c r="A925" s="1">
        <v>42557</v>
      </c>
      <c r="B925" t="s">
        <v>37</v>
      </c>
      <c r="C925" t="s">
        <v>263</v>
      </c>
      <c r="D925" t="s">
        <v>144</v>
      </c>
      <c r="E925" t="s">
        <v>42</v>
      </c>
      <c r="F925" t="s">
        <v>55</v>
      </c>
      <c r="G925">
        <v>601.65</v>
      </c>
    </row>
    <row r="926" spans="1:7" x14ac:dyDescent="0.55000000000000004">
      <c r="A926" s="1">
        <v>42634</v>
      </c>
      <c r="B926" t="s">
        <v>98</v>
      </c>
      <c r="C926" t="s">
        <v>39</v>
      </c>
      <c r="D926" t="s">
        <v>40</v>
      </c>
      <c r="E926" t="s">
        <v>28</v>
      </c>
      <c r="F926" t="s">
        <v>32</v>
      </c>
      <c r="G926">
        <v>601.53599999999994</v>
      </c>
    </row>
    <row r="927" spans="1:7" x14ac:dyDescent="0.55000000000000004">
      <c r="A927" s="1">
        <v>42318</v>
      </c>
      <c r="B927" t="s">
        <v>22</v>
      </c>
      <c r="C927" t="s">
        <v>39</v>
      </c>
      <c r="D927" t="s">
        <v>40</v>
      </c>
      <c r="E927" t="s">
        <v>67</v>
      </c>
      <c r="F927" t="s">
        <v>68</v>
      </c>
      <c r="G927">
        <v>601.53599999999994</v>
      </c>
    </row>
    <row r="928" spans="1:7" x14ac:dyDescent="0.55000000000000004">
      <c r="A928" s="1">
        <v>42986</v>
      </c>
      <c r="B928" t="s">
        <v>22</v>
      </c>
      <c r="C928" t="s">
        <v>207</v>
      </c>
      <c r="D928" t="s">
        <v>101</v>
      </c>
      <c r="E928" t="s">
        <v>28</v>
      </c>
      <c r="F928" t="s">
        <v>52</v>
      </c>
      <c r="G928">
        <v>601.47</v>
      </c>
    </row>
    <row r="929" spans="1:7" x14ac:dyDescent="0.55000000000000004">
      <c r="A929" s="1">
        <v>42261</v>
      </c>
      <c r="B929" t="s">
        <v>22</v>
      </c>
      <c r="C929" t="s">
        <v>263</v>
      </c>
      <c r="D929" t="s">
        <v>144</v>
      </c>
      <c r="E929" t="s">
        <v>42</v>
      </c>
      <c r="F929" t="s">
        <v>74</v>
      </c>
      <c r="G929">
        <v>601.29999999999995</v>
      </c>
    </row>
    <row r="930" spans="1:7" x14ac:dyDescent="0.55000000000000004">
      <c r="A930" s="1">
        <v>42364</v>
      </c>
      <c r="B930" t="s">
        <v>98</v>
      </c>
      <c r="C930" t="s">
        <v>100</v>
      </c>
      <c r="D930" t="s">
        <v>101</v>
      </c>
      <c r="E930" t="s">
        <v>28</v>
      </c>
      <c r="F930" t="s">
        <v>32</v>
      </c>
      <c r="G930">
        <v>600.55799999999999</v>
      </c>
    </row>
    <row r="931" spans="1:7" x14ac:dyDescent="0.55000000000000004">
      <c r="A931" s="1">
        <v>43147</v>
      </c>
      <c r="B931" t="s">
        <v>22</v>
      </c>
      <c r="C931" t="s">
        <v>207</v>
      </c>
      <c r="D931" t="s">
        <v>101</v>
      </c>
      <c r="E931" t="s">
        <v>28</v>
      </c>
      <c r="F931" t="s">
        <v>32</v>
      </c>
      <c r="G931">
        <v>600.55799999999999</v>
      </c>
    </row>
    <row r="932" spans="1:7" x14ac:dyDescent="0.55000000000000004">
      <c r="A932" s="1">
        <v>43186</v>
      </c>
      <c r="B932" t="s">
        <v>22</v>
      </c>
      <c r="C932" t="s">
        <v>100</v>
      </c>
      <c r="D932" t="s">
        <v>101</v>
      </c>
      <c r="E932" t="s">
        <v>28</v>
      </c>
      <c r="F932" t="s">
        <v>32</v>
      </c>
      <c r="G932">
        <v>600.55799999999999</v>
      </c>
    </row>
    <row r="933" spans="1:7" x14ac:dyDescent="0.55000000000000004">
      <c r="A933" s="1">
        <v>42725</v>
      </c>
      <c r="B933" t="s">
        <v>98</v>
      </c>
      <c r="C933" t="s">
        <v>207</v>
      </c>
      <c r="D933" t="s">
        <v>101</v>
      </c>
      <c r="E933" t="s">
        <v>67</v>
      </c>
      <c r="F933" t="s">
        <v>680</v>
      </c>
      <c r="G933">
        <v>600.53</v>
      </c>
    </row>
    <row r="934" spans="1:7" x14ac:dyDescent="0.55000000000000004">
      <c r="A934" s="1">
        <v>42700</v>
      </c>
      <c r="B934" t="s">
        <v>37</v>
      </c>
      <c r="C934" t="s">
        <v>593</v>
      </c>
      <c r="D934" t="s">
        <v>101</v>
      </c>
      <c r="E934" t="s">
        <v>67</v>
      </c>
      <c r="F934" t="s">
        <v>1215</v>
      </c>
      <c r="G934">
        <v>599.99</v>
      </c>
    </row>
    <row r="935" spans="1:7" x14ac:dyDescent="0.55000000000000004">
      <c r="A935" s="1">
        <v>43389</v>
      </c>
      <c r="B935" t="s">
        <v>98</v>
      </c>
      <c r="C935" t="s">
        <v>306</v>
      </c>
      <c r="D935" t="s">
        <v>40</v>
      </c>
      <c r="E935" t="s">
        <v>67</v>
      </c>
      <c r="F935" t="s">
        <v>680</v>
      </c>
      <c r="G935">
        <v>599.98500000000001</v>
      </c>
    </row>
    <row r="936" spans="1:7" x14ac:dyDescent="0.55000000000000004">
      <c r="A936" s="1">
        <v>42464</v>
      </c>
      <c r="B936" t="s">
        <v>22</v>
      </c>
      <c r="C936" t="s">
        <v>234</v>
      </c>
      <c r="D936" t="s">
        <v>101</v>
      </c>
      <c r="E936" t="s">
        <v>67</v>
      </c>
      <c r="F936" t="s">
        <v>1215</v>
      </c>
      <c r="G936">
        <v>599.98</v>
      </c>
    </row>
    <row r="937" spans="1:7" x14ac:dyDescent="0.55000000000000004">
      <c r="A937" s="1">
        <v>43444</v>
      </c>
      <c r="B937" t="s">
        <v>98</v>
      </c>
      <c r="C937" t="s">
        <v>1488</v>
      </c>
      <c r="D937" t="s">
        <v>26</v>
      </c>
      <c r="E937" t="s">
        <v>67</v>
      </c>
      <c r="F937" t="s">
        <v>157</v>
      </c>
      <c r="G937">
        <v>599.97</v>
      </c>
    </row>
    <row r="938" spans="1:7" x14ac:dyDescent="0.55000000000000004">
      <c r="A938" s="1">
        <v>43299</v>
      </c>
      <c r="B938" t="s">
        <v>22</v>
      </c>
      <c r="C938" t="s">
        <v>143</v>
      </c>
      <c r="D938" t="s">
        <v>144</v>
      </c>
      <c r="E938" t="s">
        <v>67</v>
      </c>
      <c r="F938" t="s">
        <v>1215</v>
      </c>
      <c r="G938">
        <v>599.97</v>
      </c>
    </row>
    <row r="939" spans="1:7" x14ac:dyDescent="0.55000000000000004">
      <c r="A939" s="1">
        <v>42567</v>
      </c>
      <c r="B939" t="s">
        <v>37</v>
      </c>
      <c r="C939" t="s">
        <v>263</v>
      </c>
      <c r="D939" t="s">
        <v>144</v>
      </c>
      <c r="E939" t="s">
        <v>67</v>
      </c>
      <c r="F939" t="s">
        <v>157</v>
      </c>
      <c r="G939">
        <v>599.9</v>
      </c>
    </row>
    <row r="940" spans="1:7" x14ac:dyDescent="0.55000000000000004">
      <c r="A940" s="1">
        <v>43011</v>
      </c>
      <c r="B940" t="s">
        <v>22</v>
      </c>
      <c r="C940" t="s">
        <v>263</v>
      </c>
      <c r="D940" t="s">
        <v>144</v>
      </c>
      <c r="E940" t="s">
        <v>28</v>
      </c>
      <c r="F940" t="s">
        <v>32</v>
      </c>
      <c r="G940">
        <v>599.29200000000003</v>
      </c>
    </row>
    <row r="941" spans="1:7" x14ac:dyDescent="0.55000000000000004">
      <c r="A941" s="1">
        <v>42900</v>
      </c>
      <c r="B941" t="s">
        <v>98</v>
      </c>
      <c r="C941" t="s">
        <v>39</v>
      </c>
      <c r="D941" t="s">
        <v>40</v>
      </c>
      <c r="E941" t="s">
        <v>28</v>
      </c>
      <c r="F941" t="s">
        <v>29</v>
      </c>
      <c r="G941">
        <v>599.16499999999996</v>
      </c>
    </row>
    <row r="942" spans="1:7" x14ac:dyDescent="0.55000000000000004">
      <c r="A942" s="1">
        <v>42603</v>
      </c>
      <c r="B942" t="s">
        <v>37</v>
      </c>
      <c r="C942" t="s">
        <v>494</v>
      </c>
      <c r="D942" t="s">
        <v>144</v>
      </c>
      <c r="E942" t="s">
        <v>28</v>
      </c>
      <c r="F942" t="s">
        <v>32</v>
      </c>
      <c r="G942">
        <v>598.45799999999997</v>
      </c>
    </row>
    <row r="943" spans="1:7" x14ac:dyDescent="0.55000000000000004">
      <c r="A943" s="1">
        <v>43284</v>
      </c>
      <c r="B943" t="s">
        <v>37</v>
      </c>
      <c r="C943" t="s">
        <v>100</v>
      </c>
      <c r="D943" t="s">
        <v>101</v>
      </c>
      <c r="E943" t="s">
        <v>67</v>
      </c>
      <c r="F943" t="s">
        <v>680</v>
      </c>
      <c r="G943">
        <v>597.13199999999995</v>
      </c>
    </row>
    <row r="944" spans="1:7" x14ac:dyDescent="0.55000000000000004">
      <c r="A944" s="1">
        <v>42933</v>
      </c>
      <c r="B944" t="s">
        <v>37</v>
      </c>
      <c r="C944" t="s">
        <v>786</v>
      </c>
      <c r="D944" t="s">
        <v>144</v>
      </c>
      <c r="E944" t="s">
        <v>67</v>
      </c>
      <c r="F944" t="s">
        <v>68</v>
      </c>
      <c r="G944">
        <v>597</v>
      </c>
    </row>
    <row r="945" spans="1:7" x14ac:dyDescent="0.55000000000000004">
      <c r="A945" s="1">
        <v>42480</v>
      </c>
      <c r="B945" t="s">
        <v>37</v>
      </c>
      <c r="C945" t="s">
        <v>1271</v>
      </c>
      <c r="D945" t="s">
        <v>26</v>
      </c>
      <c r="E945" t="s">
        <v>28</v>
      </c>
      <c r="F945" t="s">
        <v>61</v>
      </c>
      <c r="G945">
        <v>595.38</v>
      </c>
    </row>
    <row r="946" spans="1:7" x14ac:dyDescent="0.55000000000000004">
      <c r="A946" s="1">
        <v>43065</v>
      </c>
      <c r="B946" t="s">
        <v>22</v>
      </c>
      <c r="C946" t="s">
        <v>39</v>
      </c>
      <c r="D946" t="s">
        <v>40</v>
      </c>
      <c r="E946" t="s">
        <v>28</v>
      </c>
      <c r="F946" t="s">
        <v>61</v>
      </c>
      <c r="G946">
        <v>595.38</v>
      </c>
    </row>
    <row r="947" spans="1:7" x14ac:dyDescent="0.55000000000000004">
      <c r="A947" s="1">
        <v>43385</v>
      </c>
      <c r="B947" t="s">
        <v>37</v>
      </c>
      <c r="C947" t="s">
        <v>665</v>
      </c>
      <c r="D947" t="s">
        <v>40</v>
      </c>
      <c r="E947" t="s">
        <v>67</v>
      </c>
      <c r="F947" t="s">
        <v>157</v>
      </c>
      <c r="G947">
        <v>595</v>
      </c>
    </row>
    <row r="948" spans="1:7" x14ac:dyDescent="0.55000000000000004">
      <c r="A948" s="1">
        <v>43057</v>
      </c>
      <c r="B948" t="s">
        <v>22</v>
      </c>
      <c r="C948" t="s">
        <v>39</v>
      </c>
      <c r="D948" t="s">
        <v>40</v>
      </c>
      <c r="E948" t="s">
        <v>67</v>
      </c>
      <c r="F948" t="s">
        <v>157</v>
      </c>
      <c r="G948">
        <v>595</v>
      </c>
    </row>
    <row r="949" spans="1:7" x14ac:dyDescent="0.55000000000000004">
      <c r="A949" s="1">
        <v>43366</v>
      </c>
      <c r="B949" t="s">
        <v>22</v>
      </c>
      <c r="C949" t="s">
        <v>39</v>
      </c>
      <c r="D949" t="s">
        <v>40</v>
      </c>
      <c r="E949" t="s">
        <v>28</v>
      </c>
      <c r="F949" t="s">
        <v>32</v>
      </c>
      <c r="G949">
        <v>594.81600000000003</v>
      </c>
    </row>
    <row r="950" spans="1:7" x14ac:dyDescent="0.55000000000000004">
      <c r="A950" s="1">
        <v>42934</v>
      </c>
      <c r="B950" t="s">
        <v>37</v>
      </c>
      <c r="C950" t="s">
        <v>453</v>
      </c>
      <c r="D950" t="s">
        <v>40</v>
      </c>
      <c r="E950" t="s">
        <v>42</v>
      </c>
      <c r="F950" t="s">
        <v>55</v>
      </c>
      <c r="G950">
        <v>593.56799999999998</v>
      </c>
    </row>
    <row r="951" spans="1:7" x14ac:dyDescent="0.55000000000000004">
      <c r="A951" s="1">
        <v>43442</v>
      </c>
      <c r="B951" t="s">
        <v>98</v>
      </c>
      <c r="C951" t="s">
        <v>1399</v>
      </c>
      <c r="D951" t="s">
        <v>144</v>
      </c>
      <c r="E951" t="s">
        <v>42</v>
      </c>
      <c r="F951" t="s">
        <v>55</v>
      </c>
      <c r="G951">
        <v>592.74</v>
      </c>
    </row>
    <row r="952" spans="1:7" x14ac:dyDescent="0.55000000000000004">
      <c r="A952" s="1">
        <v>42298</v>
      </c>
      <c r="B952" t="s">
        <v>37</v>
      </c>
      <c r="C952" t="s">
        <v>315</v>
      </c>
      <c r="D952" t="s">
        <v>26</v>
      </c>
      <c r="E952" t="s">
        <v>28</v>
      </c>
      <c r="F952" t="s">
        <v>52</v>
      </c>
      <c r="G952">
        <v>591.32000000000005</v>
      </c>
    </row>
    <row r="953" spans="1:7" x14ac:dyDescent="0.55000000000000004">
      <c r="A953" s="1">
        <v>43406</v>
      </c>
      <c r="B953" t="s">
        <v>98</v>
      </c>
      <c r="C953" t="s">
        <v>39</v>
      </c>
      <c r="D953" t="s">
        <v>40</v>
      </c>
      <c r="E953" t="s">
        <v>42</v>
      </c>
      <c r="F953" t="s">
        <v>71</v>
      </c>
      <c r="G953">
        <v>590.35199999999998</v>
      </c>
    </row>
    <row r="954" spans="1:7" x14ac:dyDescent="0.55000000000000004">
      <c r="A954" s="1">
        <v>42707</v>
      </c>
      <c r="B954" t="s">
        <v>37</v>
      </c>
      <c r="C954" t="s">
        <v>263</v>
      </c>
      <c r="D954" t="s">
        <v>144</v>
      </c>
      <c r="E954" t="s">
        <v>42</v>
      </c>
      <c r="F954" t="s">
        <v>71</v>
      </c>
      <c r="G954">
        <v>590.35199999999998</v>
      </c>
    </row>
    <row r="955" spans="1:7" x14ac:dyDescent="0.55000000000000004">
      <c r="A955" s="1">
        <v>42728</v>
      </c>
      <c r="B955" t="s">
        <v>22</v>
      </c>
      <c r="C955" t="s">
        <v>453</v>
      </c>
      <c r="D955" t="s">
        <v>40</v>
      </c>
      <c r="E955" t="s">
        <v>28</v>
      </c>
      <c r="F955" t="s">
        <v>29</v>
      </c>
      <c r="G955">
        <v>590.05799999999999</v>
      </c>
    </row>
    <row r="956" spans="1:7" x14ac:dyDescent="0.55000000000000004">
      <c r="A956" s="1">
        <v>42634</v>
      </c>
      <c r="B956" t="s">
        <v>98</v>
      </c>
      <c r="C956" t="s">
        <v>1244</v>
      </c>
      <c r="D956" t="s">
        <v>144</v>
      </c>
      <c r="E956" t="s">
        <v>67</v>
      </c>
      <c r="F956" t="s">
        <v>68</v>
      </c>
      <c r="G956">
        <v>589.9</v>
      </c>
    </row>
    <row r="957" spans="1:7" x14ac:dyDescent="0.55000000000000004">
      <c r="A957" s="1">
        <v>42281</v>
      </c>
      <c r="B957" t="s">
        <v>22</v>
      </c>
      <c r="C957" t="s">
        <v>263</v>
      </c>
      <c r="D957" t="s">
        <v>144</v>
      </c>
      <c r="E957" t="s">
        <v>28</v>
      </c>
      <c r="F957" t="s">
        <v>32</v>
      </c>
      <c r="G957">
        <v>589.41</v>
      </c>
    </row>
    <row r="958" spans="1:7" x14ac:dyDescent="0.55000000000000004">
      <c r="A958" s="1">
        <v>43357</v>
      </c>
      <c r="B958" t="s">
        <v>98</v>
      </c>
      <c r="C958" t="s">
        <v>263</v>
      </c>
      <c r="D958" t="s">
        <v>144</v>
      </c>
      <c r="E958" t="s">
        <v>28</v>
      </c>
      <c r="F958" t="s">
        <v>32</v>
      </c>
      <c r="G958">
        <v>589.41</v>
      </c>
    </row>
    <row r="959" spans="1:7" x14ac:dyDescent="0.55000000000000004">
      <c r="A959" s="1">
        <v>42829</v>
      </c>
      <c r="B959" t="s">
        <v>22</v>
      </c>
      <c r="C959" t="s">
        <v>263</v>
      </c>
      <c r="D959" t="s">
        <v>144</v>
      </c>
      <c r="E959" t="s">
        <v>42</v>
      </c>
      <c r="F959" t="s">
        <v>71</v>
      </c>
      <c r="G959">
        <v>588.78399999999999</v>
      </c>
    </row>
    <row r="960" spans="1:7" x14ac:dyDescent="0.55000000000000004">
      <c r="A960" s="1">
        <v>43233</v>
      </c>
      <c r="B960" t="s">
        <v>37</v>
      </c>
      <c r="C960" t="s">
        <v>250</v>
      </c>
      <c r="D960" t="s">
        <v>101</v>
      </c>
      <c r="E960" t="s">
        <v>67</v>
      </c>
      <c r="F960" t="s">
        <v>68</v>
      </c>
      <c r="G960">
        <v>587.97</v>
      </c>
    </row>
    <row r="961" spans="1:7" x14ac:dyDescent="0.55000000000000004">
      <c r="A961" s="1">
        <v>42606</v>
      </c>
      <c r="B961" t="s">
        <v>22</v>
      </c>
      <c r="C961" t="s">
        <v>25</v>
      </c>
      <c r="D961" t="s">
        <v>26</v>
      </c>
      <c r="E961" t="s">
        <v>67</v>
      </c>
      <c r="F961" t="s">
        <v>68</v>
      </c>
      <c r="G961">
        <v>587.97</v>
      </c>
    </row>
    <row r="962" spans="1:7" x14ac:dyDescent="0.55000000000000004">
      <c r="A962" s="1">
        <v>42436</v>
      </c>
      <c r="B962" t="s">
        <v>98</v>
      </c>
      <c r="C962" t="s">
        <v>241</v>
      </c>
      <c r="D962" t="s">
        <v>144</v>
      </c>
      <c r="E962" t="s">
        <v>67</v>
      </c>
      <c r="F962" t="s">
        <v>68</v>
      </c>
      <c r="G962">
        <v>587.97</v>
      </c>
    </row>
    <row r="963" spans="1:7" x14ac:dyDescent="0.55000000000000004">
      <c r="A963" s="1">
        <v>42074</v>
      </c>
      <c r="B963" t="s">
        <v>37</v>
      </c>
      <c r="C963" t="s">
        <v>25</v>
      </c>
      <c r="D963" t="s">
        <v>26</v>
      </c>
      <c r="E963" t="s">
        <v>67</v>
      </c>
      <c r="F963" t="s">
        <v>68</v>
      </c>
      <c r="G963">
        <v>587.97</v>
      </c>
    </row>
    <row r="964" spans="1:7" x14ac:dyDescent="0.55000000000000004">
      <c r="A964" s="1">
        <v>42603</v>
      </c>
      <c r="B964" t="s">
        <v>37</v>
      </c>
      <c r="C964" t="s">
        <v>39</v>
      </c>
      <c r="D964" t="s">
        <v>40</v>
      </c>
      <c r="E964" t="s">
        <v>28</v>
      </c>
      <c r="F964" t="s">
        <v>29</v>
      </c>
      <c r="G964">
        <v>586.39800000000002</v>
      </c>
    </row>
    <row r="965" spans="1:7" x14ac:dyDescent="0.55000000000000004">
      <c r="A965" s="1">
        <v>42163</v>
      </c>
      <c r="B965" t="s">
        <v>22</v>
      </c>
      <c r="C965" t="s">
        <v>92</v>
      </c>
      <c r="D965" t="s">
        <v>40</v>
      </c>
      <c r="E965" t="s">
        <v>28</v>
      </c>
      <c r="F965" t="s">
        <v>32</v>
      </c>
      <c r="G965">
        <v>585.55200000000002</v>
      </c>
    </row>
    <row r="966" spans="1:7" x14ac:dyDescent="0.55000000000000004">
      <c r="A966" s="1">
        <v>42273</v>
      </c>
      <c r="B966" t="s">
        <v>98</v>
      </c>
      <c r="C966" t="s">
        <v>39</v>
      </c>
      <c r="D966" t="s">
        <v>40</v>
      </c>
      <c r="E966" t="s">
        <v>28</v>
      </c>
      <c r="F966" t="s">
        <v>32</v>
      </c>
      <c r="G966">
        <v>585.55200000000002</v>
      </c>
    </row>
    <row r="967" spans="1:7" x14ac:dyDescent="0.55000000000000004">
      <c r="A967" s="1">
        <v>43074</v>
      </c>
      <c r="B967" t="s">
        <v>22</v>
      </c>
      <c r="C967" t="s">
        <v>25</v>
      </c>
      <c r="D967" t="s">
        <v>26</v>
      </c>
      <c r="E967" t="s">
        <v>42</v>
      </c>
      <c r="F967" t="s">
        <v>55</v>
      </c>
      <c r="G967">
        <v>584.82000000000005</v>
      </c>
    </row>
    <row r="968" spans="1:7" x14ac:dyDescent="0.55000000000000004">
      <c r="A968" s="1">
        <v>42357</v>
      </c>
      <c r="B968" t="s">
        <v>37</v>
      </c>
      <c r="C968" t="s">
        <v>39</v>
      </c>
      <c r="D968" t="s">
        <v>40</v>
      </c>
      <c r="E968" t="s">
        <v>67</v>
      </c>
      <c r="F968" t="s">
        <v>68</v>
      </c>
      <c r="G968">
        <v>583.79999999999995</v>
      </c>
    </row>
    <row r="969" spans="1:7" x14ac:dyDescent="0.55000000000000004">
      <c r="A969" s="1">
        <v>42668</v>
      </c>
      <c r="B969" t="s">
        <v>37</v>
      </c>
      <c r="C969" t="s">
        <v>453</v>
      </c>
      <c r="D969" t="s">
        <v>40</v>
      </c>
      <c r="E969" t="s">
        <v>28</v>
      </c>
      <c r="F969" t="s">
        <v>32</v>
      </c>
      <c r="G969">
        <v>582.33600000000001</v>
      </c>
    </row>
    <row r="970" spans="1:7" x14ac:dyDescent="0.55000000000000004">
      <c r="A970" s="1">
        <v>43072</v>
      </c>
      <c r="B970" t="s">
        <v>22</v>
      </c>
      <c r="C970" t="s">
        <v>250</v>
      </c>
      <c r="D970" t="s">
        <v>101</v>
      </c>
      <c r="E970" t="s">
        <v>28</v>
      </c>
      <c r="F970" t="s">
        <v>52</v>
      </c>
      <c r="G970">
        <v>581.96</v>
      </c>
    </row>
    <row r="971" spans="1:7" x14ac:dyDescent="0.55000000000000004">
      <c r="A971" s="1">
        <v>43380</v>
      </c>
      <c r="B971" t="s">
        <v>98</v>
      </c>
      <c r="C971" t="s">
        <v>84</v>
      </c>
      <c r="D971" t="s">
        <v>26</v>
      </c>
      <c r="E971" t="s">
        <v>42</v>
      </c>
      <c r="F971" t="s">
        <v>55</v>
      </c>
      <c r="G971">
        <v>580.67200000000003</v>
      </c>
    </row>
    <row r="972" spans="1:7" x14ac:dyDescent="0.55000000000000004">
      <c r="A972" s="1">
        <v>42243</v>
      </c>
      <c r="B972" t="s">
        <v>37</v>
      </c>
      <c r="C972" t="s">
        <v>315</v>
      </c>
      <c r="D972" t="s">
        <v>26</v>
      </c>
      <c r="E972" t="s">
        <v>67</v>
      </c>
      <c r="F972" t="s">
        <v>68</v>
      </c>
      <c r="G972">
        <v>579.95000000000005</v>
      </c>
    </row>
    <row r="973" spans="1:7" x14ac:dyDescent="0.55000000000000004">
      <c r="A973" s="1">
        <v>42269</v>
      </c>
      <c r="B973" t="s">
        <v>22</v>
      </c>
      <c r="C973" t="s">
        <v>263</v>
      </c>
      <c r="D973" t="s">
        <v>144</v>
      </c>
      <c r="E973" t="s">
        <v>28</v>
      </c>
      <c r="F973" t="s">
        <v>32</v>
      </c>
      <c r="G973">
        <v>579.52800000000002</v>
      </c>
    </row>
    <row r="974" spans="1:7" x14ac:dyDescent="0.55000000000000004">
      <c r="A974" s="1">
        <v>43147</v>
      </c>
      <c r="B974" t="s">
        <v>37</v>
      </c>
      <c r="C974" t="s">
        <v>745</v>
      </c>
      <c r="D974" t="s">
        <v>144</v>
      </c>
      <c r="E974" t="s">
        <v>42</v>
      </c>
      <c r="F974" t="s">
        <v>55</v>
      </c>
      <c r="G974">
        <v>579.51</v>
      </c>
    </row>
    <row r="975" spans="1:7" x14ac:dyDescent="0.55000000000000004">
      <c r="A975" s="1">
        <v>42835</v>
      </c>
      <c r="B975" t="s">
        <v>22</v>
      </c>
      <c r="C975" t="s">
        <v>39</v>
      </c>
      <c r="D975" t="s">
        <v>40</v>
      </c>
      <c r="E975" t="s">
        <v>42</v>
      </c>
      <c r="F975" t="s">
        <v>55</v>
      </c>
      <c r="G975">
        <v>579.51</v>
      </c>
    </row>
    <row r="976" spans="1:7" x14ac:dyDescent="0.55000000000000004">
      <c r="A976" s="1">
        <v>43087</v>
      </c>
      <c r="B976" t="s">
        <v>37</v>
      </c>
      <c r="C976" t="s">
        <v>39</v>
      </c>
      <c r="D976" t="s">
        <v>40</v>
      </c>
      <c r="E976" t="s">
        <v>42</v>
      </c>
      <c r="F976" t="s">
        <v>575</v>
      </c>
      <c r="G976">
        <v>579.29999999999995</v>
      </c>
    </row>
    <row r="977" spans="1:7" x14ac:dyDescent="0.55000000000000004">
      <c r="A977" s="1">
        <v>42930</v>
      </c>
      <c r="B977" t="s">
        <v>37</v>
      </c>
      <c r="C977" t="s">
        <v>263</v>
      </c>
      <c r="D977" t="s">
        <v>144</v>
      </c>
      <c r="E977" t="s">
        <v>28</v>
      </c>
      <c r="F977" t="s">
        <v>29</v>
      </c>
      <c r="G977">
        <v>579.13599999999997</v>
      </c>
    </row>
    <row r="978" spans="1:7" x14ac:dyDescent="0.55000000000000004">
      <c r="A978" s="1">
        <v>43395</v>
      </c>
      <c r="B978" t="s">
        <v>22</v>
      </c>
      <c r="C978" t="s">
        <v>453</v>
      </c>
      <c r="D978" t="s">
        <v>40</v>
      </c>
      <c r="E978" t="s">
        <v>28</v>
      </c>
      <c r="F978" t="s">
        <v>32</v>
      </c>
      <c r="G978">
        <v>579.13599999999997</v>
      </c>
    </row>
    <row r="979" spans="1:7" x14ac:dyDescent="0.55000000000000004">
      <c r="A979" s="1">
        <v>42682</v>
      </c>
      <c r="B979" t="s">
        <v>37</v>
      </c>
      <c r="C979" t="s">
        <v>263</v>
      </c>
      <c r="D979" t="s">
        <v>144</v>
      </c>
      <c r="E979" t="s">
        <v>28</v>
      </c>
      <c r="F979" t="s">
        <v>32</v>
      </c>
      <c r="G979">
        <v>577.76400000000001</v>
      </c>
    </row>
    <row r="980" spans="1:7" x14ac:dyDescent="0.55000000000000004">
      <c r="A980" s="1">
        <v>42684</v>
      </c>
      <c r="B980" t="s">
        <v>22</v>
      </c>
      <c r="C980" t="s">
        <v>143</v>
      </c>
      <c r="D980" t="s">
        <v>144</v>
      </c>
      <c r="E980" t="s">
        <v>42</v>
      </c>
      <c r="F980" t="s">
        <v>55</v>
      </c>
      <c r="G980">
        <v>577.58399999999995</v>
      </c>
    </row>
    <row r="981" spans="1:7" x14ac:dyDescent="0.55000000000000004">
      <c r="A981" s="1">
        <v>42196</v>
      </c>
      <c r="B981" t="s">
        <v>22</v>
      </c>
      <c r="C981" t="s">
        <v>100</v>
      </c>
      <c r="D981" t="s">
        <v>101</v>
      </c>
      <c r="E981" t="s">
        <v>67</v>
      </c>
      <c r="F981" t="s">
        <v>68</v>
      </c>
      <c r="G981">
        <v>575.96799999999996</v>
      </c>
    </row>
    <row r="982" spans="1:7" x14ac:dyDescent="0.55000000000000004">
      <c r="A982" s="1">
        <v>42319</v>
      </c>
      <c r="B982" t="s">
        <v>98</v>
      </c>
      <c r="C982" t="s">
        <v>39</v>
      </c>
      <c r="D982" t="s">
        <v>40</v>
      </c>
      <c r="E982" t="s">
        <v>67</v>
      </c>
      <c r="F982" t="s">
        <v>68</v>
      </c>
      <c r="G982">
        <v>575.928</v>
      </c>
    </row>
    <row r="983" spans="1:7" x14ac:dyDescent="0.55000000000000004">
      <c r="A983" s="1">
        <v>42186</v>
      </c>
      <c r="B983" t="s">
        <v>37</v>
      </c>
      <c r="C983" t="s">
        <v>50</v>
      </c>
      <c r="D983" t="s">
        <v>26</v>
      </c>
      <c r="E983" t="s">
        <v>67</v>
      </c>
      <c r="F983" t="s">
        <v>68</v>
      </c>
      <c r="G983">
        <v>575.91999999999996</v>
      </c>
    </row>
    <row r="984" spans="1:7" x14ac:dyDescent="0.55000000000000004">
      <c r="A984" s="1">
        <v>42337</v>
      </c>
      <c r="B984" t="s">
        <v>22</v>
      </c>
      <c r="C984" t="s">
        <v>39</v>
      </c>
      <c r="D984" t="s">
        <v>40</v>
      </c>
      <c r="E984" t="s">
        <v>67</v>
      </c>
      <c r="F984" t="s">
        <v>68</v>
      </c>
      <c r="G984">
        <v>575.91999999999996</v>
      </c>
    </row>
    <row r="985" spans="1:7" x14ac:dyDescent="0.55000000000000004">
      <c r="A985" s="1">
        <v>42077</v>
      </c>
      <c r="B985" t="s">
        <v>98</v>
      </c>
      <c r="C985" t="s">
        <v>207</v>
      </c>
      <c r="D985" t="s">
        <v>101</v>
      </c>
      <c r="E985" t="s">
        <v>67</v>
      </c>
      <c r="F985" t="s">
        <v>680</v>
      </c>
      <c r="G985">
        <v>574.91</v>
      </c>
    </row>
    <row r="986" spans="1:7" x14ac:dyDescent="0.55000000000000004">
      <c r="A986" s="1">
        <v>42312</v>
      </c>
      <c r="B986" t="s">
        <v>22</v>
      </c>
      <c r="C986" t="s">
        <v>39</v>
      </c>
      <c r="D986" t="s">
        <v>40</v>
      </c>
      <c r="E986" t="s">
        <v>28</v>
      </c>
      <c r="F986" t="s">
        <v>52</v>
      </c>
      <c r="G986">
        <v>573.72799999999995</v>
      </c>
    </row>
    <row r="987" spans="1:7" x14ac:dyDescent="0.55000000000000004">
      <c r="A987" s="1">
        <v>42644</v>
      </c>
      <c r="B987" t="s">
        <v>22</v>
      </c>
      <c r="C987" t="s">
        <v>416</v>
      </c>
      <c r="D987" t="s">
        <v>40</v>
      </c>
      <c r="E987" t="s">
        <v>67</v>
      </c>
      <c r="F987" t="s">
        <v>68</v>
      </c>
      <c r="G987">
        <v>572.79999999999995</v>
      </c>
    </row>
    <row r="988" spans="1:7" x14ac:dyDescent="0.55000000000000004">
      <c r="A988" s="1">
        <v>43092</v>
      </c>
      <c r="B988" t="s">
        <v>22</v>
      </c>
      <c r="C988" t="s">
        <v>315</v>
      </c>
      <c r="D988" t="s">
        <v>26</v>
      </c>
      <c r="E988" t="s">
        <v>28</v>
      </c>
      <c r="F988" t="s">
        <v>61</v>
      </c>
      <c r="G988">
        <v>572.76</v>
      </c>
    </row>
    <row r="989" spans="1:7" x14ac:dyDescent="0.55000000000000004">
      <c r="A989" s="1">
        <v>42017</v>
      </c>
      <c r="B989" t="s">
        <v>37</v>
      </c>
      <c r="C989" t="s">
        <v>734</v>
      </c>
      <c r="D989" t="s">
        <v>26</v>
      </c>
      <c r="E989" t="s">
        <v>42</v>
      </c>
      <c r="F989" t="s">
        <v>55</v>
      </c>
      <c r="G989">
        <v>572.58000000000004</v>
      </c>
    </row>
    <row r="990" spans="1:7" x14ac:dyDescent="0.55000000000000004">
      <c r="A990" s="1">
        <v>43333</v>
      </c>
      <c r="B990" t="s">
        <v>37</v>
      </c>
      <c r="C990" t="s">
        <v>92</v>
      </c>
      <c r="D990" t="s">
        <v>40</v>
      </c>
      <c r="E990" t="s">
        <v>42</v>
      </c>
      <c r="F990" t="s">
        <v>55</v>
      </c>
      <c r="G990">
        <v>572.58000000000004</v>
      </c>
    </row>
    <row r="991" spans="1:7" x14ac:dyDescent="0.55000000000000004">
      <c r="A991" s="1">
        <v>42694</v>
      </c>
      <c r="B991" t="s">
        <v>22</v>
      </c>
      <c r="C991" t="s">
        <v>39</v>
      </c>
      <c r="D991" t="s">
        <v>40</v>
      </c>
      <c r="E991" t="s">
        <v>28</v>
      </c>
      <c r="F991" t="s">
        <v>32</v>
      </c>
      <c r="G991">
        <v>572.16</v>
      </c>
    </row>
    <row r="992" spans="1:7" x14ac:dyDescent="0.55000000000000004">
      <c r="A992" s="1">
        <v>42359</v>
      </c>
      <c r="B992" t="s">
        <v>22</v>
      </c>
      <c r="C992" t="s">
        <v>39</v>
      </c>
      <c r="D992" t="s">
        <v>40</v>
      </c>
      <c r="E992" t="s">
        <v>28</v>
      </c>
      <c r="F992" t="s">
        <v>32</v>
      </c>
      <c r="G992">
        <v>572.16</v>
      </c>
    </row>
    <row r="993" spans="1:7" x14ac:dyDescent="0.55000000000000004">
      <c r="A993" s="1">
        <v>43224</v>
      </c>
      <c r="B993" t="s">
        <v>22</v>
      </c>
      <c r="C993" t="s">
        <v>315</v>
      </c>
      <c r="D993" t="s">
        <v>26</v>
      </c>
      <c r="E993" t="s">
        <v>42</v>
      </c>
      <c r="F993" t="s">
        <v>55</v>
      </c>
      <c r="G993">
        <v>571.44000000000005</v>
      </c>
    </row>
    <row r="994" spans="1:7" x14ac:dyDescent="0.55000000000000004">
      <c r="A994" s="1">
        <v>43424</v>
      </c>
      <c r="B994" t="s">
        <v>37</v>
      </c>
      <c r="C994" t="s">
        <v>263</v>
      </c>
      <c r="D994" t="s">
        <v>144</v>
      </c>
      <c r="E994" t="s">
        <v>67</v>
      </c>
      <c r="F994" t="s">
        <v>68</v>
      </c>
      <c r="G994">
        <v>569.99</v>
      </c>
    </row>
    <row r="995" spans="1:7" x14ac:dyDescent="0.55000000000000004">
      <c r="A995" s="1">
        <v>42476</v>
      </c>
      <c r="B995" t="s">
        <v>22</v>
      </c>
      <c r="C995" t="s">
        <v>315</v>
      </c>
      <c r="D995" t="s">
        <v>26</v>
      </c>
      <c r="E995" t="s">
        <v>67</v>
      </c>
      <c r="F995" t="s">
        <v>68</v>
      </c>
      <c r="G995">
        <v>569.64</v>
      </c>
    </row>
    <row r="996" spans="1:7" x14ac:dyDescent="0.55000000000000004">
      <c r="A996" s="1">
        <v>43343</v>
      </c>
      <c r="B996" t="s">
        <v>37</v>
      </c>
      <c r="C996" t="s">
        <v>92</v>
      </c>
      <c r="D996" t="s">
        <v>40</v>
      </c>
      <c r="E996" t="s">
        <v>28</v>
      </c>
      <c r="F996" t="s">
        <v>32</v>
      </c>
      <c r="G996">
        <v>569.56799999999998</v>
      </c>
    </row>
    <row r="997" spans="1:7" x14ac:dyDescent="0.55000000000000004">
      <c r="A997" s="1">
        <v>42956</v>
      </c>
      <c r="B997" t="s">
        <v>22</v>
      </c>
      <c r="C997" t="s">
        <v>84</v>
      </c>
      <c r="D997" t="s">
        <v>26</v>
      </c>
      <c r="E997" t="s">
        <v>42</v>
      </c>
      <c r="F997" t="s">
        <v>74</v>
      </c>
      <c r="G997">
        <v>569.53599999999994</v>
      </c>
    </row>
    <row r="998" spans="1:7" x14ac:dyDescent="0.55000000000000004">
      <c r="A998" s="1">
        <v>43281</v>
      </c>
      <c r="B998" t="s">
        <v>98</v>
      </c>
      <c r="C998" t="s">
        <v>207</v>
      </c>
      <c r="D998" t="s">
        <v>101</v>
      </c>
      <c r="E998" t="s">
        <v>28</v>
      </c>
      <c r="F998" t="s">
        <v>32</v>
      </c>
      <c r="G998">
        <v>569.05799999999999</v>
      </c>
    </row>
    <row r="999" spans="1:7" x14ac:dyDescent="0.55000000000000004">
      <c r="A999" s="1">
        <v>43333</v>
      </c>
      <c r="B999" t="s">
        <v>22</v>
      </c>
      <c r="C999" t="s">
        <v>39</v>
      </c>
      <c r="D999" t="s">
        <v>40</v>
      </c>
      <c r="E999" t="s">
        <v>28</v>
      </c>
      <c r="F999" t="s">
        <v>52</v>
      </c>
      <c r="G999">
        <v>568.72799999999995</v>
      </c>
    </row>
    <row r="1000" spans="1:7" x14ac:dyDescent="0.55000000000000004">
      <c r="A1000" s="1">
        <v>42980</v>
      </c>
      <c r="B1000" t="s">
        <v>22</v>
      </c>
      <c r="C1000" t="s">
        <v>39</v>
      </c>
      <c r="D1000" t="s">
        <v>40</v>
      </c>
      <c r="E1000" t="s">
        <v>28</v>
      </c>
      <c r="F1000" t="s">
        <v>52</v>
      </c>
      <c r="G1000">
        <v>568.72799999999995</v>
      </c>
    </row>
    <row r="1001" spans="1:7" x14ac:dyDescent="0.55000000000000004">
      <c r="A1001" s="1">
        <v>42151</v>
      </c>
      <c r="B1001" t="s">
        <v>37</v>
      </c>
      <c r="C1001" t="s">
        <v>39</v>
      </c>
      <c r="D1001" t="s">
        <v>40</v>
      </c>
      <c r="E1001" t="s">
        <v>28</v>
      </c>
      <c r="F1001" t="s">
        <v>52</v>
      </c>
      <c r="G1001">
        <v>567.12</v>
      </c>
    </row>
    <row r="1002" spans="1:7" x14ac:dyDescent="0.55000000000000004">
      <c r="A1002" s="1">
        <v>42903</v>
      </c>
      <c r="B1002" t="s">
        <v>37</v>
      </c>
      <c r="C1002" t="s">
        <v>745</v>
      </c>
      <c r="D1002" t="s">
        <v>144</v>
      </c>
      <c r="E1002" t="s">
        <v>67</v>
      </c>
      <c r="F1002" t="s">
        <v>68</v>
      </c>
      <c r="G1002">
        <v>566.97</v>
      </c>
    </row>
    <row r="1003" spans="1:7" x14ac:dyDescent="0.55000000000000004">
      <c r="A1003" s="1">
        <v>43084</v>
      </c>
      <c r="B1003" t="s">
        <v>98</v>
      </c>
      <c r="C1003" t="s">
        <v>416</v>
      </c>
      <c r="D1003" t="s">
        <v>40</v>
      </c>
      <c r="E1003" t="s">
        <v>28</v>
      </c>
      <c r="F1003" t="s">
        <v>52</v>
      </c>
      <c r="G1003">
        <v>564.19500000000005</v>
      </c>
    </row>
    <row r="1004" spans="1:7" x14ac:dyDescent="0.55000000000000004">
      <c r="A1004" s="1">
        <v>42318</v>
      </c>
      <c r="B1004" t="s">
        <v>22</v>
      </c>
      <c r="C1004" t="s">
        <v>234</v>
      </c>
      <c r="D1004" t="s">
        <v>101</v>
      </c>
      <c r="E1004" t="s">
        <v>28</v>
      </c>
      <c r="F1004" t="s">
        <v>32</v>
      </c>
      <c r="G1004">
        <v>563.94000000000005</v>
      </c>
    </row>
    <row r="1005" spans="1:7" x14ac:dyDescent="0.55000000000000004">
      <c r="A1005" s="1">
        <v>43087</v>
      </c>
      <c r="B1005" t="s">
        <v>98</v>
      </c>
      <c r="C1005" t="s">
        <v>134</v>
      </c>
      <c r="D1005" t="s">
        <v>101</v>
      </c>
      <c r="E1005" t="s">
        <v>28</v>
      </c>
      <c r="F1005" t="s">
        <v>32</v>
      </c>
      <c r="G1005">
        <v>563.94000000000005</v>
      </c>
    </row>
    <row r="1006" spans="1:7" x14ac:dyDescent="0.55000000000000004">
      <c r="A1006" s="1">
        <v>43085</v>
      </c>
      <c r="B1006" t="s">
        <v>22</v>
      </c>
      <c r="C1006" t="s">
        <v>39</v>
      </c>
      <c r="D1006" t="s">
        <v>40</v>
      </c>
      <c r="E1006" t="s">
        <v>28</v>
      </c>
      <c r="F1006" t="s">
        <v>32</v>
      </c>
      <c r="G1006">
        <v>563.91999999999996</v>
      </c>
    </row>
    <row r="1007" spans="1:7" x14ac:dyDescent="0.55000000000000004">
      <c r="A1007" s="1">
        <v>42532</v>
      </c>
      <c r="B1007" t="s">
        <v>37</v>
      </c>
      <c r="C1007" t="s">
        <v>50</v>
      </c>
      <c r="D1007" t="s">
        <v>26</v>
      </c>
      <c r="E1007" t="s">
        <v>42</v>
      </c>
      <c r="F1007" t="s">
        <v>55</v>
      </c>
      <c r="G1007">
        <v>563.80799999999999</v>
      </c>
    </row>
    <row r="1008" spans="1:7" x14ac:dyDescent="0.55000000000000004">
      <c r="A1008" s="1">
        <v>42465</v>
      </c>
      <c r="B1008" t="s">
        <v>98</v>
      </c>
      <c r="C1008" t="s">
        <v>143</v>
      </c>
      <c r="D1008" t="s">
        <v>144</v>
      </c>
      <c r="E1008" t="s">
        <v>42</v>
      </c>
      <c r="F1008" t="s">
        <v>55</v>
      </c>
      <c r="G1008">
        <v>563.80799999999999</v>
      </c>
    </row>
    <row r="1009" spans="1:7" x14ac:dyDescent="0.55000000000000004">
      <c r="A1009" s="1">
        <v>42797</v>
      </c>
      <c r="B1009" t="s">
        <v>37</v>
      </c>
      <c r="C1009" t="s">
        <v>100</v>
      </c>
      <c r="D1009" t="s">
        <v>101</v>
      </c>
      <c r="E1009" t="s">
        <v>28</v>
      </c>
      <c r="F1009" t="s">
        <v>32</v>
      </c>
      <c r="G1009">
        <v>563.42999999999995</v>
      </c>
    </row>
    <row r="1010" spans="1:7" x14ac:dyDescent="0.55000000000000004">
      <c r="A1010" s="1">
        <v>42434</v>
      </c>
      <c r="B1010" t="s">
        <v>22</v>
      </c>
      <c r="C1010" t="s">
        <v>263</v>
      </c>
      <c r="D1010" t="s">
        <v>144</v>
      </c>
      <c r="E1010" t="s">
        <v>42</v>
      </c>
      <c r="F1010" t="s">
        <v>55</v>
      </c>
      <c r="G1010">
        <v>563.4</v>
      </c>
    </row>
    <row r="1011" spans="1:7" x14ac:dyDescent="0.55000000000000004">
      <c r="A1011" s="1">
        <v>43064</v>
      </c>
      <c r="B1011" t="s">
        <v>37</v>
      </c>
      <c r="C1011" t="s">
        <v>786</v>
      </c>
      <c r="D1011" t="s">
        <v>144</v>
      </c>
      <c r="E1011" t="s">
        <v>42</v>
      </c>
      <c r="F1011" t="s">
        <v>55</v>
      </c>
      <c r="G1011">
        <v>563.4</v>
      </c>
    </row>
    <row r="1012" spans="1:7" x14ac:dyDescent="0.55000000000000004">
      <c r="A1012" s="1">
        <v>43002</v>
      </c>
      <c r="B1012" t="s">
        <v>37</v>
      </c>
      <c r="C1012" t="s">
        <v>39</v>
      </c>
      <c r="D1012" t="s">
        <v>40</v>
      </c>
      <c r="E1012" t="s">
        <v>28</v>
      </c>
      <c r="F1012" t="s">
        <v>32</v>
      </c>
      <c r="G1012">
        <v>563.24</v>
      </c>
    </row>
    <row r="1013" spans="1:7" x14ac:dyDescent="0.55000000000000004">
      <c r="A1013" s="1">
        <v>43417</v>
      </c>
      <c r="B1013" t="s">
        <v>22</v>
      </c>
      <c r="C1013" t="s">
        <v>92</v>
      </c>
      <c r="D1013" t="s">
        <v>40</v>
      </c>
      <c r="E1013" t="s">
        <v>42</v>
      </c>
      <c r="F1013" t="s">
        <v>71</v>
      </c>
      <c r="G1013">
        <v>563.024</v>
      </c>
    </row>
    <row r="1014" spans="1:7" x14ac:dyDescent="0.55000000000000004">
      <c r="A1014" s="1">
        <v>42959</v>
      </c>
      <c r="B1014" t="s">
        <v>37</v>
      </c>
      <c r="C1014" t="s">
        <v>50</v>
      </c>
      <c r="D1014" t="s">
        <v>26</v>
      </c>
      <c r="E1014" t="s">
        <v>28</v>
      </c>
      <c r="F1014" t="s">
        <v>52</v>
      </c>
      <c r="G1014">
        <v>562.29250000000002</v>
      </c>
    </row>
    <row r="1015" spans="1:7" x14ac:dyDescent="0.55000000000000004">
      <c r="A1015" s="1">
        <v>42123</v>
      </c>
      <c r="B1015" t="s">
        <v>37</v>
      </c>
      <c r="C1015" t="s">
        <v>331</v>
      </c>
      <c r="D1015" t="s">
        <v>26</v>
      </c>
      <c r="E1015" t="s">
        <v>28</v>
      </c>
      <c r="F1015" t="s">
        <v>32</v>
      </c>
      <c r="G1015">
        <v>561.58399999999995</v>
      </c>
    </row>
    <row r="1016" spans="1:7" x14ac:dyDescent="0.55000000000000004">
      <c r="A1016" s="1">
        <v>42576</v>
      </c>
      <c r="B1016" t="s">
        <v>22</v>
      </c>
      <c r="C1016" t="s">
        <v>92</v>
      </c>
      <c r="D1016" t="s">
        <v>40</v>
      </c>
      <c r="E1016" t="s">
        <v>28</v>
      </c>
      <c r="F1016" t="s">
        <v>32</v>
      </c>
      <c r="G1016">
        <v>561.56799999999998</v>
      </c>
    </row>
    <row r="1017" spans="1:7" x14ac:dyDescent="0.55000000000000004">
      <c r="A1017" s="1">
        <v>42191</v>
      </c>
      <c r="B1017" t="s">
        <v>22</v>
      </c>
      <c r="C1017" t="s">
        <v>263</v>
      </c>
      <c r="D1017" t="s">
        <v>144</v>
      </c>
      <c r="E1017" t="s">
        <v>67</v>
      </c>
      <c r="F1017" t="s">
        <v>1215</v>
      </c>
      <c r="G1017">
        <v>559.99199999999996</v>
      </c>
    </row>
    <row r="1018" spans="1:7" x14ac:dyDescent="0.55000000000000004">
      <c r="A1018" s="1">
        <v>42319</v>
      </c>
      <c r="B1018" t="s">
        <v>22</v>
      </c>
      <c r="C1018" t="s">
        <v>453</v>
      </c>
      <c r="D1018" t="s">
        <v>40</v>
      </c>
      <c r="E1018" t="s">
        <v>67</v>
      </c>
      <c r="F1018" t="s">
        <v>68</v>
      </c>
      <c r="G1018">
        <v>559.98400000000004</v>
      </c>
    </row>
    <row r="1019" spans="1:7" x14ac:dyDescent="0.55000000000000004">
      <c r="A1019" s="1">
        <v>42620</v>
      </c>
      <c r="B1019" t="s">
        <v>98</v>
      </c>
      <c r="C1019" t="s">
        <v>263</v>
      </c>
      <c r="D1019" t="s">
        <v>144</v>
      </c>
      <c r="E1019" t="s">
        <v>67</v>
      </c>
      <c r="F1019" t="s">
        <v>157</v>
      </c>
      <c r="G1019">
        <v>559.92999999999995</v>
      </c>
    </row>
    <row r="1020" spans="1:7" x14ac:dyDescent="0.55000000000000004">
      <c r="A1020" s="1">
        <v>43063</v>
      </c>
      <c r="B1020" t="s">
        <v>37</v>
      </c>
      <c r="C1020" t="s">
        <v>39</v>
      </c>
      <c r="D1020" t="s">
        <v>40</v>
      </c>
      <c r="E1020" t="s">
        <v>67</v>
      </c>
      <c r="F1020" t="s">
        <v>157</v>
      </c>
      <c r="G1020">
        <v>559.91999999999996</v>
      </c>
    </row>
    <row r="1021" spans="1:7" x14ac:dyDescent="0.55000000000000004">
      <c r="A1021" s="1">
        <v>42249</v>
      </c>
      <c r="B1021" t="s">
        <v>37</v>
      </c>
      <c r="C1021" t="s">
        <v>100</v>
      </c>
      <c r="D1021" t="s">
        <v>101</v>
      </c>
      <c r="E1021" t="s">
        <v>67</v>
      </c>
      <c r="F1021" t="s">
        <v>680</v>
      </c>
      <c r="G1021">
        <v>559.71</v>
      </c>
    </row>
    <row r="1022" spans="1:7" x14ac:dyDescent="0.55000000000000004">
      <c r="A1022" s="1">
        <v>43436</v>
      </c>
      <c r="B1022" t="s">
        <v>37</v>
      </c>
      <c r="C1022" t="s">
        <v>39</v>
      </c>
      <c r="D1022" t="s">
        <v>40</v>
      </c>
      <c r="E1022" t="s">
        <v>42</v>
      </c>
      <c r="F1022" t="s">
        <v>55</v>
      </c>
      <c r="G1022">
        <v>559.62</v>
      </c>
    </row>
    <row r="1023" spans="1:7" x14ac:dyDescent="0.55000000000000004">
      <c r="A1023" s="1">
        <v>42883</v>
      </c>
      <c r="B1023" t="s">
        <v>22</v>
      </c>
      <c r="C1023" t="s">
        <v>39</v>
      </c>
      <c r="D1023" t="s">
        <v>40</v>
      </c>
      <c r="E1023" t="s">
        <v>67</v>
      </c>
      <c r="F1023" t="s">
        <v>680</v>
      </c>
      <c r="G1023">
        <v>558.4</v>
      </c>
    </row>
    <row r="1024" spans="1:7" x14ac:dyDescent="0.55000000000000004">
      <c r="A1024" s="1">
        <v>42584</v>
      </c>
      <c r="B1024" t="s">
        <v>22</v>
      </c>
      <c r="C1024" t="s">
        <v>92</v>
      </c>
      <c r="D1024" t="s">
        <v>40</v>
      </c>
      <c r="E1024" t="s">
        <v>67</v>
      </c>
      <c r="F1024" t="s">
        <v>680</v>
      </c>
      <c r="G1024">
        <v>558.4</v>
      </c>
    </row>
    <row r="1025" spans="1:7" x14ac:dyDescent="0.55000000000000004">
      <c r="A1025" s="1">
        <v>42771</v>
      </c>
      <c r="B1025" t="s">
        <v>22</v>
      </c>
      <c r="C1025" t="s">
        <v>39</v>
      </c>
      <c r="D1025" t="s">
        <v>40</v>
      </c>
      <c r="E1025" t="s">
        <v>28</v>
      </c>
      <c r="F1025" t="s">
        <v>52</v>
      </c>
      <c r="G1025">
        <v>557.72799999999995</v>
      </c>
    </row>
    <row r="1026" spans="1:7" x14ac:dyDescent="0.55000000000000004">
      <c r="A1026" s="1">
        <v>42807</v>
      </c>
      <c r="B1026" t="s">
        <v>22</v>
      </c>
      <c r="C1026" t="s">
        <v>100</v>
      </c>
      <c r="D1026" t="s">
        <v>101</v>
      </c>
      <c r="E1026" t="s">
        <v>28</v>
      </c>
      <c r="F1026" t="s">
        <v>52</v>
      </c>
      <c r="G1026">
        <v>557.58500000000004</v>
      </c>
    </row>
    <row r="1027" spans="1:7" x14ac:dyDescent="0.55000000000000004">
      <c r="A1027" s="1">
        <v>43400</v>
      </c>
      <c r="B1027" t="s">
        <v>37</v>
      </c>
      <c r="C1027" t="s">
        <v>39</v>
      </c>
      <c r="D1027" t="s">
        <v>40</v>
      </c>
      <c r="E1027" t="s">
        <v>28</v>
      </c>
      <c r="F1027" t="s">
        <v>29</v>
      </c>
      <c r="G1027">
        <v>556.66499999999996</v>
      </c>
    </row>
    <row r="1028" spans="1:7" x14ac:dyDescent="0.55000000000000004">
      <c r="A1028" s="1">
        <v>42834</v>
      </c>
      <c r="B1028" t="s">
        <v>22</v>
      </c>
      <c r="C1028" t="s">
        <v>39</v>
      </c>
      <c r="D1028" t="s">
        <v>40</v>
      </c>
      <c r="E1028" t="s">
        <v>28</v>
      </c>
      <c r="F1028" t="s">
        <v>29</v>
      </c>
      <c r="G1028">
        <v>556.66499999999996</v>
      </c>
    </row>
    <row r="1029" spans="1:7" x14ac:dyDescent="0.55000000000000004">
      <c r="A1029" s="1">
        <v>42613</v>
      </c>
      <c r="B1029" t="s">
        <v>98</v>
      </c>
      <c r="C1029" t="s">
        <v>39</v>
      </c>
      <c r="D1029" t="s">
        <v>40</v>
      </c>
      <c r="E1029" t="s">
        <v>67</v>
      </c>
      <c r="F1029" t="s">
        <v>68</v>
      </c>
      <c r="G1029">
        <v>555.96</v>
      </c>
    </row>
    <row r="1030" spans="1:7" x14ac:dyDescent="0.55000000000000004">
      <c r="A1030" s="1">
        <v>42703</v>
      </c>
      <c r="B1030" t="s">
        <v>37</v>
      </c>
      <c r="C1030" t="s">
        <v>234</v>
      </c>
      <c r="D1030" t="s">
        <v>101</v>
      </c>
      <c r="E1030" t="s">
        <v>42</v>
      </c>
      <c r="F1030" t="s">
        <v>74</v>
      </c>
      <c r="G1030">
        <v>555.21</v>
      </c>
    </row>
    <row r="1031" spans="1:7" x14ac:dyDescent="0.55000000000000004">
      <c r="A1031" s="1">
        <v>42871</v>
      </c>
      <c r="B1031" t="s">
        <v>22</v>
      </c>
      <c r="C1031" t="s">
        <v>745</v>
      </c>
      <c r="D1031" t="s">
        <v>144</v>
      </c>
      <c r="E1031" t="s">
        <v>42</v>
      </c>
      <c r="F1031" t="s">
        <v>55</v>
      </c>
      <c r="G1031">
        <v>552.55999999999995</v>
      </c>
    </row>
    <row r="1032" spans="1:7" x14ac:dyDescent="0.55000000000000004">
      <c r="A1032" s="1">
        <v>42807</v>
      </c>
      <c r="B1032" t="s">
        <v>37</v>
      </c>
      <c r="C1032" t="s">
        <v>143</v>
      </c>
      <c r="D1032" t="s">
        <v>144</v>
      </c>
      <c r="E1032" t="s">
        <v>42</v>
      </c>
      <c r="F1032" t="s">
        <v>55</v>
      </c>
      <c r="G1032">
        <v>552.55999999999995</v>
      </c>
    </row>
    <row r="1033" spans="1:7" x14ac:dyDescent="0.55000000000000004">
      <c r="A1033" s="1">
        <v>43214</v>
      </c>
      <c r="B1033" t="s">
        <v>22</v>
      </c>
      <c r="C1033" t="s">
        <v>306</v>
      </c>
      <c r="D1033" t="s">
        <v>40</v>
      </c>
      <c r="E1033" t="s">
        <v>67</v>
      </c>
      <c r="F1033" t="s">
        <v>68</v>
      </c>
      <c r="G1033">
        <v>552</v>
      </c>
    </row>
    <row r="1034" spans="1:7" x14ac:dyDescent="0.55000000000000004">
      <c r="A1034" s="1">
        <v>42368</v>
      </c>
      <c r="B1034" t="s">
        <v>37</v>
      </c>
      <c r="C1034" t="s">
        <v>306</v>
      </c>
      <c r="D1034" t="s">
        <v>40</v>
      </c>
      <c r="E1034" t="s">
        <v>42</v>
      </c>
      <c r="F1034" t="s">
        <v>71</v>
      </c>
      <c r="G1034">
        <v>551.98500000000001</v>
      </c>
    </row>
    <row r="1035" spans="1:7" x14ac:dyDescent="0.55000000000000004">
      <c r="A1035" s="1">
        <v>42780</v>
      </c>
      <c r="B1035" t="s">
        <v>22</v>
      </c>
      <c r="C1035" t="s">
        <v>2738</v>
      </c>
      <c r="D1035" t="s">
        <v>144</v>
      </c>
      <c r="E1035" t="s">
        <v>28</v>
      </c>
      <c r="F1035" t="s">
        <v>52</v>
      </c>
      <c r="G1035">
        <v>550.43100000000004</v>
      </c>
    </row>
    <row r="1036" spans="1:7" x14ac:dyDescent="0.55000000000000004">
      <c r="A1036" s="1">
        <v>42224</v>
      </c>
      <c r="B1036" t="s">
        <v>98</v>
      </c>
      <c r="C1036" t="s">
        <v>234</v>
      </c>
      <c r="D1036" t="s">
        <v>101</v>
      </c>
      <c r="E1036" t="s">
        <v>67</v>
      </c>
      <c r="F1036" t="s">
        <v>1215</v>
      </c>
      <c r="G1036">
        <v>549.99</v>
      </c>
    </row>
    <row r="1037" spans="1:7" x14ac:dyDescent="0.55000000000000004">
      <c r="A1037" s="1">
        <v>42684</v>
      </c>
      <c r="B1037" t="s">
        <v>98</v>
      </c>
      <c r="C1037" t="s">
        <v>225</v>
      </c>
      <c r="D1037" t="s">
        <v>101</v>
      </c>
      <c r="E1037" t="s">
        <v>67</v>
      </c>
      <c r="F1037" t="s">
        <v>1215</v>
      </c>
      <c r="G1037">
        <v>549.99</v>
      </c>
    </row>
    <row r="1038" spans="1:7" x14ac:dyDescent="0.55000000000000004">
      <c r="A1038" s="1">
        <v>42682</v>
      </c>
      <c r="B1038" t="s">
        <v>37</v>
      </c>
      <c r="C1038" t="s">
        <v>263</v>
      </c>
      <c r="D1038" t="s">
        <v>144</v>
      </c>
      <c r="E1038" t="s">
        <v>67</v>
      </c>
      <c r="F1038" t="s">
        <v>68</v>
      </c>
      <c r="G1038">
        <v>549.98</v>
      </c>
    </row>
    <row r="1039" spans="1:7" x14ac:dyDescent="0.55000000000000004">
      <c r="A1039" s="1">
        <v>43389</v>
      </c>
      <c r="B1039" t="s">
        <v>37</v>
      </c>
      <c r="C1039" t="s">
        <v>263</v>
      </c>
      <c r="D1039" t="s">
        <v>144</v>
      </c>
      <c r="E1039" t="s">
        <v>28</v>
      </c>
      <c r="F1039" t="s">
        <v>61</v>
      </c>
      <c r="G1039">
        <v>547.29999999999995</v>
      </c>
    </row>
    <row r="1040" spans="1:7" x14ac:dyDescent="0.55000000000000004">
      <c r="A1040" s="1">
        <v>42729</v>
      </c>
      <c r="B1040" t="s">
        <v>37</v>
      </c>
      <c r="C1040" t="s">
        <v>143</v>
      </c>
      <c r="D1040" t="s">
        <v>144</v>
      </c>
      <c r="E1040" t="s">
        <v>28</v>
      </c>
      <c r="F1040" t="s">
        <v>61</v>
      </c>
      <c r="G1040">
        <v>547.13599999999997</v>
      </c>
    </row>
    <row r="1041" spans="1:7" x14ac:dyDescent="0.55000000000000004">
      <c r="A1041" s="1">
        <v>42465</v>
      </c>
      <c r="B1041" t="s">
        <v>98</v>
      </c>
      <c r="C1041" t="s">
        <v>143</v>
      </c>
      <c r="D1041" t="s">
        <v>144</v>
      </c>
      <c r="E1041" t="s">
        <v>28</v>
      </c>
      <c r="F1041" t="s">
        <v>61</v>
      </c>
      <c r="G1041">
        <v>547.13599999999997</v>
      </c>
    </row>
    <row r="1042" spans="1:7" x14ac:dyDescent="0.55000000000000004">
      <c r="A1042" s="1">
        <v>42721</v>
      </c>
      <c r="B1042" t="s">
        <v>22</v>
      </c>
      <c r="C1042" t="s">
        <v>234</v>
      </c>
      <c r="D1042" t="s">
        <v>101</v>
      </c>
      <c r="E1042" t="s">
        <v>28</v>
      </c>
      <c r="F1042" t="s">
        <v>32</v>
      </c>
      <c r="G1042">
        <v>546.66</v>
      </c>
    </row>
    <row r="1043" spans="1:7" x14ac:dyDescent="0.55000000000000004">
      <c r="A1043" s="1">
        <v>43434</v>
      </c>
      <c r="B1043" t="s">
        <v>98</v>
      </c>
      <c r="C1043" t="s">
        <v>263</v>
      </c>
      <c r="D1043" t="s">
        <v>144</v>
      </c>
      <c r="E1043" t="s">
        <v>67</v>
      </c>
      <c r="F1043" t="s">
        <v>68</v>
      </c>
      <c r="G1043">
        <v>546.05999999999995</v>
      </c>
    </row>
    <row r="1044" spans="1:7" x14ac:dyDescent="0.55000000000000004">
      <c r="A1044" s="1">
        <v>42017</v>
      </c>
      <c r="B1044" t="s">
        <v>22</v>
      </c>
      <c r="C1044" t="s">
        <v>379</v>
      </c>
      <c r="D1044" t="s">
        <v>26</v>
      </c>
      <c r="E1044" t="s">
        <v>28</v>
      </c>
      <c r="F1044" t="s">
        <v>32</v>
      </c>
      <c r="G1044">
        <v>545.94000000000005</v>
      </c>
    </row>
    <row r="1045" spans="1:7" x14ac:dyDescent="0.55000000000000004">
      <c r="A1045" s="1">
        <v>43277</v>
      </c>
      <c r="B1045" t="s">
        <v>22</v>
      </c>
      <c r="C1045" t="s">
        <v>143</v>
      </c>
      <c r="D1045" t="s">
        <v>144</v>
      </c>
      <c r="E1045" t="s">
        <v>67</v>
      </c>
      <c r="F1045" t="s">
        <v>68</v>
      </c>
      <c r="G1045">
        <v>545.91600000000005</v>
      </c>
    </row>
    <row r="1046" spans="1:7" x14ac:dyDescent="0.55000000000000004">
      <c r="A1046" s="1">
        <v>42295</v>
      </c>
      <c r="B1046" t="s">
        <v>37</v>
      </c>
      <c r="C1046" t="s">
        <v>354</v>
      </c>
      <c r="D1046" t="s">
        <v>26</v>
      </c>
      <c r="E1046" t="s">
        <v>28</v>
      </c>
      <c r="F1046" t="s">
        <v>32</v>
      </c>
      <c r="G1046">
        <v>545.88</v>
      </c>
    </row>
    <row r="1047" spans="1:7" x14ac:dyDescent="0.55000000000000004">
      <c r="A1047" s="1">
        <v>43284</v>
      </c>
      <c r="B1047" t="s">
        <v>22</v>
      </c>
      <c r="C1047" t="s">
        <v>665</v>
      </c>
      <c r="D1047" t="s">
        <v>40</v>
      </c>
      <c r="E1047" t="s">
        <v>28</v>
      </c>
      <c r="F1047" t="s">
        <v>61</v>
      </c>
      <c r="G1047">
        <v>545.85</v>
      </c>
    </row>
    <row r="1048" spans="1:7" x14ac:dyDescent="0.55000000000000004">
      <c r="A1048" s="1">
        <v>43413</v>
      </c>
      <c r="B1048" t="s">
        <v>37</v>
      </c>
      <c r="C1048" t="s">
        <v>2738</v>
      </c>
      <c r="D1048" t="s">
        <v>144</v>
      </c>
      <c r="E1048" t="s">
        <v>42</v>
      </c>
      <c r="F1048" t="s">
        <v>55</v>
      </c>
      <c r="G1048">
        <v>544.38</v>
      </c>
    </row>
    <row r="1049" spans="1:7" x14ac:dyDescent="0.55000000000000004">
      <c r="A1049" s="1">
        <v>43451</v>
      </c>
      <c r="B1049" t="s">
        <v>22</v>
      </c>
      <c r="C1049" t="s">
        <v>315</v>
      </c>
      <c r="D1049" t="s">
        <v>26</v>
      </c>
      <c r="E1049" t="s">
        <v>42</v>
      </c>
      <c r="F1049" t="s">
        <v>55</v>
      </c>
      <c r="G1049">
        <v>544.38</v>
      </c>
    </row>
    <row r="1050" spans="1:7" x14ac:dyDescent="0.55000000000000004">
      <c r="A1050" s="1">
        <v>42603</v>
      </c>
      <c r="B1050" t="s">
        <v>98</v>
      </c>
      <c r="C1050" t="s">
        <v>39</v>
      </c>
      <c r="D1050" t="s">
        <v>40</v>
      </c>
      <c r="E1050" t="s">
        <v>28</v>
      </c>
      <c r="F1050" t="s">
        <v>32</v>
      </c>
      <c r="G1050">
        <v>544.00800000000004</v>
      </c>
    </row>
    <row r="1051" spans="1:7" x14ac:dyDescent="0.55000000000000004">
      <c r="A1051" s="1">
        <v>42934</v>
      </c>
      <c r="B1051" t="s">
        <v>37</v>
      </c>
      <c r="C1051" t="s">
        <v>453</v>
      </c>
      <c r="D1051" t="s">
        <v>40</v>
      </c>
      <c r="E1051" t="s">
        <v>28</v>
      </c>
      <c r="F1051" t="s">
        <v>32</v>
      </c>
      <c r="G1051">
        <v>544.00800000000004</v>
      </c>
    </row>
    <row r="1052" spans="1:7" x14ac:dyDescent="0.55000000000000004">
      <c r="A1052" s="1">
        <v>43277</v>
      </c>
      <c r="B1052" t="s">
        <v>98</v>
      </c>
      <c r="C1052" t="s">
        <v>234</v>
      </c>
      <c r="D1052" t="s">
        <v>101</v>
      </c>
      <c r="E1052" t="s">
        <v>67</v>
      </c>
      <c r="F1052" t="s">
        <v>68</v>
      </c>
      <c r="G1052">
        <v>543.91999999999996</v>
      </c>
    </row>
    <row r="1053" spans="1:7" x14ac:dyDescent="0.55000000000000004">
      <c r="A1053" s="1">
        <v>43308</v>
      </c>
      <c r="B1053" t="s">
        <v>22</v>
      </c>
      <c r="C1053" t="s">
        <v>263</v>
      </c>
      <c r="D1053" t="s">
        <v>144</v>
      </c>
      <c r="E1053" t="s">
        <v>67</v>
      </c>
      <c r="F1053" t="s">
        <v>68</v>
      </c>
      <c r="G1053">
        <v>543.91999999999996</v>
      </c>
    </row>
    <row r="1054" spans="1:7" x14ac:dyDescent="0.55000000000000004">
      <c r="A1054" s="1">
        <v>42605</v>
      </c>
      <c r="B1054" t="s">
        <v>22</v>
      </c>
      <c r="C1054" t="s">
        <v>1271</v>
      </c>
      <c r="D1054" t="s">
        <v>26</v>
      </c>
      <c r="E1054" t="s">
        <v>42</v>
      </c>
      <c r="F1054" t="s">
        <v>74</v>
      </c>
      <c r="G1054">
        <v>542.94000000000005</v>
      </c>
    </row>
    <row r="1055" spans="1:7" x14ac:dyDescent="0.55000000000000004">
      <c r="A1055" s="1">
        <v>42634</v>
      </c>
      <c r="B1055" t="s">
        <v>98</v>
      </c>
      <c r="C1055" t="s">
        <v>1244</v>
      </c>
      <c r="D1055" t="s">
        <v>144</v>
      </c>
      <c r="E1055" t="s">
        <v>28</v>
      </c>
      <c r="F1055" t="s">
        <v>32</v>
      </c>
      <c r="G1055">
        <v>542.94000000000005</v>
      </c>
    </row>
    <row r="1056" spans="1:7" x14ac:dyDescent="0.55000000000000004">
      <c r="A1056" s="1">
        <v>42714</v>
      </c>
      <c r="B1056" t="s">
        <v>37</v>
      </c>
      <c r="C1056" t="s">
        <v>2738</v>
      </c>
      <c r="D1056" t="s">
        <v>144</v>
      </c>
      <c r="E1056" t="s">
        <v>28</v>
      </c>
      <c r="F1056" t="s">
        <v>32</v>
      </c>
      <c r="G1056">
        <v>542.94000000000005</v>
      </c>
    </row>
    <row r="1057" spans="1:7" x14ac:dyDescent="0.55000000000000004">
      <c r="A1057" s="1">
        <v>43324</v>
      </c>
      <c r="B1057" t="s">
        <v>22</v>
      </c>
      <c r="C1057" t="s">
        <v>39</v>
      </c>
      <c r="D1057" t="s">
        <v>40</v>
      </c>
      <c r="E1057" t="s">
        <v>42</v>
      </c>
      <c r="F1057" t="s">
        <v>74</v>
      </c>
      <c r="G1057">
        <v>542.94000000000005</v>
      </c>
    </row>
    <row r="1058" spans="1:7" x14ac:dyDescent="0.55000000000000004">
      <c r="A1058" s="1">
        <v>43119</v>
      </c>
      <c r="B1058" t="s">
        <v>22</v>
      </c>
      <c r="C1058" t="s">
        <v>5208</v>
      </c>
      <c r="D1058" t="s">
        <v>144</v>
      </c>
      <c r="E1058" t="s">
        <v>42</v>
      </c>
      <c r="F1058" t="s">
        <v>74</v>
      </c>
      <c r="G1058">
        <v>542.94000000000005</v>
      </c>
    </row>
    <row r="1059" spans="1:7" x14ac:dyDescent="0.55000000000000004">
      <c r="A1059" s="1">
        <v>43072</v>
      </c>
      <c r="B1059" t="s">
        <v>22</v>
      </c>
      <c r="C1059" t="s">
        <v>263</v>
      </c>
      <c r="D1059" t="s">
        <v>144</v>
      </c>
      <c r="E1059" t="s">
        <v>28</v>
      </c>
      <c r="F1059" t="s">
        <v>32</v>
      </c>
      <c r="G1059">
        <v>542.64599999999996</v>
      </c>
    </row>
    <row r="1060" spans="1:7" x14ac:dyDescent="0.55000000000000004">
      <c r="A1060" s="1">
        <v>42415</v>
      </c>
      <c r="B1060" t="s">
        <v>22</v>
      </c>
      <c r="C1060" t="s">
        <v>39</v>
      </c>
      <c r="D1060" t="s">
        <v>40</v>
      </c>
      <c r="E1060" t="s">
        <v>42</v>
      </c>
      <c r="F1060" t="s">
        <v>74</v>
      </c>
      <c r="G1060">
        <v>541.44000000000005</v>
      </c>
    </row>
    <row r="1061" spans="1:7" x14ac:dyDescent="0.55000000000000004">
      <c r="A1061" s="1">
        <v>42691</v>
      </c>
      <c r="B1061" t="s">
        <v>22</v>
      </c>
      <c r="C1061" t="s">
        <v>646</v>
      </c>
      <c r="D1061" t="s">
        <v>101</v>
      </c>
      <c r="E1061" t="s">
        <v>42</v>
      </c>
      <c r="F1061" t="s">
        <v>55</v>
      </c>
      <c r="G1061">
        <v>541.24</v>
      </c>
    </row>
    <row r="1062" spans="1:7" x14ac:dyDescent="0.55000000000000004">
      <c r="A1062" s="1">
        <v>43435</v>
      </c>
      <c r="B1062" t="s">
        <v>37</v>
      </c>
      <c r="C1062" t="s">
        <v>92</v>
      </c>
      <c r="D1062" t="s">
        <v>40</v>
      </c>
      <c r="E1062" t="s">
        <v>42</v>
      </c>
      <c r="F1062" t="s">
        <v>55</v>
      </c>
      <c r="G1062">
        <v>541.24</v>
      </c>
    </row>
    <row r="1063" spans="1:7" x14ac:dyDescent="0.55000000000000004">
      <c r="A1063" s="1">
        <v>42519</v>
      </c>
      <c r="B1063" t="s">
        <v>22</v>
      </c>
      <c r="C1063" t="s">
        <v>92</v>
      </c>
      <c r="D1063" t="s">
        <v>40</v>
      </c>
      <c r="E1063" t="s">
        <v>42</v>
      </c>
      <c r="F1063" t="s">
        <v>55</v>
      </c>
      <c r="G1063">
        <v>540.57000000000005</v>
      </c>
    </row>
    <row r="1064" spans="1:7" x14ac:dyDescent="0.55000000000000004">
      <c r="A1064" s="1">
        <v>43329</v>
      </c>
      <c r="B1064" t="s">
        <v>37</v>
      </c>
      <c r="C1064" t="s">
        <v>39</v>
      </c>
      <c r="D1064" t="s">
        <v>40</v>
      </c>
      <c r="E1064" t="s">
        <v>42</v>
      </c>
      <c r="F1064" t="s">
        <v>55</v>
      </c>
      <c r="G1064">
        <v>540.57000000000005</v>
      </c>
    </row>
    <row r="1065" spans="1:7" x14ac:dyDescent="0.55000000000000004">
      <c r="A1065" s="1">
        <v>43093</v>
      </c>
      <c r="B1065" t="s">
        <v>98</v>
      </c>
      <c r="C1065" t="s">
        <v>84</v>
      </c>
      <c r="D1065" t="s">
        <v>26</v>
      </c>
      <c r="E1065" t="s">
        <v>42</v>
      </c>
      <c r="F1065" t="s">
        <v>55</v>
      </c>
      <c r="G1065">
        <v>540.048</v>
      </c>
    </row>
    <row r="1066" spans="1:7" x14ac:dyDescent="0.55000000000000004">
      <c r="A1066" s="1">
        <v>43416</v>
      </c>
      <c r="B1066" t="s">
        <v>22</v>
      </c>
      <c r="C1066" t="s">
        <v>100</v>
      </c>
      <c r="D1066" t="s">
        <v>101</v>
      </c>
      <c r="E1066" t="s">
        <v>42</v>
      </c>
      <c r="F1066" t="s">
        <v>55</v>
      </c>
      <c r="G1066">
        <v>540.048</v>
      </c>
    </row>
    <row r="1067" spans="1:7" x14ac:dyDescent="0.55000000000000004">
      <c r="A1067" s="1">
        <v>43247</v>
      </c>
      <c r="B1067" t="s">
        <v>98</v>
      </c>
      <c r="C1067" t="s">
        <v>25</v>
      </c>
      <c r="D1067" t="s">
        <v>26</v>
      </c>
      <c r="E1067" t="s">
        <v>67</v>
      </c>
      <c r="F1067" t="s">
        <v>68</v>
      </c>
      <c r="G1067">
        <v>539.97</v>
      </c>
    </row>
    <row r="1068" spans="1:7" x14ac:dyDescent="0.55000000000000004">
      <c r="A1068" s="1">
        <v>43234</v>
      </c>
      <c r="B1068" t="s">
        <v>22</v>
      </c>
      <c r="C1068" t="s">
        <v>263</v>
      </c>
      <c r="D1068" t="s">
        <v>144</v>
      </c>
      <c r="E1068" t="s">
        <v>67</v>
      </c>
      <c r="F1068" t="s">
        <v>68</v>
      </c>
      <c r="G1068">
        <v>539.97</v>
      </c>
    </row>
    <row r="1069" spans="1:7" x14ac:dyDescent="0.55000000000000004">
      <c r="A1069" s="1">
        <v>42326</v>
      </c>
      <c r="B1069" t="s">
        <v>22</v>
      </c>
      <c r="C1069" t="s">
        <v>143</v>
      </c>
      <c r="D1069" t="s">
        <v>144</v>
      </c>
      <c r="E1069" t="s">
        <v>67</v>
      </c>
      <c r="F1069" t="s">
        <v>68</v>
      </c>
      <c r="G1069">
        <v>539.96400000000006</v>
      </c>
    </row>
    <row r="1070" spans="1:7" x14ac:dyDescent="0.55000000000000004">
      <c r="A1070" s="1">
        <v>42310</v>
      </c>
      <c r="B1070" t="s">
        <v>22</v>
      </c>
      <c r="C1070" t="s">
        <v>494</v>
      </c>
      <c r="D1070" t="s">
        <v>144</v>
      </c>
      <c r="E1070" t="s">
        <v>67</v>
      </c>
      <c r="F1070" t="s">
        <v>68</v>
      </c>
      <c r="G1070">
        <v>539.96400000000006</v>
      </c>
    </row>
    <row r="1071" spans="1:7" x14ac:dyDescent="0.55000000000000004">
      <c r="A1071" s="1">
        <v>42333</v>
      </c>
      <c r="B1071" t="s">
        <v>22</v>
      </c>
      <c r="C1071" t="s">
        <v>39</v>
      </c>
      <c r="D1071" t="s">
        <v>40</v>
      </c>
      <c r="E1071" t="s">
        <v>67</v>
      </c>
      <c r="F1071" t="s">
        <v>68</v>
      </c>
      <c r="G1071">
        <v>539.91999999999996</v>
      </c>
    </row>
    <row r="1072" spans="1:7" x14ac:dyDescent="0.55000000000000004">
      <c r="A1072" s="1">
        <v>42807</v>
      </c>
      <c r="B1072" t="s">
        <v>37</v>
      </c>
      <c r="C1072" t="s">
        <v>143</v>
      </c>
      <c r="D1072" t="s">
        <v>144</v>
      </c>
      <c r="E1072" t="s">
        <v>67</v>
      </c>
      <c r="F1072" t="s">
        <v>68</v>
      </c>
      <c r="G1072">
        <v>539.91</v>
      </c>
    </row>
    <row r="1073" spans="1:7" x14ac:dyDescent="0.55000000000000004">
      <c r="A1073" s="1">
        <v>42913</v>
      </c>
      <c r="B1073" t="s">
        <v>37</v>
      </c>
      <c r="C1073" t="s">
        <v>207</v>
      </c>
      <c r="D1073" t="s">
        <v>101</v>
      </c>
      <c r="E1073" t="s">
        <v>28</v>
      </c>
      <c r="F1073" t="s">
        <v>32</v>
      </c>
      <c r="G1073">
        <v>539.65800000000002</v>
      </c>
    </row>
    <row r="1074" spans="1:7" x14ac:dyDescent="0.55000000000000004">
      <c r="A1074" s="1">
        <v>42427</v>
      </c>
      <c r="B1074" t="s">
        <v>22</v>
      </c>
      <c r="C1074" t="s">
        <v>92</v>
      </c>
      <c r="D1074" t="s">
        <v>40</v>
      </c>
      <c r="E1074" t="s">
        <v>67</v>
      </c>
      <c r="F1074" t="s">
        <v>157</v>
      </c>
      <c r="G1074">
        <v>538.91999999999996</v>
      </c>
    </row>
    <row r="1075" spans="1:7" x14ac:dyDescent="0.55000000000000004">
      <c r="A1075" s="1">
        <v>43359</v>
      </c>
      <c r="B1075" t="s">
        <v>22</v>
      </c>
      <c r="C1075" t="s">
        <v>143</v>
      </c>
      <c r="D1075" t="s">
        <v>144</v>
      </c>
      <c r="E1075" t="s">
        <v>42</v>
      </c>
      <c r="F1075" t="s">
        <v>71</v>
      </c>
      <c r="G1075">
        <v>538.19399999999996</v>
      </c>
    </row>
    <row r="1076" spans="1:7" x14ac:dyDescent="0.55000000000000004">
      <c r="A1076" s="1">
        <v>42563</v>
      </c>
      <c r="B1076" t="s">
        <v>22</v>
      </c>
      <c r="C1076" t="s">
        <v>207</v>
      </c>
      <c r="D1076" t="s">
        <v>101</v>
      </c>
      <c r="E1076" t="s">
        <v>67</v>
      </c>
      <c r="F1076" t="s">
        <v>68</v>
      </c>
      <c r="G1076">
        <v>537.54399999999998</v>
      </c>
    </row>
    <row r="1077" spans="1:7" x14ac:dyDescent="0.55000000000000004">
      <c r="A1077" s="1">
        <v>43177</v>
      </c>
      <c r="B1077" t="s">
        <v>22</v>
      </c>
      <c r="C1077" t="s">
        <v>100</v>
      </c>
      <c r="D1077" t="s">
        <v>101</v>
      </c>
      <c r="E1077" t="s">
        <v>67</v>
      </c>
      <c r="F1077" t="s">
        <v>68</v>
      </c>
      <c r="G1077">
        <v>537.54399999999998</v>
      </c>
    </row>
    <row r="1078" spans="1:7" x14ac:dyDescent="0.55000000000000004">
      <c r="A1078" s="1">
        <v>42518</v>
      </c>
      <c r="B1078" t="s">
        <v>22</v>
      </c>
      <c r="C1078" t="s">
        <v>263</v>
      </c>
      <c r="D1078" t="s">
        <v>144</v>
      </c>
      <c r="E1078" t="s">
        <v>42</v>
      </c>
      <c r="F1078" t="s">
        <v>55</v>
      </c>
      <c r="G1078">
        <v>535.41</v>
      </c>
    </row>
    <row r="1079" spans="1:7" x14ac:dyDescent="0.55000000000000004">
      <c r="A1079" s="1">
        <v>42318</v>
      </c>
      <c r="B1079" t="s">
        <v>22</v>
      </c>
      <c r="C1079" t="s">
        <v>234</v>
      </c>
      <c r="D1079" t="s">
        <v>101</v>
      </c>
      <c r="E1079" t="s">
        <v>42</v>
      </c>
      <c r="F1079" t="s">
        <v>55</v>
      </c>
      <c r="G1079">
        <v>535.41</v>
      </c>
    </row>
    <row r="1080" spans="1:7" x14ac:dyDescent="0.55000000000000004">
      <c r="A1080" s="1">
        <v>42205</v>
      </c>
      <c r="B1080" t="s">
        <v>37</v>
      </c>
      <c r="C1080" t="s">
        <v>39</v>
      </c>
      <c r="D1080" t="s">
        <v>40</v>
      </c>
      <c r="E1080" t="s">
        <v>42</v>
      </c>
      <c r="F1080" t="s">
        <v>55</v>
      </c>
      <c r="G1080">
        <v>535.41</v>
      </c>
    </row>
    <row r="1081" spans="1:7" x14ac:dyDescent="0.55000000000000004">
      <c r="A1081" s="1">
        <v>42982</v>
      </c>
      <c r="B1081" t="s">
        <v>37</v>
      </c>
      <c r="C1081" t="s">
        <v>225</v>
      </c>
      <c r="D1081" t="s">
        <v>101</v>
      </c>
      <c r="E1081" t="s">
        <v>42</v>
      </c>
      <c r="F1081" t="s">
        <v>55</v>
      </c>
      <c r="G1081">
        <v>535.41</v>
      </c>
    </row>
    <row r="1082" spans="1:7" x14ac:dyDescent="0.55000000000000004">
      <c r="A1082" s="1">
        <v>42309</v>
      </c>
      <c r="B1082" t="s">
        <v>22</v>
      </c>
      <c r="C1082" t="s">
        <v>263</v>
      </c>
      <c r="D1082" t="s">
        <v>144</v>
      </c>
      <c r="E1082" t="s">
        <v>42</v>
      </c>
      <c r="F1082" t="s">
        <v>74</v>
      </c>
      <c r="G1082">
        <v>533.94000000000005</v>
      </c>
    </row>
    <row r="1083" spans="1:7" x14ac:dyDescent="0.55000000000000004">
      <c r="A1083" s="1">
        <v>43187</v>
      </c>
      <c r="B1083" t="s">
        <v>37</v>
      </c>
      <c r="C1083" t="s">
        <v>39</v>
      </c>
      <c r="D1083" t="s">
        <v>40</v>
      </c>
      <c r="E1083" t="s">
        <v>67</v>
      </c>
      <c r="F1083" t="s">
        <v>680</v>
      </c>
      <c r="G1083">
        <v>532.72</v>
      </c>
    </row>
    <row r="1084" spans="1:7" x14ac:dyDescent="0.55000000000000004">
      <c r="A1084" s="1">
        <v>43001</v>
      </c>
      <c r="B1084" t="s">
        <v>37</v>
      </c>
      <c r="C1084" t="s">
        <v>494</v>
      </c>
      <c r="D1084" t="s">
        <v>144</v>
      </c>
      <c r="E1084" t="s">
        <v>28</v>
      </c>
      <c r="F1084" t="s">
        <v>61</v>
      </c>
      <c r="G1084">
        <v>532.70399999999995</v>
      </c>
    </row>
    <row r="1085" spans="1:7" x14ac:dyDescent="0.55000000000000004">
      <c r="A1085" s="1">
        <v>42970</v>
      </c>
      <c r="B1085" t="s">
        <v>22</v>
      </c>
      <c r="C1085" t="s">
        <v>92</v>
      </c>
      <c r="D1085" t="s">
        <v>40</v>
      </c>
      <c r="E1085" t="s">
        <v>28</v>
      </c>
      <c r="F1085" t="s">
        <v>32</v>
      </c>
      <c r="G1085">
        <v>532.70399999999995</v>
      </c>
    </row>
    <row r="1086" spans="1:7" x14ac:dyDescent="0.55000000000000004">
      <c r="A1086" s="1">
        <v>42731</v>
      </c>
      <c r="B1086" t="s">
        <v>98</v>
      </c>
      <c r="C1086" t="s">
        <v>100</v>
      </c>
      <c r="D1086" t="s">
        <v>101</v>
      </c>
      <c r="E1086" t="s">
        <v>28</v>
      </c>
      <c r="F1086" t="s">
        <v>29</v>
      </c>
      <c r="G1086">
        <v>532.39919999999995</v>
      </c>
    </row>
    <row r="1087" spans="1:7" x14ac:dyDescent="0.55000000000000004">
      <c r="A1087" s="1">
        <v>43233</v>
      </c>
      <c r="B1087" t="s">
        <v>37</v>
      </c>
      <c r="C1087" t="s">
        <v>250</v>
      </c>
      <c r="D1087" t="s">
        <v>101</v>
      </c>
      <c r="E1087" t="s">
        <v>42</v>
      </c>
      <c r="F1087" t="s">
        <v>55</v>
      </c>
      <c r="G1087">
        <v>530.34</v>
      </c>
    </row>
    <row r="1088" spans="1:7" x14ac:dyDescent="0.55000000000000004">
      <c r="A1088" s="1">
        <v>43358</v>
      </c>
      <c r="B1088" t="s">
        <v>22</v>
      </c>
      <c r="C1088" t="s">
        <v>39</v>
      </c>
      <c r="D1088" t="s">
        <v>40</v>
      </c>
      <c r="E1088" t="s">
        <v>28</v>
      </c>
      <c r="F1088" t="s">
        <v>61</v>
      </c>
      <c r="G1088">
        <v>529.9</v>
      </c>
    </row>
    <row r="1089" spans="1:7" x14ac:dyDescent="0.55000000000000004">
      <c r="A1089" s="1">
        <v>42815</v>
      </c>
      <c r="B1089" t="s">
        <v>22</v>
      </c>
      <c r="C1089" t="s">
        <v>207</v>
      </c>
      <c r="D1089" t="s">
        <v>101</v>
      </c>
      <c r="E1089" t="s">
        <v>28</v>
      </c>
      <c r="F1089" t="s">
        <v>32</v>
      </c>
      <c r="G1089">
        <v>528.42999999999995</v>
      </c>
    </row>
    <row r="1090" spans="1:7" x14ac:dyDescent="0.55000000000000004">
      <c r="A1090" s="1">
        <v>42918</v>
      </c>
      <c r="B1090" t="s">
        <v>37</v>
      </c>
      <c r="C1090" t="s">
        <v>100</v>
      </c>
      <c r="D1090" t="s">
        <v>101</v>
      </c>
      <c r="E1090" t="s">
        <v>28</v>
      </c>
      <c r="F1090" t="s">
        <v>32</v>
      </c>
      <c r="G1090">
        <v>528.42999999999995</v>
      </c>
    </row>
    <row r="1091" spans="1:7" x14ac:dyDescent="0.55000000000000004">
      <c r="A1091" s="1">
        <v>43288</v>
      </c>
      <c r="B1091" t="s">
        <v>22</v>
      </c>
      <c r="C1091" t="s">
        <v>143</v>
      </c>
      <c r="D1091" t="s">
        <v>144</v>
      </c>
      <c r="E1091" t="s">
        <v>67</v>
      </c>
      <c r="F1091" t="s">
        <v>157</v>
      </c>
      <c r="G1091">
        <v>527.91999999999996</v>
      </c>
    </row>
    <row r="1092" spans="1:7" x14ac:dyDescent="0.55000000000000004">
      <c r="A1092" s="1">
        <v>43448</v>
      </c>
      <c r="B1092" t="s">
        <v>98</v>
      </c>
      <c r="C1092" t="s">
        <v>1244</v>
      </c>
      <c r="D1092" t="s">
        <v>144</v>
      </c>
      <c r="E1092" t="s">
        <v>28</v>
      </c>
      <c r="F1092" t="s">
        <v>52</v>
      </c>
      <c r="G1092">
        <v>526.58199999999999</v>
      </c>
    </row>
    <row r="1093" spans="1:7" x14ac:dyDescent="0.55000000000000004">
      <c r="A1093" s="1">
        <v>43277</v>
      </c>
      <c r="B1093" t="s">
        <v>22</v>
      </c>
      <c r="C1093" t="s">
        <v>250</v>
      </c>
      <c r="D1093" t="s">
        <v>101</v>
      </c>
      <c r="E1093" t="s">
        <v>28</v>
      </c>
      <c r="F1093" t="s">
        <v>61</v>
      </c>
      <c r="G1093">
        <v>526.45000000000005</v>
      </c>
    </row>
    <row r="1094" spans="1:7" x14ac:dyDescent="0.55000000000000004">
      <c r="A1094" s="1">
        <v>43290</v>
      </c>
      <c r="B1094" t="s">
        <v>98</v>
      </c>
      <c r="C1094" t="s">
        <v>250</v>
      </c>
      <c r="D1094" t="s">
        <v>101</v>
      </c>
      <c r="E1094" t="s">
        <v>28</v>
      </c>
      <c r="F1094" t="s">
        <v>61</v>
      </c>
      <c r="G1094">
        <v>526.45000000000005</v>
      </c>
    </row>
    <row r="1095" spans="1:7" x14ac:dyDescent="0.55000000000000004">
      <c r="A1095" s="1">
        <v>43303</v>
      </c>
      <c r="B1095" t="s">
        <v>22</v>
      </c>
      <c r="C1095" t="s">
        <v>207</v>
      </c>
      <c r="D1095" t="s">
        <v>101</v>
      </c>
      <c r="E1095" t="s">
        <v>28</v>
      </c>
      <c r="F1095" t="s">
        <v>32</v>
      </c>
      <c r="G1095">
        <v>526.34400000000005</v>
      </c>
    </row>
    <row r="1096" spans="1:7" x14ac:dyDescent="0.55000000000000004">
      <c r="A1096" s="1">
        <v>42686</v>
      </c>
      <c r="B1096" t="s">
        <v>37</v>
      </c>
      <c r="C1096" t="s">
        <v>50</v>
      </c>
      <c r="D1096" t="s">
        <v>26</v>
      </c>
      <c r="E1096" t="s">
        <v>28</v>
      </c>
      <c r="F1096" t="s">
        <v>32</v>
      </c>
      <c r="G1096">
        <v>523.91999999999996</v>
      </c>
    </row>
    <row r="1097" spans="1:7" x14ac:dyDescent="0.55000000000000004">
      <c r="A1097" s="1">
        <v>43008</v>
      </c>
      <c r="B1097" t="s">
        <v>22</v>
      </c>
      <c r="C1097" t="s">
        <v>263</v>
      </c>
      <c r="D1097" t="s">
        <v>144</v>
      </c>
      <c r="E1097" t="s">
        <v>28</v>
      </c>
      <c r="F1097" t="s">
        <v>29</v>
      </c>
      <c r="G1097">
        <v>523.91999999999996</v>
      </c>
    </row>
    <row r="1098" spans="1:7" x14ac:dyDescent="0.55000000000000004">
      <c r="A1098" s="1">
        <v>43408</v>
      </c>
      <c r="B1098" t="s">
        <v>37</v>
      </c>
      <c r="C1098" t="s">
        <v>84</v>
      </c>
      <c r="D1098" t="s">
        <v>26</v>
      </c>
      <c r="E1098" t="s">
        <v>28</v>
      </c>
      <c r="F1098" t="s">
        <v>52</v>
      </c>
      <c r="G1098">
        <v>523.76400000000001</v>
      </c>
    </row>
    <row r="1099" spans="1:7" x14ac:dyDescent="0.55000000000000004">
      <c r="A1099" s="1">
        <v>42368</v>
      </c>
      <c r="B1099" t="s">
        <v>37</v>
      </c>
      <c r="C1099" t="s">
        <v>143</v>
      </c>
      <c r="D1099" t="s">
        <v>144</v>
      </c>
      <c r="E1099" t="s">
        <v>28</v>
      </c>
      <c r="F1099" t="s">
        <v>52</v>
      </c>
      <c r="G1099">
        <v>523.76400000000001</v>
      </c>
    </row>
    <row r="1100" spans="1:7" x14ac:dyDescent="0.55000000000000004">
      <c r="A1100" s="1">
        <v>42703</v>
      </c>
      <c r="B1100" t="s">
        <v>37</v>
      </c>
      <c r="C1100" t="s">
        <v>234</v>
      </c>
      <c r="D1100" t="s">
        <v>101</v>
      </c>
      <c r="E1100" t="s">
        <v>42</v>
      </c>
      <c r="F1100" t="s">
        <v>55</v>
      </c>
      <c r="G1100">
        <v>523.48</v>
      </c>
    </row>
    <row r="1101" spans="1:7" x14ac:dyDescent="0.55000000000000004">
      <c r="A1101" s="1">
        <v>43413</v>
      </c>
      <c r="B1101" t="s">
        <v>37</v>
      </c>
      <c r="C1101" t="s">
        <v>39</v>
      </c>
      <c r="D1101" t="s">
        <v>40</v>
      </c>
      <c r="E1101" t="s">
        <v>28</v>
      </c>
      <c r="F1101" t="s">
        <v>32</v>
      </c>
      <c r="G1101">
        <v>523.39200000000005</v>
      </c>
    </row>
    <row r="1102" spans="1:7" x14ac:dyDescent="0.55000000000000004">
      <c r="A1102" s="1">
        <v>42476</v>
      </c>
      <c r="B1102" t="s">
        <v>22</v>
      </c>
      <c r="C1102" t="s">
        <v>315</v>
      </c>
      <c r="D1102" t="s">
        <v>26</v>
      </c>
      <c r="E1102" t="s">
        <v>28</v>
      </c>
      <c r="F1102" t="s">
        <v>29</v>
      </c>
      <c r="G1102">
        <v>523.26</v>
      </c>
    </row>
    <row r="1103" spans="1:7" x14ac:dyDescent="0.55000000000000004">
      <c r="A1103" s="1">
        <v>42690</v>
      </c>
      <c r="B1103" t="s">
        <v>98</v>
      </c>
      <c r="C1103" t="s">
        <v>263</v>
      </c>
      <c r="D1103" t="s">
        <v>144</v>
      </c>
      <c r="E1103" t="s">
        <v>42</v>
      </c>
      <c r="F1103" t="s">
        <v>74</v>
      </c>
      <c r="G1103">
        <v>523.25</v>
      </c>
    </row>
    <row r="1104" spans="1:7" x14ac:dyDescent="0.55000000000000004">
      <c r="A1104" s="1">
        <v>43437</v>
      </c>
      <c r="B1104" t="s">
        <v>98</v>
      </c>
      <c r="C1104" t="s">
        <v>92</v>
      </c>
      <c r="D1104" t="s">
        <v>40</v>
      </c>
      <c r="E1104" t="s">
        <v>28</v>
      </c>
      <c r="F1104" t="s">
        <v>52</v>
      </c>
      <c r="G1104">
        <v>521.96</v>
      </c>
    </row>
    <row r="1105" spans="1:7" x14ac:dyDescent="0.55000000000000004">
      <c r="A1105" s="1">
        <v>42319</v>
      </c>
      <c r="B1105" t="s">
        <v>37</v>
      </c>
      <c r="C1105" t="s">
        <v>143</v>
      </c>
      <c r="D1105" t="s">
        <v>144</v>
      </c>
      <c r="E1105" t="s">
        <v>28</v>
      </c>
      <c r="F1105" t="s">
        <v>29</v>
      </c>
      <c r="G1105">
        <v>521.96</v>
      </c>
    </row>
    <row r="1106" spans="1:7" x14ac:dyDescent="0.55000000000000004">
      <c r="A1106" s="1">
        <v>43445</v>
      </c>
      <c r="B1106" t="s">
        <v>22</v>
      </c>
      <c r="C1106" t="s">
        <v>207</v>
      </c>
      <c r="D1106" t="s">
        <v>101</v>
      </c>
      <c r="E1106" t="s">
        <v>28</v>
      </c>
      <c r="F1106" t="s">
        <v>32</v>
      </c>
      <c r="G1106">
        <v>520.46400000000006</v>
      </c>
    </row>
    <row r="1107" spans="1:7" x14ac:dyDescent="0.55000000000000004">
      <c r="A1107" s="1">
        <v>43367</v>
      </c>
      <c r="B1107" t="s">
        <v>22</v>
      </c>
      <c r="C1107" t="s">
        <v>207</v>
      </c>
      <c r="D1107" t="s">
        <v>101</v>
      </c>
      <c r="E1107" t="s">
        <v>28</v>
      </c>
      <c r="F1107" t="s">
        <v>32</v>
      </c>
      <c r="G1107">
        <v>520.46400000000006</v>
      </c>
    </row>
    <row r="1108" spans="1:7" x14ac:dyDescent="0.55000000000000004">
      <c r="A1108" s="1">
        <v>43241</v>
      </c>
      <c r="B1108" t="s">
        <v>37</v>
      </c>
      <c r="C1108" t="s">
        <v>263</v>
      </c>
      <c r="D1108" t="s">
        <v>144</v>
      </c>
      <c r="E1108" t="s">
        <v>28</v>
      </c>
      <c r="F1108" t="s">
        <v>61</v>
      </c>
      <c r="G1108">
        <v>520.04999999999995</v>
      </c>
    </row>
    <row r="1109" spans="1:7" x14ac:dyDescent="0.55000000000000004">
      <c r="A1109" s="1">
        <v>42569</v>
      </c>
      <c r="B1109" t="s">
        <v>22</v>
      </c>
      <c r="C1109" t="s">
        <v>39</v>
      </c>
      <c r="D1109" t="s">
        <v>40</v>
      </c>
      <c r="E1109" t="s">
        <v>67</v>
      </c>
      <c r="F1109" t="s">
        <v>157</v>
      </c>
      <c r="G1109">
        <v>519.96</v>
      </c>
    </row>
    <row r="1110" spans="1:7" x14ac:dyDescent="0.55000000000000004">
      <c r="A1110" s="1">
        <v>42598</v>
      </c>
      <c r="B1110" t="s">
        <v>37</v>
      </c>
      <c r="C1110" t="s">
        <v>143</v>
      </c>
      <c r="D1110" t="s">
        <v>144</v>
      </c>
      <c r="E1110" t="s">
        <v>67</v>
      </c>
      <c r="F1110" t="s">
        <v>68</v>
      </c>
      <c r="G1110">
        <v>519.79200000000003</v>
      </c>
    </row>
    <row r="1111" spans="1:7" x14ac:dyDescent="0.55000000000000004">
      <c r="A1111" s="1">
        <v>42988</v>
      </c>
      <c r="B1111" t="s">
        <v>37</v>
      </c>
      <c r="C1111" t="s">
        <v>50</v>
      </c>
      <c r="D1111" t="s">
        <v>26</v>
      </c>
      <c r="E1111" t="s">
        <v>67</v>
      </c>
      <c r="F1111" t="s">
        <v>68</v>
      </c>
      <c r="G1111">
        <v>519.67999999999995</v>
      </c>
    </row>
    <row r="1112" spans="1:7" x14ac:dyDescent="0.55000000000000004">
      <c r="A1112" s="1">
        <v>43240</v>
      </c>
      <c r="B1112" t="s">
        <v>98</v>
      </c>
      <c r="C1112" t="s">
        <v>39</v>
      </c>
      <c r="D1112" t="s">
        <v>40</v>
      </c>
      <c r="E1112" t="s">
        <v>28</v>
      </c>
      <c r="F1112" t="s">
        <v>32</v>
      </c>
      <c r="G1112">
        <v>518.27200000000005</v>
      </c>
    </row>
    <row r="1113" spans="1:7" x14ac:dyDescent="0.55000000000000004">
      <c r="A1113" s="1">
        <v>42834</v>
      </c>
      <c r="B1113" t="s">
        <v>98</v>
      </c>
      <c r="C1113" t="s">
        <v>234</v>
      </c>
      <c r="D1113" t="s">
        <v>101</v>
      </c>
      <c r="E1113" t="s">
        <v>67</v>
      </c>
      <c r="F1113" t="s">
        <v>68</v>
      </c>
      <c r="G1113">
        <v>517.9</v>
      </c>
    </row>
    <row r="1114" spans="1:7" x14ac:dyDescent="0.55000000000000004">
      <c r="A1114" s="1">
        <v>42637</v>
      </c>
      <c r="B1114" t="s">
        <v>22</v>
      </c>
      <c r="C1114" t="s">
        <v>734</v>
      </c>
      <c r="D1114" t="s">
        <v>26</v>
      </c>
      <c r="E1114" t="s">
        <v>28</v>
      </c>
      <c r="F1114" t="s">
        <v>32</v>
      </c>
      <c r="G1114">
        <v>517.5</v>
      </c>
    </row>
    <row r="1115" spans="1:7" x14ac:dyDescent="0.55000000000000004">
      <c r="A1115" s="1">
        <v>43397</v>
      </c>
      <c r="B1115" t="s">
        <v>22</v>
      </c>
      <c r="C1115" t="s">
        <v>100</v>
      </c>
      <c r="D1115" t="s">
        <v>101</v>
      </c>
      <c r="E1115" t="s">
        <v>28</v>
      </c>
      <c r="F1115" t="s">
        <v>52</v>
      </c>
      <c r="G1115">
        <v>517.40499999999997</v>
      </c>
    </row>
    <row r="1116" spans="1:7" x14ac:dyDescent="0.55000000000000004">
      <c r="A1116" s="1">
        <v>43432</v>
      </c>
      <c r="B1116" t="s">
        <v>98</v>
      </c>
      <c r="C1116" t="s">
        <v>143</v>
      </c>
      <c r="D1116" t="s">
        <v>144</v>
      </c>
      <c r="E1116" t="s">
        <v>28</v>
      </c>
      <c r="F1116" t="s">
        <v>61</v>
      </c>
      <c r="G1116">
        <v>516.48800000000006</v>
      </c>
    </row>
    <row r="1117" spans="1:7" x14ac:dyDescent="0.55000000000000004">
      <c r="A1117" s="1">
        <v>42158</v>
      </c>
      <c r="B1117" t="s">
        <v>22</v>
      </c>
      <c r="C1117" t="s">
        <v>92</v>
      </c>
      <c r="D1117" t="s">
        <v>40</v>
      </c>
      <c r="E1117" t="s">
        <v>28</v>
      </c>
      <c r="F1117" t="s">
        <v>52</v>
      </c>
      <c r="G1117">
        <v>515.88</v>
      </c>
    </row>
    <row r="1118" spans="1:7" x14ac:dyDescent="0.55000000000000004">
      <c r="A1118" s="1">
        <v>43261</v>
      </c>
      <c r="B1118" t="s">
        <v>98</v>
      </c>
      <c r="C1118" t="s">
        <v>39</v>
      </c>
      <c r="D1118" t="s">
        <v>40</v>
      </c>
      <c r="E1118" t="s">
        <v>28</v>
      </c>
      <c r="F1118" t="s">
        <v>29</v>
      </c>
      <c r="G1118">
        <v>514.16499999999996</v>
      </c>
    </row>
    <row r="1119" spans="1:7" x14ac:dyDescent="0.55000000000000004">
      <c r="A1119" s="1">
        <v>42955</v>
      </c>
      <c r="B1119" t="s">
        <v>98</v>
      </c>
      <c r="C1119" t="s">
        <v>39</v>
      </c>
      <c r="D1119" t="s">
        <v>40</v>
      </c>
      <c r="E1119" t="s">
        <v>28</v>
      </c>
      <c r="F1119" t="s">
        <v>52</v>
      </c>
      <c r="G1119">
        <v>513.024</v>
      </c>
    </row>
    <row r="1120" spans="1:7" x14ac:dyDescent="0.55000000000000004">
      <c r="A1120" s="1">
        <v>43358</v>
      </c>
      <c r="B1120" t="s">
        <v>37</v>
      </c>
      <c r="C1120" t="s">
        <v>786</v>
      </c>
      <c r="D1120" t="s">
        <v>144</v>
      </c>
      <c r="E1120" t="s">
        <v>28</v>
      </c>
      <c r="F1120" t="s">
        <v>32</v>
      </c>
      <c r="G1120">
        <v>512.96</v>
      </c>
    </row>
    <row r="1121" spans="1:7" x14ac:dyDescent="0.55000000000000004">
      <c r="A1121" s="1">
        <v>42437</v>
      </c>
      <c r="B1121" t="s">
        <v>22</v>
      </c>
      <c r="C1121" t="s">
        <v>110</v>
      </c>
      <c r="D1121" t="s">
        <v>101</v>
      </c>
      <c r="E1121" t="s">
        <v>28</v>
      </c>
      <c r="F1121" t="s">
        <v>29</v>
      </c>
      <c r="G1121">
        <v>512.94000000000005</v>
      </c>
    </row>
    <row r="1122" spans="1:7" x14ac:dyDescent="0.55000000000000004">
      <c r="A1122" s="1">
        <v>42676</v>
      </c>
      <c r="B1122" t="s">
        <v>22</v>
      </c>
      <c r="C1122" t="s">
        <v>39</v>
      </c>
      <c r="D1122" t="s">
        <v>40</v>
      </c>
      <c r="E1122" t="s">
        <v>28</v>
      </c>
      <c r="F1122" t="s">
        <v>29</v>
      </c>
      <c r="G1122">
        <v>512.49900000000002</v>
      </c>
    </row>
    <row r="1123" spans="1:7" x14ac:dyDescent="0.55000000000000004">
      <c r="A1123" s="1">
        <v>42197</v>
      </c>
      <c r="B1123" t="s">
        <v>98</v>
      </c>
      <c r="C1123" t="s">
        <v>100</v>
      </c>
      <c r="D1123" t="s">
        <v>101</v>
      </c>
      <c r="E1123" t="s">
        <v>28</v>
      </c>
      <c r="F1123" t="s">
        <v>32</v>
      </c>
      <c r="G1123">
        <v>512.35799999999995</v>
      </c>
    </row>
    <row r="1124" spans="1:7" x14ac:dyDescent="0.55000000000000004">
      <c r="A1124" s="1">
        <v>43354</v>
      </c>
      <c r="B1124" t="s">
        <v>22</v>
      </c>
      <c r="C1124" t="s">
        <v>100</v>
      </c>
      <c r="D1124" t="s">
        <v>101</v>
      </c>
      <c r="E1124" t="s">
        <v>28</v>
      </c>
      <c r="F1124" t="s">
        <v>52</v>
      </c>
      <c r="G1124">
        <v>512.19000000000005</v>
      </c>
    </row>
    <row r="1125" spans="1:7" x14ac:dyDescent="0.55000000000000004">
      <c r="A1125" s="1">
        <v>42870</v>
      </c>
      <c r="B1125" t="s">
        <v>98</v>
      </c>
      <c r="C1125" t="s">
        <v>1488</v>
      </c>
      <c r="D1125" t="s">
        <v>26</v>
      </c>
      <c r="E1125" t="s">
        <v>42</v>
      </c>
      <c r="F1125" t="s">
        <v>71</v>
      </c>
      <c r="G1125">
        <v>511.84</v>
      </c>
    </row>
    <row r="1126" spans="1:7" x14ac:dyDescent="0.55000000000000004">
      <c r="A1126" s="1">
        <v>43002</v>
      </c>
      <c r="B1126" t="s">
        <v>98</v>
      </c>
      <c r="C1126" t="s">
        <v>453</v>
      </c>
      <c r="D1126" t="s">
        <v>40</v>
      </c>
      <c r="E1126" t="s">
        <v>42</v>
      </c>
      <c r="F1126" t="s">
        <v>55</v>
      </c>
      <c r="G1126">
        <v>511.05599999999998</v>
      </c>
    </row>
    <row r="1127" spans="1:7" x14ac:dyDescent="0.55000000000000004">
      <c r="A1127" s="1">
        <v>43388</v>
      </c>
      <c r="B1127" t="s">
        <v>37</v>
      </c>
      <c r="C1127" t="s">
        <v>39</v>
      </c>
      <c r="D1127" t="s">
        <v>40</v>
      </c>
      <c r="E1127" t="s">
        <v>28</v>
      </c>
      <c r="F1127" t="s">
        <v>52</v>
      </c>
      <c r="G1127">
        <v>510.24</v>
      </c>
    </row>
    <row r="1128" spans="1:7" x14ac:dyDescent="0.55000000000000004">
      <c r="A1128" s="1">
        <v>42107</v>
      </c>
      <c r="B1128" t="s">
        <v>37</v>
      </c>
      <c r="C1128" t="s">
        <v>143</v>
      </c>
      <c r="D1128" t="s">
        <v>144</v>
      </c>
      <c r="E1128" t="s">
        <v>42</v>
      </c>
      <c r="F1128" t="s">
        <v>71</v>
      </c>
      <c r="G1128">
        <v>509.97</v>
      </c>
    </row>
    <row r="1129" spans="1:7" x14ac:dyDescent="0.55000000000000004">
      <c r="A1129" s="1">
        <v>42504</v>
      </c>
      <c r="B1129" t="s">
        <v>37</v>
      </c>
      <c r="C1129" t="s">
        <v>39</v>
      </c>
      <c r="D1129" t="s">
        <v>40</v>
      </c>
      <c r="E1129" t="s">
        <v>28</v>
      </c>
      <c r="F1129" t="s">
        <v>29</v>
      </c>
      <c r="G1129">
        <v>509.95749999999998</v>
      </c>
    </row>
    <row r="1130" spans="1:7" x14ac:dyDescent="0.55000000000000004">
      <c r="A1130" s="1">
        <v>42175</v>
      </c>
      <c r="B1130" t="s">
        <v>22</v>
      </c>
      <c r="C1130" t="s">
        <v>100</v>
      </c>
      <c r="D1130" t="s">
        <v>101</v>
      </c>
      <c r="E1130" t="s">
        <v>42</v>
      </c>
      <c r="F1130" t="s">
        <v>55</v>
      </c>
      <c r="G1130">
        <v>509.488</v>
      </c>
    </row>
    <row r="1131" spans="1:7" x14ac:dyDescent="0.55000000000000004">
      <c r="A1131" s="1">
        <v>43404</v>
      </c>
      <c r="B1131" t="s">
        <v>37</v>
      </c>
      <c r="C1131" t="s">
        <v>207</v>
      </c>
      <c r="D1131" t="s">
        <v>101</v>
      </c>
      <c r="E1131" t="s">
        <v>67</v>
      </c>
      <c r="F1131" t="s">
        <v>68</v>
      </c>
      <c r="G1131">
        <v>508.76799999999997</v>
      </c>
    </row>
    <row r="1132" spans="1:7" x14ac:dyDescent="0.55000000000000004">
      <c r="A1132" s="1">
        <v>43436</v>
      </c>
      <c r="B1132" t="s">
        <v>37</v>
      </c>
      <c r="C1132" t="s">
        <v>453</v>
      </c>
      <c r="D1132" t="s">
        <v>40</v>
      </c>
      <c r="E1132" t="s">
        <v>28</v>
      </c>
      <c r="F1132" t="s">
        <v>61</v>
      </c>
      <c r="G1132">
        <v>508.70400000000001</v>
      </c>
    </row>
    <row r="1133" spans="1:7" x14ac:dyDescent="0.55000000000000004">
      <c r="A1133" s="1">
        <v>43367</v>
      </c>
      <c r="B1133" t="s">
        <v>37</v>
      </c>
      <c r="C1133" t="s">
        <v>39</v>
      </c>
      <c r="D1133" t="s">
        <v>40</v>
      </c>
      <c r="E1133" t="s">
        <v>67</v>
      </c>
      <c r="F1133" t="s">
        <v>680</v>
      </c>
      <c r="G1133">
        <v>506.28</v>
      </c>
    </row>
    <row r="1134" spans="1:7" x14ac:dyDescent="0.55000000000000004">
      <c r="A1134" s="1">
        <v>42297</v>
      </c>
      <c r="B1134" t="s">
        <v>98</v>
      </c>
      <c r="C1134" t="s">
        <v>207</v>
      </c>
      <c r="D1134" t="s">
        <v>101</v>
      </c>
      <c r="E1134" t="s">
        <v>42</v>
      </c>
      <c r="F1134" t="s">
        <v>55</v>
      </c>
      <c r="G1134">
        <v>505.32</v>
      </c>
    </row>
    <row r="1135" spans="1:7" x14ac:dyDescent="0.55000000000000004">
      <c r="A1135" s="1">
        <v>42245</v>
      </c>
      <c r="B1135" t="s">
        <v>22</v>
      </c>
      <c r="C1135" t="s">
        <v>50</v>
      </c>
      <c r="D1135" t="s">
        <v>26</v>
      </c>
      <c r="E1135" t="s">
        <v>42</v>
      </c>
      <c r="F1135" t="s">
        <v>71</v>
      </c>
      <c r="G1135">
        <v>505.17599999999999</v>
      </c>
    </row>
    <row r="1136" spans="1:7" x14ac:dyDescent="0.55000000000000004">
      <c r="A1136" s="1">
        <v>43451</v>
      </c>
      <c r="B1136" t="s">
        <v>22</v>
      </c>
      <c r="C1136" t="s">
        <v>315</v>
      </c>
      <c r="D1136" t="s">
        <v>26</v>
      </c>
      <c r="E1136" t="s">
        <v>28</v>
      </c>
      <c r="F1136" t="s">
        <v>32</v>
      </c>
      <c r="G1136">
        <v>504.9</v>
      </c>
    </row>
    <row r="1137" spans="1:7" x14ac:dyDescent="0.55000000000000004">
      <c r="A1137" s="1">
        <v>42935</v>
      </c>
      <c r="B1137" t="s">
        <v>22</v>
      </c>
      <c r="C1137" t="s">
        <v>1488</v>
      </c>
      <c r="D1137" t="s">
        <v>26</v>
      </c>
      <c r="E1137" t="s">
        <v>28</v>
      </c>
      <c r="F1137" t="s">
        <v>29</v>
      </c>
      <c r="G1137">
        <v>504.9</v>
      </c>
    </row>
    <row r="1138" spans="1:7" x14ac:dyDescent="0.55000000000000004">
      <c r="A1138" s="1">
        <v>42327</v>
      </c>
      <c r="B1138" t="s">
        <v>98</v>
      </c>
      <c r="C1138" t="s">
        <v>734</v>
      </c>
      <c r="D1138" t="s">
        <v>26</v>
      </c>
      <c r="E1138" t="s">
        <v>67</v>
      </c>
      <c r="F1138" t="s">
        <v>68</v>
      </c>
      <c r="G1138">
        <v>503.96</v>
      </c>
    </row>
    <row r="1139" spans="1:7" x14ac:dyDescent="0.55000000000000004">
      <c r="A1139" s="1">
        <v>42675</v>
      </c>
      <c r="B1139" t="s">
        <v>22</v>
      </c>
      <c r="C1139" t="s">
        <v>263</v>
      </c>
      <c r="D1139" t="s">
        <v>144</v>
      </c>
      <c r="E1139" t="s">
        <v>67</v>
      </c>
      <c r="F1139" t="s">
        <v>68</v>
      </c>
      <c r="G1139">
        <v>503.96</v>
      </c>
    </row>
    <row r="1140" spans="1:7" x14ac:dyDescent="0.55000000000000004">
      <c r="A1140" s="1">
        <v>43254</v>
      </c>
      <c r="B1140" t="s">
        <v>22</v>
      </c>
      <c r="C1140" t="s">
        <v>50</v>
      </c>
      <c r="D1140" t="s">
        <v>26</v>
      </c>
      <c r="E1140" t="s">
        <v>67</v>
      </c>
      <c r="F1140" t="s">
        <v>68</v>
      </c>
      <c r="G1140">
        <v>503.96</v>
      </c>
    </row>
    <row r="1141" spans="1:7" x14ac:dyDescent="0.55000000000000004">
      <c r="A1141" s="1">
        <v>42645</v>
      </c>
      <c r="B1141" t="s">
        <v>22</v>
      </c>
      <c r="C1141" t="s">
        <v>39</v>
      </c>
      <c r="D1141" t="s">
        <v>40</v>
      </c>
      <c r="E1141" t="s">
        <v>67</v>
      </c>
      <c r="F1141" t="s">
        <v>68</v>
      </c>
      <c r="G1141">
        <v>503.96</v>
      </c>
    </row>
    <row r="1142" spans="1:7" x14ac:dyDescent="0.55000000000000004">
      <c r="A1142" s="1">
        <v>43271</v>
      </c>
      <c r="B1142" t="s">
        <v>22</v>
      </c>
      <c r="C1142" t="s">
        <v>315</v>
      </c>
      <c r="D1142" t="s">
        <v>26</v>
      </c>
      <c r="E1142" t="s">
        <v>67</v>
      </c>
      <c r="F1142" t="s">
        <v>68</v>
      </c>
      <c r="G1142">
        <v>503.96</v>
      </c>
    </row>
    <row r="1143" spans="1:7" x14ac:dyDescent="0.55000000000000004">
      <c r="A1143" s="1">
        <v>42193</v>
      </c>
      <c r="B1143" t="s">
        <v>37</v>
      </c>
      <c r="C1143" t="s">
        <v>39</v>
      </c>
      <c r="D1143" t="s">
        <v>40</v>
      </c>
      <c r="E1143" t="s">
        <v>28</v>
      </c>
      <c r="F1143" t="s">
        <v>52</v>
      </c>
      <c r="G1143">
        <v>502.488</v>
      </c>
    </row>
    <row r="1144" spans="1:7" x14ac:dyDescent="0.55000000000000004">
      <c r="A1144" s="1">
        <v>43199</v>
      </c>
      <c r="B1144" t="s">
        <v>98</v>
      </c>
      <c r="C1144" t="s">
        <v>263</v>
      </c>
      <c r="D1144" t="s">
        <v>144</v>
      </c>
      <c r="E1144" t="s">
        <v>42</v>
      </c>
      <c r="F1144" t="s">
        <v>55</v>
      </c>
      <c r="G1144">
        <v>501.81</v>
      </c>
    </row>
    <row r="1145" spans="1:7" x14ac:dyDescent="0.55000000000000004">
      <c r="A1145" s="1">
        <v>42177</v>
      </c>
      <c r="B1145" t="s">
        <v>22</v>
      </c>
      <c r="C1145" t="s">
        <v>225</v>
      </c>
      <c r="D1145" t="s">
        <v>101</v>
      </c>
      <c r="E1145" t="s">
        <v>42</v>
      </c>
      <c r="F1145" t="s">
        <v>55</v>
      </c>
      <c r="G1145">
        <v>501.81</v>
      </c>
    </row>
    <row r="1146" spans="1:7" x14ac:dyDescent="0.55000000000000004">
      <c r="A1146" s="1">
        <v>43429</v>
      </c>
      <c r="B1146" t="s">
        <v>98</v>
      </c>
      <c r="C1146" t="s">
        <v>234</v>
      </c>
      <c r="D1146" t="s">
        <v>101</v>
      </c>
      <c r="E1146" t="s">
        <v>42</v>
      </c>
      <c r="F1146" t="s">
        <v>55</v>
      </c>
      <c r="G1146">
        <v>501.81</v>
      </c>
    </row>
    <row r="1147" spans="1:7" x14ac:dyDescent="0.55000000000000004">
      <c r="A1147" s="1">
        <v>42236</v>
      </c>
      <c r="B1147" t="s">
        <v>37</v>
      </c>
      <c r="C1147" t="s">
        <v>315</v>
      </c>
      <c r="D1147" t="s">
        <v>26</v>
      </c>
      <c r="E1147" t="s">
        <v>28</v>
      </c>
      <c r="F1147" t="s">
        <v>32</v>
      </c>
      <c r="G1147">
        <v>500.24</v>
      </c>
    </row>
    <row r="1148" spans="1:7" x14ac:dyDescent="0.55000000000000004">
      <c r="A1148" s="1">
        <v>42631</v>
      </c>
      <c r="B1148" t="s">
        <v>37</v>
      </c>
      <c r="C1148" t="s">
        <v>2738</v>
      </c>
      <c r="D1148" t="s">
        <v>144</v>
      </c>
      <c r="E1148" t="s">
        <v>67</v>
      </c>
      <c r="F1148" t="s">
        <v>68</v>
      </c>
      <c r="G1148">
        <v>499.99</v>
      </c>
    </row>
    <row r="1149" spans="1:7" x14ac:dyDescent="0.55000000000000004">
      <c r="A1149" s="1">
        <v>43053</v>
      </c>
      <c r="B1149" t="s">
        <v>22</v>
      </c>
      <c r="C1149" t="s">
        <v>1271</v>
      </c>
      <c r="D1149" t="s">
        <v>26</v>
      </c>
      <c r="E1149" t="s">
        <v>67</v>
      </c>
      <c r="F1149" t="s">
        <v>157</v>
      </c>
      <c r="G1149">
        <v>499.98</v>
      </c>
    </row>
    <row r="1150" spans="1:7" x14ac:dyDescent="0.55000000000000004">
      <c r="A1150" s="1">
        <v>43003</v>
      </c>
      <c r="B1150" t="s">
        <v>37</v>
      </c>
      <c r="C1150" t="s">
        <v>110</v>
      </c>
      <c r="D1150" t="s">
        <v>101</v>
      </c>
      <c r="E1150" t="s">
        <v>67</v>
      </c>
      <c r="F1150" t="s">
        <v>157</v>
      </c>
      <c r="G1150">
        <v>499.95</v>
      </c>
    </row>
    <row r="1151" spans="1:7" x14ac:dyDescent="0.55000000000000004">
      <c r="A1151" s="1">
        <v>43410</v>
      </c>
      <c r="B1151" t="s">
        <v>22</v>
      </c>
      <c r="C1151" t="s">
        <v>84</v>
      </c>
      <c r="D1151" t="s">
        <v>26</v>
      </c>
      <c r="E1151" t="s">
        <v>42</v>
      </c>
      <c r="F1151" t="s">
        <v>74</v>
      </c>
      <c r="G1151">
        <v>499.584</v>
      </c>
    </row>
    <row r="1152" spans="1:7" x14ac:dyDescent="0.55000000000000004">
      <c r="A1152" s="1">
        <v>43413</v>
      </c>
      <c r="B1152" t="s">
        <v>98</v>
      </c>
      <c r="C1152" t="s">
        <v>50</v>
      </c>
      <c r="D1152" t="s">
        <v>26</v>
      </c>
      <c r="E1152" t="s">
        <v>67</v>
      </c>
      <c r="F1152" t="s">
        <v>68</v>
      </c>
      <c r="G1152">
        <v>499.16800000000001</v>
      </c>
    </row>
    <row r="1153" spans="1:7" x14ac:dyDescent="0.55000000000000004">
      <c r="A1153" s="1">
        <v>43344</v>
      </c>
      <c r="B1153" t="s">
        <v>22</v>
      </c>
      <c r="C1153" t="s">
        <v>234</v>
      </c>
      <c r="D1153" t="s">
        <v>101</v>
      </c>
      <c r="E1153" t="s">
        <v>28</v>
      </c>
      <c r="F1153" t="s">
        <v>32</v>
      </c>
      <c r="G1153">
        <v>498.26</v>
      </c>
    </row>
    <row r="1154" spans="1:7" x14ac:dyDescent="0.55000000000000004">
      <c r="A1154" s="1">
        <v>42365</v>
      </c>
      <c r="B1154" t="s">
        <v>37</v>
      </c>
      <c r="C1154" t="s">
        <v>354</v>
      </c>
      <c r="D1154" t="s">
        <v>26</v>
      </c>
      <c r="E1154" t="s">
        <v>67</v>
      </c>
      <c r="F1154" t="s">
        <v>157</v>
      </c>
      <c r="G1154">
        <v>498</v>
      </c>
    </row>
    <row r="1155" spans="1:7" x14ac:dyDescent="0.55000000000000004">
      <c r="A1155" s="1">
        <v>43431</v>
      </c>
      <c r="B1155" t="s">
        <v>37</v>
      </c>
      <c r="C1155" t="s">
        <v>250</v>
      </c>
      <c r="D1155" t="s">
        <v>101</v>
      </c>
      <c r="E1155" t="s">
        <v>42</v>
      </c>
      <c r="F1155" t="s">
        <v>71</v>
      </c>
      <c r="G1155">
        <v>497.94</v>
      </c>
    </row>
    <row r="1156" spans="1:7" x14ac:dyDescent="0.55000000000000004">
      <c r="A1156" s="1">
        <v>42122</v>
      </c>
      <c r="B1156" t="s">
        <v>37</v>
      </c>
      <c r="C1156" t="s">
        <v>2738</v>
      </c>
      <c r="D1156" t="s">
        <v>144</v>
      </c>
      <c r="E1156" t="s">
        <v>42</v>
      </c>
      <c r="F1156" t="s">
        <v>55</v>
      </c>
      <c r="G1156">
        <v>497.61</v>
      </c>
    </row>
    <row r="1157" spans="1:7" x14ac:dyDescent="0.55000000000000004">
      <c r="A1157" s="1">
        <v>43069</v>
      </c>
      <c r="B1157" t="s">
        <v>22</v>
      </c>
      <c r="C1157" t="s">
        <v>234</v>
      </c>
      <c r="D1157" t="s">
        <v>101</v>
      </c>
      <c r="E1157" t="s">
        <v>42</v>
      </c>
      <c r="F1157" t="s">
        <v>55</v>
      </c>
      <c r="G1157">
        <v>496.86</v>
      </c>
    </row>
    <row r="1158" spans="1:7" x14ac:dyDescent="0.55000000000000004">
      <c r="A1158" s="1">
        <v>43065</v>
      </c>
      <c r="B1158" t="s">
        <v>22</v>
      </c>
      <c r="C1158" t="s">
        <v>143</v>
      </c>
      <c r="D1158" t="s">
        <v>144</v>
      </c>
      <c r="E1158" t="s">
        <v>67</v>
      </c>
      <c r="F1158" t="s">
        <v>68</v>
      </c>
      <c r="G1158">
        <v>494.98200000000003</v>
      </c>
    </row>
    <row r="1159" spans="1:7" x14ac:dyDescent="0.55000000000000004">
      <c r="A1159" s="1">
        <v>43457</v>
      </c>
      <c r="B1159" t="s">
        <v>37</v>
      </c>
      <c r="C1159" t="s">
        <v>1708</v>
      </c>
      <c r="D1159" t="s">
        <v>26</v>
      </c>
      <c r="E1159" t="s">
        <v>67</v>
      </c>
      <c r="F1159" t="s">
        <v>68</v>
      </c>
      <c r="G1159">
        <v>494.97</v>
      </c>
    </row>
    <row r="1160" spans="1:7" x14ac:dyDescent="0.55000000000000004">
      <c r="A1160" s="1">
        <v>42589</v>
      </c>
      <c r="B1160" t="s">
        <v>37</v>
      </c>
      <c r="C1160" t="s">
        <v>315</v>
      </c>
      <c r="D1160" t="s">
        <v>26</v>
      </c>
      <c r="E1160" t="s">
        <v>67</v>
      </c>
      <c r="F1160" t="s">
        <v>68</v>
      </c>
      <c r="G1160">
        <v>494.97</v>
      </c>
    </row>
    <row r="1161" spans="1:7" x14ac:dyDescent="0.55000000000000004">
      <c r="A1161" s="1">
        <v>42932</v>
      </c>
      <c r="B1161" t="s">
        <v>22</v>
      </c>
      <c r="C1161" t="s">
        <v>143</v>
      </c>
      <c r="D1161" t="s">
        <v>144</v>
      </c>
      <c r="E1161" t="s">
        <v>67</v>
      </c>
      <c r="F1161" t="s">
        <v>68</v>
      </c>
      <c r="G1161">
        <v>494.37599999999998</v>
      </c>
    </row>
    <row r="1162" spans="1:7" x14ac:dyDescent="0.55000000000000004">
      <c r="A1162" s="1">
        <v>42717</v>
      </c>
      <c r="B1162" t="s">
        <v>22</v>
      </c>
      <c r="C1162" t="s">
        <v>39</v>
      </c>
      <c r="D1162" t="s">
        <v>40</v>
      </c>
      <c r="E1162" t="s">
        <v>67</v>
      </c>
      <c r="F1162" t="s">
        <v>68</v>
      </c>
      <c r="G1162">
        <v>494.37599999999998</v>
      </c>
    </row>
    <row r="1163" spans="1:7" x14ac:dyDescent="0.55000000000000004">
      <c r="A1163" s="1">
        <v>42427</v>
      </c>
      <c r="B1163" t="s">
        <v>37</v>
      </c>
      <c r="C1163" t="s">
        <v>1399</v>
      </c>
      <c r="D1163" t="s">
        <v>144</v>
      </c>
      <c r="E1163" t="s">
        <v>28</v>
      </c>
      <c r="F1163" t="s">
        <v>52</v>
      </c>
      <c r="G1163">
        <v>493.92</v>
      </c>
    </row>
    <row r="1164" spans="1:7" x14ac:dyDescent="0.55000000000000004">
      <c r="A1164" s="1">
        <v>42267</v>
      </c>
      <c r="B1164" t="s">
        <v>22</v>
      </c>
      <c r="C1164" t="s">
        <v>207</v>
      </c>
      <c r="D1164" t="s">
        <v>101</v>
      </c>
      <c r="E1164" t="s">
        <v>28</v>
      </c>
      <c r="F1164" t="s">
        <v>29</v>
      </c>
      <c r="G1164">
        <v>493.43</v>
      </c>
    </row>
    <row r="1165" spans="1:7" x14ac:dyDescent="0.55000000000000004">
      <c r="A1165" s="1">
        <v>43039</v>
      </c>
      <c r="B1165" t="s">
        <v>22</v>
      </c>
      <c r="C1165" t="s">
        <v>143</v>
      </c>
      <c r="D1165" t="s">
        <v>144</v>
      </c>
      <c r="E1165" t="s">
        <v>28</v>
      </c>
      <c r="F1165" t="s">
        <v>32</v>
      </c>
      <c r="G1165">
        <v>492.83499999999998</v>
      </c>
    </row>
    <row r="1166" spans="1:7" x14ac:dyDescent="0.55000000000000004">
      <c r="A1166" s="1">
        <v>43409</v>
      </c>
      <c r="B1166" t="s">
        <v>37</v>
      </c>
      <c r="C1166" t="s">
        <v>100</v>
      </c>
      <c r="D1166" t="s">
        <v>101</v>
      </c>
      <c r="E1166" t="s">
        <v>67</v>
      </c>
      <c r="F1166" t="s">
        <v>68</v>
      </c>
      <c r="G1166">
        <v>492.76799999999997</v>
      </c>
    </row>
    <row r="1167" spans="1:7" x14ac:dyDescent="0.55000000000000004">
      <c r="A1167" s="1">
        <v>42445</v>
      </c>
      <c r="B1167" t="s">
        <v>22</v>
      </c>
      <c r="C1167" t="s">
        <v>354</v>
      </c>
      <c r="D1167" t="s">
        <v>26</v>
      </c>
      <c r="E1167" t="s">
        <v>42</v>
      </c>
      <c r="F1167" t="s">
        <v>43</v>
      </c>
      <c r="G1167">
        <v>491.55</v>
      </c>
    </row>
    <row r="1168" spans="1:7" x14ac:dyDescent="0.55000000000000004">
      <c r="A1168" s="1">
        <v>42165</v>
      </c>
      <c r="B1168" t="s">
        <v>37</v>
      </c>
      <c r="C1168" t="s">
        <v>234</v>
      </c>
      <c r="D1168" t="s">
        <v>101</v>
      </c>
      <c r="E1168" t="s">
        <v>42</v>
      </c>
      <c r="F1168" t="s">
        <v>43</v>
      </c>
      <c r="G1168">
        <v>491.55</v>
      </c>
    </row>
    <row r="1169" spans="1:7" x14ac:dyDescent="0.55000000000000004">
      <c r="A1169" s="1">
        <v>42788</v>
      </c>
      <c r="B1169" t="s">
        <v>98</v>
      </c>
      <c r="C1169" t="s">
        <v>110</v>
      </c>
      <c r="D1169" t="s">
        <v>101</v>
      </c>
      <c r="E1169" t="s">
        <v>42</v>
      </c>
      <c r="F1169" t="s">
        <v>74</v>
      </c>
      <c r="G1169">
        <v>490.32</v>
      </c>
    </row>
    <row r="1170" spans="1:7" x14ac:dyDescent="0.55000000000000004">
      <c r="A1170" s="1">
        <v>42030</v>
      </c>
      <c r="B1170" t="s">
        <v>98</v>
      </c>
      <c r="C1170" t="s">
        <v>315</v>
      </c>
      <c r="D1170" t="s">
        <v>26</v>
      </c>
      <c r="E1170" t="s">
        <v>42</v>
      </c>
      <c r="F1170" t="s">
        <v>55</v>
      </c>
      <c r="G1170">
        <v>489.92</v>
      </c>
    </row>
    <row r="1171" spans="1:7" x14ac:dyDescent="0.55000000000000004">
      <c r="A1171" s="1">
        <v>42221</v>
      </c>
      <c r="B1171" t="s">
        <v>22</v>
      </c>
      <c r="C1171" t="s">
        <v>100</v>
      </c>
      <c r="D1171" t="s">
        <v>101</v>
      </c>
      <c r="E1171" t="s">
        <v>28</v>
      </c>
      <c r="F1171" t="s">
        <v>52</v>
      </c>
      <c r="G1171">
        <v>489.23</v>
      </c>
    </row>
    <row r="1172" spans="1:7" x14ac:dyDescent="0.55000000000000004">
      <c r="A1172" s="1">
        <v>43368</v>
      </c>
      <c r="B1172" t="s">
        <v>22</v>
      </c>
      <c r="C1172" t="s">
        <v>263</v>
      </c>
      <c r="D1172" t="s">
        <v>144</v>
      </c>
      <c r="E1172" t="s">
        <v>28</v>
      </c>
      <c r="F1172" t="s">
        <v>32</v>
      </c>
      <c r="G1172">
        <v>488.64600000000002</v>
      </c>
    </row>
    <row r="1173" spans="1:7" x14ac:dyDescent="0.55000000000000004">
      <c r="A1173" s="1">
        <v>42735</v>
      </c>
      <c r="B1173" t="s">
        <v>22</v>
      </c>
      <c r="C1173" t="s">
        <v>1763</v>
      </c>
      <c r="D1173" t="s">
        <v>40</v>
      </c>
      <c r="E1173" t="s">
        <v>42</v>
      </c>
      <c r="F1173" t="s">
        <v>71</v>
      </c>
      <c r="G1173">
        <v>487.98399999999998</v>
      </c>
    </row>
    <row r="1174" spans="1:7" x14ac:dyDescent="0.55000000000000004">
      <c r="A1174" s="1">
        <v>43347</v>
      </c>
      <c r="B1174" t="s">
        <v>22</v>
      </c>
      <c r="C1174" t="s">
        <v>39</v>
      </c>
      <c r="D1174" t="s">
        <v>40</v>
      </c>
      <c r="E1174" t="s">
        <v>42</v>
      </c>
      <c r="F1174" t="s">
        <v>71</v>
      </c>
      <c r="G1174">
        <v>487.98399999999998</v>
      </c>
    </row>
    <row r="1175" spans="1:7" x14ac:dyDescent="0.55000000000000004">
      <c r="A1175" s="1">
        <v>42358</v>
      </c>
      <c r="B1175" t="s">
        <v>22</v>
      </c>
      <c r="C1175" t="s">
        <v>39</v>
      </c>
      <c r="D1175" t="s">
        <v>40</v>
      </c>
      <c r="E1175" t="s">
        <v>42</v>
      </c>
      <c r="F1175" t="s">
        <v>71</v>
      </c>
      <c r="G1175">
        <v>487.98399999999998</v>
      </c>
    </row>
    <row r="1176" spans="1:7" x14ac:dyDescent="0.55000000000000004">
      <c r="A1176" s="1">
        <v>43273</v>
      </c>
      <c r="B1176" t="s">
        <v>98</v>
      </c>
      <c r="C1176" t="s">
        <v>234</v>
      </c>
      <c r="D1176" t="s">
        <v>101</v>
      </c>
      <c r="E1176" t="s">
        <v>28</v>
      </c>
      <c r="F1176" t="s">
        <v>32</v>
      </c>
      <c r="G1176">
        <v>487.96</v>
      </c>
    </row>
    <row r="1177" spans="1:7" x14ac:dyDescent="0.55000000000000004">
      <c r="A1177" s="1">
        <v>42955</v>
      </c>
      <c r="B1177" t="s">
        <v>98</v>
      </c>
      <c r="C1177" t="s">
        <v>39</v>
      </c>
      <c r="D1177" t="s">
        <v>40</v>
      </c>
      <c r="E1177" t="s">
        <v>42</v>
      </c>
      <c r="F1177" t="s">
        <v>74</v>
      </c>
      <c r="G1177">
        <v>487.92</v>
      </c>
    </row>
    <row r="1178" spans="1:7" x14ac:dyDescent="0.55000000000000004">
      <c r="A1178" s="1">
        <v>43407</v>
      </c>
      <c r="B1178" t="s">
        <v>22</v>
      </c>
      <c r="C1178" t="s">
        <v>39</v>
      </c>
      <c r="D1178" t="s">
        <v>40</v>
      </c>
      <c r="E1178" t="s">
        <v>28</v>
      </c>
      <c r="F1178" t="s">
        <v>52</v>
      </c>
      <c r="G1178">
        <v>486.36799999999999</v>
      </c>
    </row>
    <row r="1179" spans="1:7" x14ac:dyDescent="0.55000000000000004">
      <c r="A1179" s="1">
        <v>42710</v>
      </c>
      <c r="B1179" t="s">
        <v>22</v>
      </c>
      <c r="C1179" t="s">
        <v>494</v>
      </c>
      <c r="D1179" t="s">
        <v>144</v>
      </c>
      <c r="E1179" t="s">
        <v>67</v>
      </c>
      <c r="F1179" t="s">
        <v>68</v>
      </c>
      <c r="G1179">
        <v>485.94</v>
      </c>
    </row>
    <row r="1180" spans="1:7" x14ac:dyDescent="0.55000000000000004">
      <c r="A1180" s="1">
        <v>42332</v>
      </c>
      <c r="B1180" t="s">
        <v>37</v>
      </c>
      <c r="C1180" t="s">
        <v>92</v>
      </c>
      <c r="D1180" t="s">
        <v>40</v>
      </c>
      <c r="E1180" t="s">
        <v>42</v>
      </c>
      <c r="F1180" t="s">
        <v>55</v>
      </c>
      <c r="G1180">
        <v>485.88</v>
      </c>
    </row>
    <row r="1181" spans="1:7" x14ac:dyDescent="0.55000000000000004">
      <c r="A1181" s="1">
        <v>42255</v>
      </c>
      <c r="B1181" t="s">
        <v>22</v>
      </c>
      <c r="C1181" t="s">
        <v>92</v>
      </c>
      <c r="D1181" t="s">
        <v>40</v>
      </c>
      <c r="E1181" t="s">
        <v>42</v>
      </c>
      <c r="F1181" t="s">
        <v>55</v>
      </c>
      <c r="G1181">
        <v>485.88</v>
      </c>
    </row>
    <row r="1182" spans="1:7" x14ac:dyDescent="0.55000000000000004">
      <c r="A1182" s="1">
        <v>42771</v>
      </c>
      <c r="B1182" t="s">
        <v>98</v>
      </c>
      <c r="C1182" t="s">
        <v>1271</v>
      </c>
      <c r="D1182" t="s">
        <v>26</v>
      </c>
      <c r="E1182" t="s">
        <v>67</v>
      </c>
      <c r="F1182" t="s">
        <v>68</v>
      </c>
      <c r="G1182">
        <v>484.83</v>
      </c>
    </row>
    <row r="1183" spans="1:7" x14ac:dyDescent="0.55000000000000004">
      <c r="A1183" s="1">
        <v>42881</v>
      </c>
      <c r="B1183" t="s">
        <v>22</v>
      </c>
      <c r="C1183" t="s">
        <v>39</v>
      </c>
      <c r="D1183" t="s">
        <v>40</v>
      </c>
      <c r="E1183" t="s">
        <v>28</v>
      </c>
      <c r="F1183" t="s">
        <v>32</v>
      </c>
      <c r="G1183">
        <v>484.70400000000001</v>
      </c>
    </row>
    <row r="1184" spans="1:7" x14ac:dyDescent="0.55000000000000004">
      <c r="A1184" s="1">
        <v>42609</v>
      </c>
      <c r="B1184" t="s">
        <v>22</v>
      </c>
      <c r="C1184" t="s">
        <v>39</v>
      </c>
      <c r="D1184" t="s">
        <v>40</v>
      </c>
      <c r="E1184" t="s">
        <v>42</v>
      </c>
      <c r="F1184" t="s">
        <v>55</v>
      </c>
      <c r="G1184">
        <v>484.65</v>
      </c>
    </row>
    <row r="1185" spans="1:7" x14ac:dyDescent="0.55000000000000004">
      <c r="A1185" s="1">
        <v>42903</v>
      </c>
      <c r="B1185" t="s">
        <v>22</v>
      </c>
      <c r="C1185" t="s">
        <v>453</v>
      </c>
      <c r="D1185" t="s">
        <v>40</v>
      </c>
      <c r="E1185" t="s">
        <v>28</v>
      </c>
      <c r="F1185" t="s">
        <v>32</v>
      </c>
      <c r="G1185">
        <v>483.13600000000002</v>
      </c>
    </row>
    <row r="1186" spans="1:7" x14ac:dyDescent="0.55000000000000004">
      <c r="A1186" s="1">
        <v>42549</v>
      </c>
      <c r="B1186" t="s">
        <v>37</v>
      </c>
      <c r="C1186" t="s">
        <v>494</v>
      </c>
      <c r="D1186" t="s">
        <v>144</v>
      </c>
      <c r="E1186" t="s">
        <v>28</v>
      </c>
      <c r="F1186" t="s">
        <v>29</v>
      </c>
      <c r="G1186">
        <v>482.94</v>
      </c>
    </row>
    <row r="1187" spans="1:7" x14ac:dyDescent="0.55000000000000004">
      <c r="A1187" s="1">
        <v>43191</v>
      </c>
      <c r="B1187" t="s">
        <v>37</v>
      </c>
      <c r="C1187" t="s">
        <v>39</v>
      </c>
      <c r="D1187" t="s">
        <v>40</v>
      </c>
      <c r="E1187" t="s">
        <v>28</v>
      </c>
      <c r="F1187" t="s">
        <v>29</v>
      </c>
      <c r="G1187">
        <v>482.66399999999999</v>
      </c>
    </row>
    <row r="1188" spans="1:7" x14ac:dyDescent="0.55000000000000004">
      <c r="A1188" s="1">
        <v>42707</v>
      </c>
      <c r="B1188" t="s">
        <v>37</v>
      </c>
      <c r="C1188" t="s">
        <v>143</v>
      </c>
      <c r="D1188" t="s">
        <v>144</v>
      </c>
      <c r="E1188" t="s">
        <v>67</v>
      </c>
      <c r="F1188" t="s">
        <v>680</v>
      </c>
      <c r="G1188">
        <v>482.34</v>
      </c>
    </row>
    <row r="1189" spans="1:7" x14ac:dyDescent="0.55000000000000004">
      <c r="A1189" s="1">
        <v>42070</v>
      </c>
      <c r="B1189" t="s">
        <v>37</v>
      </c>
      <c r="C1189" t="s">
        <v>92</v>
      </c>
      <c r="D1189" t="s">
        <v>40</v>
      </c>
      <c r="E1189" t="s">
        <v>28</v>
      </c>
      <c r="F1189" t="s">
        <v>32</v>
      </c>
      <c r="G1189">
        <v>481.56799999999998</v>
      </c>
    </row>
    <row r="1190" spans="1:7" x14ac:dyDescent="0.55000000000000004">
      <c r="A1190" s="1">
        <v>42805</v>
      </c>
      <c r="B1190" t="s">
        <v>98</v>
      </c>
      <c r="C1190" t="s">
        <v>1271</v>
      </c>
      <c r="D1190" t="s">
        <v>26</v>
      </c>
      <c r="E1190" t="s">
        <v>42</v>
      </c>
      <c r="F1190" t="s">
        <v>55</v>
      </c>
      <c r="G1190">
        <v>481.32</v>
      </c>
    </row>
    <row r="1191" spans="1:7" x14ac:dyDescent="0.55000000000000004">
      <c r="A1191" s="1">
        <v>43451</v>
      </c>
      <c r="B1191" t="s">
        <v>37</v>
      </c>
      <c r="C1191" t="s">
        <v>39</v>
      </c>
      <c r="D1191" t="s">
        <v>40</v>
      </c>
      <c r="E1191" t="s">
        <v>42</v>
      </c>
      <c r="F1191" t="s">
        <v>55</v>
      </c>
      <c r="G1191">
        <v>481.32</v>
      </c>
    </row>
    <row r="1192" spans="1:7" x14ac:dyDescent="0.55000000000000004">
      <c r="A1192" s="1">
        <v>43099</v>
      </c>
      <c r="B1192" t="s">
        <v>98</v>
      </c>
      <c r="C1192" t="s">
        <v>39</v>
      </c>
      <c r="D1192" t="s">
        <v>40</v>
      </c>
      <c r="E1192" t="s">
        <v>42</v>
      </c>
      <c r="F1192" t="s">
        <v>55</v>
      </c>
      <c r="G1192">
        <v>481.32</v>
      </c>
    </row>
    <row r="1193" spans="1:7" x14ac:dyDescent="0.55000000000000004">
      <c r="A1193" s="1">
        <v>42620</v>
      </c>
      <c r="B1193" t="s">
        <v>37</v>
      </c>
      <c r="C1193" t="s">
        <v>263</v>
      </c>
      <c r="D1193" t="s">
        <v>144</v>
      </c>
      <c r="E1193" t="s">
        <v>28</v>
      </c>
      <c r="F1193" t="s">
        <v>52</v>
      </c>
      <c r="G1193">
        <v>481.17599999999999</v>
      </c>
    </row>
    <row r="1194" spans="1:7" x14ac:dyDescent="0.55000000000000004">
      <c r="A1194" s="1">
        <v>43148</v>
      </c>
      <c r="B1194" t="s">
        <v>98</v>
      </c>
      <c r="C1194" t="s">
        <v>207</v>
      </c>
      <c r="D1194" t="s">
        <v>101</v>
      </c>
      <c r="E1194" t="s">
        <v>28</v>
      </c>
      <c r="F1194" t="s">
        <v>52</v>
      </c>
      <c r="G1194">
        <v>480.96</v>
      </c>
    </row>
    <row r="1195" spans="1:7" x14ac:dyDescent="0.55000000000000004">
      <c r="A1195" s="1">
        <v>42305</v>
      </c>
      <c r="B1195" t="s">
        <v>37</v>
      </c>
      <c r="C1195" t="s">
        <v>39</v>
      </c>
      <c r="D1195" t="s">
        <v>40</v>
      </c>
      <c r="E1195" t="s">
        <v>42</v>
      </c>
      <c r="F1195" t="s">
        <v>575</v>
      </c>
      <c r="G1195">
        <v>480.74</v>
      </c>
    </row>
    <row r="1196" spans="1:7" x14ac:dyDescent="0.55000000000000004">
      <c r="A1196" s="1">
        <v>43360</v>
      </c>
      <c r="B1196" t="s">
        <v>22</v>
      </c>
      <c r="C1196" t="s">
        <v>786</v>
      </c>
      <c r="D1196" t="s">
        <v>144</v>
      </c>
      <c r="E1196" t="s">
        <v>67</v>
      </c>
      <c r="F1196" t="s">
        <v>680</v>
      </c>
      <c r="G1196">
        <v>480</v>
      </c>
    </row>
    <row r="1197" spans="1:7" x14ac:dyDescent="0.55000000000000004">
      <c r="A1197" s="1">
        <v>42728</v>
      </c>
      <c r="B1197" t="s">
        <v>22</v>
      </c>
      <c r="C1197" t="s">
        <v>494</v>
      </c>
      <c r="D1197" t="s">
        <v>144</v>
      </c>
      <c r="E1197" t="s">
        <v>67</v>
      </c>
      <c r="F1197" t="s">
        <v>680</v>
      </c>
      <c r="G1197">
        <v>479.988</v>
      </c>
    </row>
    <row r="1198" spans="1:7" x14ac:dyDescent="0.55000000000000004">
      <c r="A1198" s="1">
        <v>42694</v>
      </c>
      <c r="B1198" t="s">
        <v>37</v>
      </c>
      <c r="C1198" t="s">
        <v>100</v>
      </c>
      <c r="D1198" t="s">
        <v>101</v>
      </c>
      <c r="E1198" t="s">
        <v>67</v>
      </c>
      <c r="F1198" t="s">
        <v>680</v>
      </c>
      <c r="G1198">
        <v>479.988</v>
      </c>
    </row>
    <row r="1199" spans="1:7" x14ac:dyDescent="0.55000000000000004">
      <c r="A1199" s="1">
        <v>43184</v>
      </c>
      <c r="B1199" t="s">
        <v>22</v>
      </c>
      <c r="C1199" t="s">
        <v>39</v>
      </c>
      <c r="D1199" t="s">
        <v>40</v>
      </c>
      <c r="E1199" t="s">
        <v>67</v>
      </c>
      <c r="F1199" t="s">
        <v>1215</v>
      </c>
      <c r="G1199">
        <v>479.98399999999998</v>
      </c>
    </row>
    <row r="1200" spans="1:7" x14ac:dyDescent="0.55000000000000004">
      <c r="A1200" s="1">
        <v>42625</v>
      </c>
      <c r="B1200" t="s">
        <v>22</v>
      </c>
      <c r="C1200" t="s">
        <v>263</v>
      </c>
      <c r="D1200" t="s">
        <v>144</v>
      </c>
      <c r="E1200" t="s">
        <v>67</v>
      </c>
      <c r="F1200" t="s">
        <v>1215</v>
      </c>
      <c r="G1200">
        <v>479.98399999999998</v>
      </c>
    </row>
    <row r="1201" spans="1:7" x14ac:dyDescent="0.55000000000000004">
      <c r="A1201" s="1">
        <v>43298</v>
      </c>
      <c r="B1201" t="s">
        <v>98</v>
      </c>
      <c r="C1201" t="s">
        <v>39</v>
      </c>
      <c r="D1201" t="s">
        <v>40</v>
      </c>
      <c r="E1201" t="s">
        <v>67</v>
      </c>
      <c r="F1201" t="s">
        <v>1215</v>
      </c>
      <c r="G1201">
        <v>479.98399999999998</v>
      </c>
    </row>
    <row r="1202" spans="1:7" x14ac:dyDescent="0.55000000000000004">
      <c r="A1202" s="1">
        <v>42126</v>
      </c>
      <c r="B1202" t="s">
        <v>22</v>
      </c>
      <c r="C1202" t="s">
        <v>50</v>
      </c>
      <c r="D1202" t="s">
        <v>26</v>
      </c>
      <c r="E1202" t="s">
        <v>67</v>
      </c>
      <c r="F1202" t="s">
        <v>1215</v>
      </c>
      <c r="G1202">
        <v>479.98399999999998</v>
      </c>
    </row>
    <row r="1203" spans="1:7" x14ac:dyDescent="0.55000000000000004">
      <c r="A1203" s="1">
        <v>43168</v>
      </c>
      <c r="B1203" t="s">
        <v>22</v>
      </c>
      <c r="C1203" t="s">
        <v>39</v>
      </c>
      <c r="D1203" t="s">
        <v>40</v>
      </c>
      <c r="E1203" t="s">
        <v>67</v>
      </c>
      <c r="F1203" t="s">
        <v>1215</v>
      </c>
      <c r="G1203">
        <v>479.98399999999998</v>
      </c>
    </row>
    <row r="1204" spans="1:7" x14ac:dyDescent="0.55000000000000004">
      <c r="A1204" s="1">
        <v>43075</v>
      </c>
      <c r="B1204" t="s">
        <v>37</v>
      </c>
      <c r="C1204" t="s">
        <v>263</v>
      </c>
      <c r="D1204" t="s">
        <v>144</v>
      </c>
      <c r="E1204" t="s">
        <v>67</v>
      </c>
      <c r="F1204" t="s">
        <v>1215</v>
      </c>
      <c r="G1204">
        <v>479.98399999999998</v>
      </c>
    </row>
    <row r="1205" spans="1:7" x14ac:dyDescent="0.55000000000000004">
      <c r="A1205" s="1">
        <v>42666</v>
      </c>
      <c r="B1205" t="s">
        <v>22</v>
      </c>
      <c r="C1205" t="s">
        <v>100</v>
      </c>
      <c r="D1205" t="s">
        <v>101</v>
      </c>
      <c r="E1205" t="s">
        <v>67</v>
      </c>
      <c r="F1205" t="s">
        <v>1215</v>
      </c>
      <c r="G1205">
        <v>479.976</v>
      </c>
    </row>
    <row r="1206" spans="1:7" x14ac:dyDescent="0.55000000000000004">
      <c r="A1206" s="1">
        <v>42190</v>
      </c>
      <c r="B1206" t="s">
        <v>22</v>
      </c>
      <c r="C1206" t="s">
        <v>1488</v>
      </c>
      <c r="D1206" t="s">
        <v>26</v>
      </c>
      <c r="E1206" t="s">
        <v>67</v>
      </c>
      <c r="F1206" t="s">
        <v>157</v>
      </c>
      <c r="G1206">
        <v>479.97</v>
      </c>
    </row>
    <row r="1207" spans="1:7" x14ac:dyDescent="0.55000000000000004">
      <c r="A1207" s="1">
        <v>43458</v>
      </c>
      <c r="B1207" t="s">
        <v>22</v>
      </c>
      <c r="C1207" t="s">
        <v>734</v>
      </c>
      <c r="D1207" t="s">
        <v>26</v>
      </c>
      <c r="E1207" t="s">
        <v>67</v>
      </c>
      <c r="F1207" t="s">
        <v>680</v>
      </c>
      <c r="G1207">
        <v>479.97</v>
      </c>
    </row>
    <row r="1208" spans="1:7" x14ac:dyDescent="0.55000000000000004">
      <c r="A1208" s="1">
        <v>42973</v>
      </c>
      <c r="B1208" t="s">
        <v>22</v>
      </c>
      <c r="C1208" t="s">
        <v>234</v>
      </c>
      <c r="D1208" t="s">
        <v>101</v>
      </c>
      <c r="E1208" t="s">
        <v>67</v>
      </c>
      <c r="F1208" t="s">
        <v>157</v>
      </c>
      <c r="G1208">
        <v>479.97</v>
      </c>
    </row>
    <row r="1209" spans="1:7" x14ac:dyDescent="0.55000000000000004">
      <c r="A1209" s="1">
        <v>42068</v>
      </c>
      <c r="B1209" t="s">
        <v>22</v>
      </c>
      <c r="C1209" t="s">
        <v>263</v>
      </c>
      <c r="D1209" t="s">
        <v>144</v>
      </c>
      <c r="E1209" t="s">
        <v>67</v>
      </c>
      <c r="F1209" t="s">
        <v>157</v>
      </c>
      <c r="G1209">
        <v>479.97</v>
      </c>
    </row>
    <row r="1210" spans="1:7" x14ac:dyDescent="0.55000000000000004">
      <c r="A1210" s="1">
        <v>43048</v>
      </c>
      <c r="B1210" t="s">
        <v>22</v>
      </c>
      <c r="C1210" t="s">
        <v>39</v>
      </c>
      <c r="D1210" t="s">
        <v>40</v>
      </c>
      <c r="E1210" t="s">
        <v>67</v>
      </c>
      <c r="F1210" t="s">
        <v>157</v>
      </c>
      <c r="G1210">
        <v>479.97</v>
      </c>
    </row>
    <row r="1211" spans="1:7" x14ac:dyDescent="0.55000000000000004">
      <c r="A1211" s="1">
        <v>43046</v>
      </c>
      <c r="B1211" t="s">
        <v>37</v>
      </c>
      <c r="C1211" t="s">
        <v>39</v>
      </c>
      <c r="D1211" t="s">
        <v>40</v>
      </c>
      <c r="E1211" t="s">
        <v>67</v>
      </c>
      <c r="F1211" t="s">
        <v>157</v>
      </c>
      <c r="G1211">
        <v>479.97</v>
      </c>
    </row>
    <row r="1212" spans="1:7" x14ac:dyDescent="0.55000000000000004">
      <c r="A1212" s="1">
        <v>42341</v>
      </c>
      <c r="B1212" t="s">
        <v>22</v>
      </c>
      <c r="C1212" t="s">
        <v>646</v>
      </c>
      <c r="D1212" t="s">
        <v>101</v>
      </c>
      <c r="E1212" t="s">
        <v>67</v>
      </c>
      <c r="F1212" t="s">
        <v>68</v>
      </c>
      <c r="G1212">
        <v>479.96</v>
      </c>
    </row>
    <row r="1213" spans="1:7" x14ac:dyDescent="0.55000000000000004">
      <c r="A1213" s="1">
        <v>43267</v>
      </c>
      <c r="B1213" t="s">
        <v>22</v>
      </c>
      <c r="C1213" t="s">
        <v>494</v>
      </c>
      <c r="D1213" t="s">
        <v>144</v>
      </c>
      <c r="E1213" t="s">
        <v>67</v>
      </c>
      <c r="F1213" t="s">
        <v>157</v>
      </c>
      <c r="G1213">
        <v>479.952</v>
      </c>
    </row>
    <row r="1214" spans="1:7" x14ac:dyDescent="0.55000000000000004">
      <c r="A1214" s="1">
        <v>42409</v>
      </c>
      <c r="B1214" t="s">
        <v>22</v>
      </c>
      <c r="C1214" t="s">
        <v>207</v>
      </c>
      <c r="D1214" t="s">
        <v>101</v>
      </c>
      <c r="E1214" t="s">
        <v>67</v>
      </c>
      <c r="F1214" t="s">
        <v>157</v>
      </c>
      <c r="G1214">
        <v>479.952</v>
      </c>
    </row>
    <row r="1215" spans="1:7" x14ac:dyDescent="0.55000000000000004">
      <c r="A1215" s="1">
        <v>42797</v>
      </c>
      <c r="B1215" t="s">
        <v>22</v>
      </c>
      <c r="C1215" t="s">
        <v>241</v>
      </c>
      <c r="D1215" t="s">
        <v>144</v>
      </c>
      <c r="E1215" t="s">
        <v>67</v>
      </c>
      <c r="F1215" t="s">
        <v>68</v>
      </c>
      <c r="G1215">
        <v>479.95</v>
      </c>
    </row>
    <row r="1216" spans="1:7" x14ac:dyDescent="0.55000000000000004">
      <c r="A1216" s="1">
        <v>43161</v>
      </c>
      <c r="B1216" t="s">
        <v>37</v>
      </c>
      <c r="C1216" t="s">
        <v>39</v>
      </c>
      <c r="D1216" t="s">
        <v>40</v>
      </c>
      <c r="E1216" t="s">
        <v>67</v>
      </c>
      <c r="F1216" t="s">
        <v>157</v>
      </c>
      <c r="G1216">
        <v>479.94</v>
      </c>
    </row>
    <row r="1217" spans="1:7" x14ac:dyDescent="0.55000000000000004">
      <c r="A1217" s="1">
        <v>42473</v>
      </c>
      <c r="B1217" t="s">
        <v>22</v>
      </c>
      <c r="C1217" t="s">
        <v>39</v>
      </c>
      <c r="D1217" t="s">
        <v>40</v>
      </c>
      <c r="E1217" t="s">
        <v>67</v>
      </c>
      <c r="F1217" t="s">
        <v>68</v>
      </c>
      <c r="G1217">
        <v>479.92</v>
      </c>
    </row>
    <row r="1218" spans="1:7" x14ac:dyDescent="0.55000000000000004">
      <c r="A1218" s="1">
        <v>42325</v>
      </c>
      <c r="B1218" t="s">
        <v>98</v>
      </c>
      <c r="C1218" t="s">
        <v>225</v>
      </c>
      <c r="D1218" t="s">
        <v>101</v>
      </c>
      <c r="E1218" t="s">
        <v>28</v>
      </c>
      <c r="F1218" t="s">
        <v>32</v>
      </c>
      <c r="G1218">
        <v>479.9</v>
      </c>
    </row>
    <row r="1219" spans="1:7" x14ac:dyDescent="0.55000000000000004">
      <c r="A1219" s="1">
        <v>43044</v>
      </c>
      <c r="B1219" t="s">
        <v>22</v>
      </c>
      <c r="C1219" t="s">
        <v>92</v>
      </c>
      <c r="D1219" t="s">
        <v>40</v>
      </c>
      <c r="E1219" t="s">
        <v>67</v>
      </c>
      <c r="F1219" t="s">
        <v>157</v>
      </c>
      <c r="G1219">
        <v>479.72</v>
      </c>
    </row>
    <row r="1220" spans="1:7" x14ac:dyDescent="0.55000000000000004">
      <c r="A1220" s="1">
        <v>42208</v>
      </c>
      <c r="B1220" t="s">
        <v>22</v>
      </c>
      <c r="C1220" t="s">
        <v>306</v>
      </c>
      <c r="D1220" t="s">
        <v>40</v>
      </c>
      <c r="E1220" t="s">
        <v>67</v>
      </c>
      <c r="F1220" t="s">
        <v>157</v>
      </c>
      <c r="G1220">
        <v>479.04</v>
      </c>
    </row>
    <row r="1221" spans="1:7" x14ac:dyDescent="0.55000000000000004">
      <c r="A1221" s="1">
        <v>43394</v>
      </c>
      <c r="B1221" t="s">
        <v>37</v>
      </c>
      <c r="C1221" t="s">
        <v>416</v>
      </c>
      <c r="D1221" t="s">
        <v>40</v>
      </c>
      <c r="E1221" t="s">
        <v>28</v>
      </c>
      <c r="F1221" t="s">
        <v>32</v>
      </c>
      <c r="G1221">
        <v>478.48</v>
      </c>
    </row>
    <row r="1222" spans="1:7" x14ac:dyDescent="0.55000000000000004">
      <c r="A1222" s="1">
        <v>42191</v>
      </c>
      <c r="B1222" t="s">
        <v>98</v>
      </c>
      <c r="C1222" t="s">
        <v>39</v>
      </c>
      <c r="D1222" t="s">
        <v>40</v>
      </c>
      <c r="E1222" t="s">
        <v>28</v>
      </c>
      <c r="F1222" t="s">
        <v>32</v>
      </c>
      <c r="G1222">
        <v>478.48</v>
      </c>
    </row>
    <row r="1223" spans="1:7" x14ac:dyDescent="0.55000000000000004">
      <c r="A1223" s="1">
        <v>43199</v>
      </c>
      <c r="B1223" t="s">
        <v>22</v>
      </c>
      <c r="C1223" t="s">
        <v>234</v>
      </c>
      <c r="D1223" t="s">
        <v>101</v>
      </c>
      <c r="E1223" t="s">
        <v>42</v>
      </c>
      <c r="F1223" t="s">
        <v>71</v>
      </c>
      <c r="G1223">
        <v>478.24</v>
      </c>
    </row>
    <row r="1224" spans="1:7" x14ac:dyDescent="0.55000000000000004">
      <c r="A1224" s="1">
        <v>43350</v>
      </c>
      <c r="B1224" t="s">
        <v>37</v>
      </c>
      <c r="C1224" t="s">
        <v>263</v>
      </c>
      <c r="D1224" t="s">
        <v>144</v>
      </c>
      <c r="E1224" t="s">
        <v>42</v>
      </c>
      <c r="F1224" t="s">
        <v>55</v>
      </c>
      <c r="G1224">
        <v>478.08</v>
      </c>
    </row>
    <row r="1225" spans="1:7" x14ac:dyDescent="0.55000000000000004">
      <c r="A1225" s="1">
        <v>43003</v>
      </c>
      <c r="B1225" t="s">
        <v>37</v>
      </c>
      <c r="C1225" t="s">
        <v>39</v>
      </c>
      <c r="D1225" t="s">
        <v>40</v>
      </c>
      <c r="E1225" t="s">
        <v>28</v>
      </c>
      <c r="F1225" t="s">
        <v>29</v>
      </c>
      <c r="G1225">
        <v>477.666</v>
      </c>
    </row>
    <row r="1226" spans="1:7" x14ac:dyDescent="0.55000000000000004">
      <c r="A1226" s="1">
        <v>42892</v>
      </c>
      <c r="B1226" t="s">
        <v>98</v>
      </c>
      <c r="C1226" t="s">
        <v>39</v>
      </c>
      <c r="D1226" t="s">
        <v>40</v>
      </c>
      <c r="E1226" t="s">
        <v>67</v>
      </c>
      <c r="F1226" t="s">
        <v>68</v>
      </c>
      <c r="G1226">
        <v>477.6</v>
      </c>
    </row>
    <row r="1227" spans="1:7" x14ac:dyDescent="0.55000000000000004">
      <c r="A1227" s="1">
        <v>43323</v>
      </c>
      <c r="B1227" t="s">
        <v>98</v>
      </c>
      <c r="C1227" t="s">
        <v>734</v>
      </c>
      <c r="D1227" t="s">
        <v>26</v>
      </c>
      <c r="E1227" t="s">
        <v>42</v>
      </c>
      <c r="F1227" t="s">
        <v>71</v>
      </c>
      <c r="G1227">
        <v>477.51</v>
      </c>
    </row>
    <row r="1228" spans="1:7" x14ac:dyDescent="0.55000000000000004">
      <c r="A1228" s="1">
        <v>43247</v>
      </c>
      <c r="B1228" t="s">
        <v>22</v>
      </c>
      <c r="C1228" t="s">
        <v>646</v>
      </c>
      <c r="D1228" t="s">
        <v>101</v>
      </c>
      <c r="E1228" t="s">
        <v>28</v>
      </c>
      <c r="F1228" t="s">
        <v>61</v>
      </c>
      <c r="G1228">
        <v>477.3</v>
      </c>
    </row>
    <row r="1229" spans="1:7" x14ac:dyDescent="0.55000000000000004">
      <c r="A1229" s="1">
        <v>43206</v>
      </c>
      <c r="B1229" t="s">
        <v>37</v>
      </c>
      <c r="C1229" t="s">
        <v>354</v>
      </c>
      <c r="D1229" t="s">
        <v>26</v>
      </c>
      <c r="E1229" t="s">
        <v>42</v>
      </c>
      <c r="F1229" t="s">
        <v>575</v>
      </c>
      <c r="G1229">
        <v>477.24</v>
      </c>
    </row>
    <row r="1230" spans="1:7" x14ac:dyDescent="0.55000000000000004">
      <c r="A1230" s="1">
        <v>43247</v>
      </c>
      <c r="B1230" t="s">
        <v>22</v>
      </c>
      <c r="C1230" t="s">
        <v>6264</v>
      </c>
      <c r="D1230" t="s">
        <v>40</v>
      </c>
      <c r="E1230" t="s">
        <v>42</v>
      </c>
      <c r="F1230" t="s">
        <v>55</v>
      </c>
      <c r="G1230">
        <v>477.15</v>
      </c>
    </row>
    <row r="1231" spans="1:7" x14ac:dyDescent="0.55000000000000004">
      <c r="A1231" s="1">
        <v>43227</v>
      </c>
      <c r="B1231" t="s">
        <v>37</v>
      </c>
      <c r="C1231" t="s">
        <v>234</v>
      </c>
      <c r="D1231" t="s">
        <v>101</v>
      </c>
      <c r="E1231" t="s">
        <v>28</v>
      </c>
      <c r="F1231" t="s">
        <v>32</v>
      </c>
      <c r="G1231">
        <v>476.8</v>
      </c>
    </row>
    <row r="1232" spans="1:7" x14ac:dyDescent="0.55000000000000004">
      <c r="A1232" s="1">
        <v>42369</v>
      </c>
      <c r="B1232" t="s">
        <v>98</v>
      </c>
      <c r="C1232" t="s">
        <v>1392</v>
      </c>
      <c r="D1232" t="s">
        <v>40</v>
      </c>
      <c r="E1232" t="s">
        <v>67</v>
      </c>
      <c r="F1232" t="s">
        <v>68</v>
      </c>
      <c r="G1232">
        <v>475.94400000000002</v>
      </c>
    </row>
    <row r="1233" spans="1:7" x14ac:dyDescent="0.55000000000000004">
      <c r="A1233" s="1">
        <v>42249</v>
      </c>
      <c r="B1233" t="s">
        <v>22</v>
      </c>
      <c r="C1233" t="s">
        <v>207</v>
      </c>
      <c r="D1233" t="s">
        <v>101</v>
      </c>
      <c r="E1233" t="s">
        <v>67</v>
      </c>
      <c r="F1233" t="s">
        <v>157</v>
      </c>
      <c r="G1233">
        <v>475.94400000000002</v>
      </c>
    </row>
    <row r="1234" spans="1:7" x14ac:dyDescent="0.55000000000000004">
      <c r="A1234" s="1">
        <v>43456</v>
      </c>
      <c r="B1234" t="s">
        <v>22</v>
      </c>
      <c r="C1234" t="s">
        <v>39</v>
      </c>
      <c r="D1234" t="s">
        <v>40</v>
      </c>
      <c r="E1234" t="s">
        <v>67</v>
      </c>
      <c r="F1234" t="s">
        <v>157</v>
      </c>
      <c r="G1234">
        <v>474.95</v>
      </c>
    </row>
    <row r="1235" spans="1:7" x14ac:dyDescent="0.55000000000000004">
      <c r="A1235" s="1">
        <v>43101</v>
      </c>
      <c r="B1235" t="s">
        <v>22</v>
      </c>
      <c r="C1235" t="s">
        <v>39</v>
      </c>
      <c r="D1235" t="s">
        <v>40</v>
      </c>
      <c r="E1235" t="s">
        <v>28</v>
      </c>
      <c r="F1235" t="s">
        <v>61</v>
      </c>
      <c r="G1235">
        <v>474.43</v>
      </c>
    </row>
    <row r="1236" spans="1:7" x14ac:dyDescent="0.55000000000000004">
      <c r="A1236" s="1">
        <v>42980</v>
      </c>
      <c r="B1236" t="s">
        <v>22</v>
      </c>
      <c r="C1236" t="s">
        <v>84</v>
      </c>
      <c r="D1236" t="s">
        <v>26</v>
      </c>
      <c r="E1236" t="s">
        <v>28</v>
      </c>
      <c r="F1236" t="s">
        <v>52</v>
      </c>
      <c r="G1236">
        <v>472.51799999999997</v>
      </c>
    </row>
    <row r="1237" spans="1:7" x14ac:dyDescent="0.55000000000000004">
      <c r="A1237" s="1">
        <v>42079</v>
      </c>
      <c r="B1237" t="s">
        <v>98</v>
      </c>
      <c r="C1237" t="s">
        <v>84</v>
      </c>
      <c r="D1237" t="s">
        <v>26</v>
      </c>
      <c r="E1237" t="s">
        <v>67</v>
      </c>
      <c r="F1237" t="s">
        <v>68</v>
      </c>
      <c r="G1237">
        <v>471.92</v>
      </c>
    </row>
    <row r="1238" spans="1:7" x14ac:dyDescent="0.55000000000000004">
      <c r="A1238" s="1">
        <v>43362</v>
      </c>
      <c r="B1238" t="s">
        <v>22</v>
      </c>
      <c r="C1238" t="s">
        <v>306</v>
      </c>
      <c r="D1238" t="s">
        <v>40</v>
      </c>
      <c r="E1238" t="s">
        <v>67</v>
      </c>
      <c r="F1238" t="s">
        <v>68</v>
      </c>
      <c r="G1238">
        <v>471.92</v>
      </c>
    </row>
    <row r="1239" spans="1:7" x14ac:dyDescent="0.55000000000000004">
      <c r="A1239" s="1">
        <v>42175</v>
      </c>
      <c r="B1239" t="s">
        <v>22</v>
      </c>
      <c r="C1239" t="s">
        <v>646</v>
      </c>
      <c r="D1239" t="s">
        <v>101</v>
      </c>
      <c r="E1239" t="s">
        <v>42</v>
      </c>
      <c r="F1239" t="s">
        <v>74</v>
      </c>
      <c r="G1239">
        <v>471.9</v>
      </c>
    </row>
    <row r="1240" spans="1:7" x14ac:dyDescent="0.55000000000000004">
      <c r="A1240" s="1">
        <v>43435</v>
      </c>
      <c r="B1240" t="s">
        <v>22</v>
      </c>
      <c r="C1240" t="s">
        <v>453</v>
      </c>
      <c r="D1240" t="s">
        <v>40</v>
      </c>
      <c r="E1240" t="s">
        <v>67</v>
      </c>
      <c r="F1240" t="s">
        <v>68</v>
      </c>
      <c r="G1240">
        <v>470.37599999999998</v>
      </c>
    </row>
    <row r="1241" spans="1:7" x14ac:dyDescent="0.55000000000000004">
      <c r="A1241" s="1">
        <v>43184</v>
      </c>
      <c r="B1241" t="s">
        <v>22</v>
      </c>
      <c r="C1241" t="s">
        <v>100</v>
      </c>
      <c r="D1241" t="s">
        <v>101</v>
      </c>
      <c r="E1241" t="s">
        <v>67</v>
      </c>
      <c r="F1241" t="s">
        <v>68</v>
      </c>
      <c r="G1241">
        <v>470.37599999999998</v>
      </c>
    </row>
    <row r="1242" spans="1:7" x14ac:dyDescent="0.55000000000000004">
      <c r="A1242" s="1">
        <v>43256</v>
      </c>
      <c r="B1242" t="s">
        <v>22</v>
      </c>
      <c r="C1242" t="s">
        <v>100</v>
      </c>
      <c r="D1242" t="s">
        <v>101</v>
      </c>
      <c r="E1242" t="s">
        <v>67</v>
      </c>
      <c r="F1242" t="s">
        <v>68</v>
      </c>
      <c r="G1242">
        <v>470.37599999999998</v>
      </c>
    </row>
    <row r="1243" spans="1:7" x14ac:dyDescent="0.55000000000000004">
      <c r="A1243" s="1">
        <v>43295</v>
      </c>
      <c r="B1243" t="s">
        <v>22</v>
      </c>
      <c r="C1243" t="s">
        <v>39</v>
      </c>
      <c r="D1243" t="s">
        <v>40</v>
      </c>
      <c r="E1243" t="s">
        <v>67</v>
      </c>
      <c r="F1243" t="s">
        <v>68</v>
      </c>
      <c r="G1243">
        <v>470.37599999999998</v>
      </c>
    </row>
    <row r="1244" spans="1:7" x14ac:dyDescent="0.55000000000000004">
      <c r="A1244" s="1">
        <v>42610</v>
      </c>
      <c r="B1244" t="s">
        <v>37</v>
      </c>
      <c r="C1244" t="s">
        <v>745</v>
      </c>
      <c r="D1244" t="s">
        <v>144</v>
      </c>
      <c r="E1244" t="s">
        <v>42</v>
      </c>
      <c r="F1244" t="s">
        <v>55</v>
      </c>
      <c r="G1244">
        <v>470.36</v>
      </c>
    </row>
    <row r="1245" spans="1:7" x14ac:dyDescent="0.55000000000000004">
      <c r="A1245" s="1">
        <v>43264</v>
      </c>
      <c r="B1245" t="s">
        <v>98</v>
      </c>
      <c r="C1245" t="s">
        <v>207</v>
      </c>
      <c r="D1245" t="s">
        <v>101</v>
      </c>
      <c r="E1245" t="s">
        <v>28</v>
      </c>
      <c r="F1245" t="s">
        <v>32</v>
      </c>
      <c r="G1245">
        <v>470.30200000000002</v>
      </c>
    </row>
    <row r="1246" spans="1:7" x14ac:dyDescent="0.55000000000000004">
      <c r="A1246" s="1">
        <v>43042</v>
      </c>
      <c r="B1246" t="s">
        <v>98</v>
      </c>
      <c r="C1246" t="s">
        <v>143</v>
      </c>
      <c r="D1246" t="s">
        <v>144</v>
      </c>
      <c r="E1246" t="s">
        <v>28</v>
      </c>
      <c r="F1246" t="s">
        <v>32</v>
      </c>
      <c r="G1246">
        <v>470.15499999999997</v>
      </c>
    </row>
    <row r="1247" spans="1:7" x14ac:dyDescent="0.55000000000000004">
      <c r="A1247" s="1">
        <v>43183</v>
      </c>
      <c r="B1247" t="s">
        <v>37</v>
      </c>
      <c r="C1247" t="s">
        <v>263</v>
      </c>
      <c r="D1247" t="s">
        <v>144</v>
      </c>
      <c r="E1247" t="s">
        <v>67</v>
      </c>
      <c r="F1247" t="s">
        <v>68</v>
      </c>
      <c r="G1247">
        <v>469.99</v>
      </c>
    </row>
    <row r="1248" spans="1:7" x14ac:dyDescent="0.55000000000000004">
      <c r="A1248" s="1">
        <v>42481</v>
      </c>
      <c r="B1248" t="s">
        <v>22</v>
      </c>
      <c r="C1248" t="s">
        <v>25</v>
      </c>
      <c r="D1248" t="s">
        <v>26</v>
      </c>
      <c r="E1248" t="s">
        <v>67</v>
      </c>
      <c r="F1248" t="s">
        <v>68</v>
      </c>
      <c r="G1248">
        <v>469.95</v>
      </c>
    </row>
    <row r="1249" spans="1:7" x14ac:dyDescent="0.55000000000000004">
      <c r="A1249" s="1">
        <v>42036</v>
      </c>
      <c r="B1249" t="s">
        <v>22</v>
      </c>
      <c r="C1249" t="s">
        <v>110</v>
      </c>
      <c r="D1249" t="s">
        <v>101</v>
      </c>
      <c r="E1249" t="s">
        <v>67</v>
      </c>
      <c r="F1249" t="s">
        <v>157</v>
      </c>
      <c r="G1249">
        <v>468.9</v>
      </c>
    </row>
    <row r="1250" spans="1:7" x14ac:dyDescent="0.55000000000000004">
      <c r="A1250" s="1">
        <v>42979</v>
      </c>
      <c r="B1250" t="s">
        <v>22</v>
      </c>
      <c r="C1250" t="s">
        <v>263</v>
      </c>
      <c r="D1250" t="s">
        <v>144</v>
      </c>
      <c r="E1250" t="s">
        <v>67</v>
      </c>
      <c r="F1250" t="s">
        <v>157</v>
      </c>
      <c r="G1250">
        <v>468.9</v>
      </c>
    </row>
    <row r="1251" spans="1:7" x14ac:dyDescent="0.55000000000000004">
      <c r="A1251" s="1">
        <v>42539</v>
      </c>
      <c r="B1251" t="s">
        <v>22</v>
      </c>
      <c r="C1251" t="s">
        <v>315</v>
      </c>
      <c r="D1251" t="s">
        <v>26</v>
      </c>
      <c r="E1251" t="s">
        <v>67</v>
      </c>
      <c r="F1251" t="s">
        <v>68</v>
      </c>
      <c r="G1251">
        <v>467.97</v>
      </c>
    </row>
    <row r="1252" spans="1:7" x14ac:dyDescent="0.55000000000000004">
      <c r="A1252" s="1">
        <v>43049</v>
      </c>
      <c r="B1252" t="s">
        <v>22</v>
      </c>
      <c r="C1252" t="s">
        <v>39</v>
      </c>
      <c r="D1252" t="s">
        <v>40</v>
      </c>
      <c r="E1252" t="s">
        <v>28</v>
      </c>
      <c r="F1252" t="s">
        <v>61</v>
      </c>
      <c r="G1252">
        <v>467.46</v>
      </c>
    </row>
    <row r="1253" spans="1:7" x14ac:dyDescent="0.55000000000000004">
      <c r="A1253" s="1">
        <v>42515</v>
      </c>
      <c r="B1253" t="s">
        <v>37</v>
      </c>
      <c r="C1253" t="s">
        <v>331</v>
      </c>
      <c r="D1253" t="s">
        <v>26</v>
      </c>
      <c r="E1253" t="s">
        <v>67</v>
      </c>
      <c r="F1253" t="s">
        <v>68</v>
      </c>
      <c r="G1253">
        <v>467.04</v>
      </c>
    </row>
    <row r="1254" spans="1:7" x14ac:dyDescent="0.55000000000000004">
      <c r="A1254" s="1">
        <v>42990</v>
      </c>
      <c r="B1254" t="s">
        <v>37</v>
      </c>
      <c r="C1254" t="s">
        <v>453</v>
      </c>
      <c r="D1254" t="s">
        <v>40</v>
      </c>
      <c r="E1254" t="s">
        <v>28</v>
      </c>
      <c r="F1254" t="s">
        <v>32</v>
      </c>
      <c r="G1254">
        <v>466.76799999999997</v>
      </c>
    </row>
    <row r="1255" spans="1:7" x14ac:dyDescent="0.55000000000000004">
      <c r="A1255" s="1">
        <v>42434</v>
      </c>
      <c r="B1255" t="s">
        <v>37</v>
      </c>
      <c r="C1255" t="s">
        <v>143</v>
      </c>
      <c r="D1255" t="s">
        <v>144</v>
      </c>
      <c r="E1255" t="s">
        <v>67</v>
      </c>
      <c r="F1255" t="s">
        <v>68</v>
      </c>
      <c r="G1255">
        <v>466.15800000000002</v>
      </c>
    </row>
    <row r="1256" spans="1:7" x14ac:dyDescent="0.55000000000000004">
      <c r="A1256" s="1">
        <v>43074</v>
      </c>
      <c r="B1256" t="s">
        <v>22</v>
      </c>
      <c r="C1256" t="s">
        <v>263</v>
      </c>
      <c r="D1256" t="s">
        <v>144</v>
      </c>
      <c r="E1256" t="s">
        <v>42</v>
      </c>
      <c r="F1256" t="s">
        <v>55</v>
      </c>
      <c r="G1256">
        <v>465.18</v>
      </c>
    </row>
    <row r="1257" spans="1:7" x14ac:dyDescent="0.55000000000000004">
      <c r="A1257" s="1">
        <v>42381</v>
      </c>
      <c r="B1257" t="s">
        <v>37</v>
      </c>
      <c r="C1257" t="s">
        <v>241</v>
      </c>
      <c r="D1257" t="s">
        <v>144</v>
      </c>
      <c r="E1257" t="s">
        <v>42</v>
      </c>
      <c r="F1257" t="s">
        <v>55</v>
      </c>
      <c r="G1257">
        <v>465.18</v>
      </c>
    </row>
    <row r="1258" spans="1:7" x14ac:dyDescent="0.55000000000000004">
      <c r="A1258" s="1">
        <v>43249</v>
      </c>
      <c r="B1258" t="s">
        <v>22</v>
      </c>
      <c r="C1258" t="s">
        <v>250</v>
      </c>
      <c r="D1258" t="s">
        <v>101</v>
      </c>
      <c r="E1258" t="s">
        <v>42</v>
      </c>
      <c r="F1258" t="s">
        <v>74</v>
      </c>
      <c r="G1258">
        <v>465.16</v>
      </c>
    </row>
    <row r="1259" spans="1:7" x14ac:dyDescent="0.55000000000000004">
      <c r="A1259" s="1">
        <v>43172</v>
      </c>
      <c r="B1259" t="s">
        <v>22</v>
      </c>
      <c r="C1259" t="s">
        <v>745</v>
      </c>
      <c r="D1259" t="s">
        <v>144</v>
      </c>
      <c r="E1259" t="s">
        <v>42</v>
      </c>
      <c r="F1259" t="s">
        <v>74</v>
      </c>
      <c r="G1259">
        <v>465.16</v>
      </c>
    </row>
    <row r="1260" spans="1:7" x14ac:dyDescent="0.55000000000000004">
      <c r="A1260" s="1">
        <v>42560</v>
      </c>
      <c r="B1260" t="s">
        <v>22</v>
      </c>
      <c r="C1260" t="s">
        <v>2738</v>
      </c>
      <c r="D1260" t="s">
        <v>144</v>
      </c>
      <c r="E1260" t="s">
        <v>67</v>
      </c>
      <c r="F1260" t="s">
        <v>680</v>
      </c>
      <c r="G1260">
        <v>464.97</v>
      </c>
    </row>
    <row r="1261" spans="1:7" x14ac:dyDescent="0.55000000000000004">
      <c r="A1261" s="1">
        <v>42382</v>
      </c>
      <c r="B1261" t="s">
        <v>22</v>
      </c>
      <c r="C1261" t="s">
        <v>39</v>
      </c>
      <c r="D1261" t="s">
        <v>40</v>
      </c>
      <c r="E1261" t="s">
        <v>28</v>
      </c>
      <c r="F1261" t="s">
        <v>61</v>
      </c>
      <c r="G1261">
        <v>464.85</v>
      </c>
    </row>
    <row r="1262" spans="1:7" x14ac:dyDescent="0.55000000000000004">
      <c r="A1262" s="1">
        <v>42261</v>
      </c>
      <c r="B1262" t="s">
        <v>22</v>
      </c>
      <c r="C1262" t="s">
        <v>263</v>
      </c>
      <c r="D1262" t="s">
        <v>144</v>
      </c>
      <c r="E1262" t="s">
        <v>28</v>
      </c>
      <c r="F1262" t="s">
        <v>52</v>
      </c>
      <c r="G1262">
        <v>464.29199999999997</v>
      </c>
    </row>
    <row r="1263" spans="1:7" x14ac:dyDescent="0.55000000000000004">
      <c r="A1263" s="1">
        <v>42154</v>
      </c>
      <c r="B1263" t="s">
        <v>37</v>
      </c>
      <c r="C1263" t="s">
        <v>263</v>
      </c>
      <c r="D1263" t="s">
        <v>144</v>
      </c>
      <c r="E1263" t="s">
        <v>67</v>
      </c>
      <c r="F1263" t="s">
        <v>68</v>
      </c>
      <c r="G1263">
        <v>464</v>
      </c>
    </row>
    <row r="1264" spans="1:7" x14ac:dyDescent="0.55000000000000004">
      <c r="A1264" s="1">
        <v>42467</v>
      </c>
      <c r="B1264" t="s">
        <v>22</v>
      </c>
      <c r="C1264" t="s">
        <v>100</v>
      </c>
      <c r="D1264" t="s">
        <v>101</v>
      </c>
      <c r="E1264" t="s">
        <v>42</v>
      </c>
      <c r="F1264" t="s">
        <v>74</v>
      </c>
      <c r="G1264">
        <v>463.24799999999999</v>
      </c>
    </row>
    <row r="1265" spans="1:7" x14ac:dyDescent="0.55000000000000004">
      <c r="A1265" s="1">
        <v>43329</v>
      </c>
      <c r="B1265" t="s">
        <v>37</v>
      </c>
      <c r="C1265" t="s">
        <v>263</v>
      </c>
      <c r="D1265" t="s">
        <v>144</v>
      </c>
      <c r="E1265" t="s">
        <v>28</v>
      </c>
      <c r="F1265" t="s">
        <v>32</v>
      </c>
      <c r="G1265">
        <v>462.56400000000002</v>
      </c>
    </row>
    <row r="1266" spans="1:7" x14ac:dyDescent="0.55000000000000004">
      <c r="A1266" s="1">
        <v>43310</v>
      </c>
      <c r="B1266" t="s">
        <v>22</v>
      </c>
      <c r="C1266" t="s">
        <v>646</v>
      </c>
      <c r="D1266" t="s">
        <v>101</v>
      </c>
      <c r="E1266" t="s">
        <v>67</v>
      </c>
      <c r="F1266" t="s">
        <v>68</v>
      </c>
      <c r="G1266">
        <v>461.97</v>
      </c>
    </row>
    <row r="1267" spans="1:7" x14ac:dyDescent="0.55000000000000004">
      <c r="A1267" s="1">
        <v>42820</v>
      </c>
      <c r="B1267" t="s">
        <v>37</v>
      </c>
      <c r="C1267" t="s">
        <v>263</v>
      </c>
      <c r="D1267" t="s">
        <v>144</v>
      </c>
      <c r="E1267" t="s">
        <v>42</v>
      </c>
      <c r="F1267" t="s">
        <v>55</v>
      </c>
      <c r="G1267">
        <v>459.95</v>
      </c>
    </row>
    <row r="1268" spans="1:7" x14ac:dyDescent="0.55000000000000004">
      <c r="A1268" s="1">
        <v>43442</v>
      </c>
      <c r="B1268" t="s">
        <v>22</v>
      </c>
      <c r="C1268" t="s">
        <v>110</v>
      </c>
      <c r="D1268" t="s">
        <v>101</v>
      </c>
      <c r="E1268" t="s">
        <v>28</v>
      </c>
      <c r="F1268" t="s">
        <v>29</v>
      </c>
      <c r="G1268">
        <v>459.92</v>
      </c>
    </row>
    <row r="1269" spans="1:7" x14ac:dyDescent="0.55000000000000004">
      <c r="A1269" s="1">
        <v>42844</v>
      </c>
      <c r="B1269" t="s">
        <v>22</v>
      </c>
      <c r="C1269" t="s">
        <v>263</v>
      </c>
      <c r="D1269" t="s">
        <v>144</v>
      </c>
      <c r="E1269" t="s">
        <v>42</v>
      </c>
      <c r="F1269" t="s">
        <v>55</v>
      </c>
      <c r="G1269">
        <v>459.88</v>
      </c>
    </row>
    <row r="1270" spans="1:7" x14ac:dyDescent="0.55000000000000004">
      <c r="A1270" s="1">
        <v>43080</v>
      </c>
      <c r="B1270" t="s">
        <v>37</v>
      </c>
      <c r="C1270" t="s">
        <v>494</v>
      </c>
      <c r="D1270" t="s">
        <v>144</v>
      </c>
      <c r="E1270" t="s">
        <v>28</v>
      </c>
      <c r="F1270" t="s">
        <v>32</v>
      </c>
      <c r="G1270">
        <v>458.43</v>
      </c>
    </row>
    <row r="1271" spans="1:7" x14ac:dyDescent="0.55000000000000004">
      <c r="A1271" s="1">
        <v>43233</v>
      </c>
      <c r="B1271" t="s">
        <v>98</v>
      </c>
      <c r="C1271" t="s">
        <v>143</v>
      </c>
      <c r="D1271" t="s">
        <v>144</v>
      </c>
      <c r="E1271" t="s">
        <v>28</v>
      </c>
      <c r="F1271" t="s">
        <v>32</v>
      </c>
      <c r="G1271">
        <v>458.43</v>
      </c>
    </row>
    <row r="1272" spans="1:7" x14ac:dyDescent="0.55000000000000004">
      <c r="A1272" s="1">
        <v>42064</v>
      </c>
      <c r="B1272" t="s">
        <v>22</v>
      </c>
      <c r="C1272" t="s">
        <v>92</v>
      </c>
      <c r="D1272" t="s">
        <v>40</v>
      </c>
      <c r="E1272" t="s">
        <v>28</v>
      </c>
      <c r="F1272" t="s">
        <v>32</v>
      </c>
      <c r="G1272">
        <v>457.56799999999998</v>
      </c>
    </row>
    <row r="1273" spans="1:7" x14ac:dyDescent="0.55000000000000004">
      <c r="A1273" s="1">
        <v>43270</v>
      </c>
      <c r="B1273" t="s">
        <v>98</v>
      </c>
      <c r="C1273" t="s">
        <v>100</v>
      </c>
      <c r="D1273" t="s">
        <v>101</v>
      </c>
      <c r="E1273" t="s">
        <v>28</v>
      </c>
      <c r="F1273" t="s">
        <v>52</v>
      </c>
      <c r="G1273">
        <v>457.48500000000001</v>
      </c>
    </row>
    <row r="1274" spans="1:7" x14ac:dyDescent="0.55000000000000004">
      <c r="A1274" s="1">
        <v>43064</v>
      </c>
      <c r="B1274" t="s">
        <v>22</v>
      </c>
      <c r="C1274" t="s">
        <v>494</v>
      </c>
      <c r="D1274" t="s">
        <v>144</v>
      </c>
      <c r="E1274" t="s">
        <v>42</v>
      </c>
      <c r="F1274" t="s">
        <v>71</v>
      </c>
      <c r="G1274">
        <v>456.58800000000002</v>
      </c>
    </row>
    <row r="1275" spans="1:7" x14ac:dyDescent="0.55000000000000004">
      <c r="A1275" s="1">
        <v>43088</v>
      </c>
      <c r="B1275" t="s">
        <v>37</v>
      </c>
      <c r="C1275" t="s">
        <v>306</v>
      </c>
      <c r="D1275" t="s">
        <v>40</v>
      </c>
      <c r="E1275" t="s">
        <v>28</v>
      </c>
      <c r="F1275" t="s">
        <v>52</v>
      </c>
      <c r="G1275">
        <v>455.97</v>
      </c>
    </row>
    <row r="1276" spans="1:7" x14ac:dyDescent="0.55000000000000004">
      <c r="A1276" s="1">
        <v>43148</v>
      </c>
      <c r="B1276" t="s">
        <v>98</v>
      </c>
      <c r="C1276" t="s">
        <v>494</v>
      </c>
      <c r="D1276" t="s">
        <v>144</v>
      </c>
      <c r="E1276" t="s">
        <v>28</v>
      </c>
      <c r="F1276" t="s">
        <v>52</v>
      </c>
      <c r="G1276">
        <v>455.97</v>
      </c>
    </row>
    <row r="1277" spans="1:7" x14ac:dyDescent="0.55000000000000004">
      <c r="A1277" s="1">
        <v>43350</v>
      </c>
      <c r="B1277" t="s">
        <v>22</v>
      </c>
      <c r="C1277" t="s">
        <v>92</v>
      </c>
      <c r="D1277" t="s">
        <v>40</v>
      </c>
      <c r="E1277" t="s">
        <v>67</v>
      </c>
      <c r="F1277" t="s">
        <v>68</v>
      </c>
      <c r="G1277">
        <v>455.71199999999999</v>
      </c>
    </row>
    <row r="1278" spans="1:7" x14ac:dyDescent="0.55000000000000004">
      <c r="A1278" s="1">
        <v>42358</v>
      </c>
      <c r="B1278" t="s">
        <v>98</v>
      </c>
      <c r="C1278" t="s">
        <v>315</v>
      </c>
      <c r="D1278" t="s">
        <v>26</v>
      </c>
      <c r="E1278" t="s">
        <v>28</v>
      </c>
      <c r="F1278" t="s">
        <v>52</v>
      </c>
      <c r="G1278">
        <v>455.1</v>
      </c>
    </row>
    <row r="1279" spans="1:7" x14ac:dyDescent="0.55000000000000004">
      <c r="A1279" s="1">
        <v>43004</v>
      </c>
      <c r="B1279" t="s">
        <v>37</v>
      </c>
      <c r="C1279" t="s">
        <v>100</v>
      </c>
      <c r="D1279" t="s">
        <v>101</v>
      </c>
      <c r="E1279" t="s">
        <v>28</v>
      </c>
      <c r="F1279" t="s">
        <v>32</v>
      </c>
      <c r="G1279">
        <v>454.96499999999997</v>
      </c>
    </row>
    <row r="1280" spans="1:7" x14ac:dyDescent="0.55000000000000004">
      <c r="A1280" s="1">
        <v>42874</v>
      </c>
      <c r="B1280" t="s">
        <v>22</v>
      </c>
      <c r="C1280" t="s">
        <v>263</v>
      </c>
      <c r="D1280" t="s">
        <v>144</v>
      </c>
      <c r="E1280" t="s">
        <v>42</v>
      </c>
      <c r="F1280" t="s">
        <v>55</v>
      </c>
      <c r="G1280">
        <v>454.9</v>
      </c>
    </row>
    <row r="1281" spans="1:7" x14ac:dyDescent="0.55000000000000004">
      <c r="A1281" s="1">
        <v>42698</v>
      </c>
      <c r="B1281" t="s">
        <v>22</v>
      </c>
      <c r="C1281" t="s">
        <v>39</v>
      </c>
      <c r="D1281" t="s">
        <v>40</v>
      </c>
      <c r="E1281" t="s">
        <v>42</v>
      </c>
      <c r="F1281" t="s">
        <v>55</v>
      </c>
      <c r="G1281">
        <v>454.86</v>
      </c>
    </row>
    <row r="1282" spans="1:7" x14ac:dyDescent="0.55000000000000004">
      <c r="A1282" s="1">
        <v>43101</v>
      </c>
      <c r="B1282" t="s">
        <v>22</v>
      </c>
      <c r="C1282" t="s">
        <v>100</v>
      </c>
      <c r="D1282" t="s">
        <v>101</v>
      </c>
      <c r="E1282" t="s">
        <v>42</v>
      </c>
      <c r="F1282" t="s">
        <v>55</v>
      </c>
      <c r="G1282">
        <v>454.56</v>
      </c>
    </row>
    <row r="1283" spans="1:7" x14ac:dyDescent="0.55000000000000004">
      <c r="A1283" s="1">
        <v>42667</v>
      </c>
      <c r="B1283" t="s">
        <v>98</v>
      </c>
      <c r="C1283" t="s">
        <v>39</v>
      </c>
      <c r="D1283" t="s">
        <v>40</v>
      </c>
      <c r="E1283" t="s">
        <v>28</v>
      </c>
      <c r="F1283" t="s">
        <v>32</v>
      </c>
      <c r="G1283">
        <v>454.27199999999999</v>
      </c>
    </row>
    <row r="1284" spans="1:7" x14ac:dyDescent="0.55000000000000004">
      <c r="A1284" s="1">
        <v>42904</v>
      </c>
      <c r="B1284" t="s">
        <v>37</v>
      </c>
      <c r="C1284" t="s">
        <v>143</v>
      </c>
      <c r="D1284" t="s">
        <v>144</v>
      </c>
      <c r="E1284" t="s">
        <v>42</v>
      </c>
      <c r="F1284" t="s">
        <v>74</v>
      </c>
      <c r="G1284">
        <v>453.6</v>
      </c>
    </row>
    <row r="1285" spans="1:7" x14ac:dyDescent="0.55000000000000004">
      <c r="A1285" s="1">
        <v>42448</v>
      </c>
      <c r="B1285" t="s">
        <v>98</v>
      </c>
      <c r="C1285" t="s">
        <v>92</v>
      </c>
      <c r="D1285" t="s">
        <v>40</v>
      </c>
      <c r="E1285" t="s">
        <v>67</v>
      </c>
      <c r="F1285" t="s">
        <v>68</v>
      </c>
      <c r="G1285">
        <v>453.57600000000002</v>
      </c>
    </row>
    <row r="1286" spans="1:7" x14ac:dyDescent="0.55000000000000004">
      <c r="A1286" s="1">
        <v>43092</v>
      </c>
      <c r="B1286" t="s">
        <v>37</v>
      </c>
      <c r="C1286" t="s">
        <v>100</v>
      </c>
      <c r="D1286" t="s">
        <v>101</v>
      </c>
      <c r="E1286" t="s">
        <v>67</v>
      </c>
      <c r="F1286" t="s">
        <v>68</v>
      </c>
      <c r="G1286">
        <v>453.57600000000002</v>
      </c>
    </row>
    <row r="1287" spans="1:7" x14ac:dyDescent="0.55000000000000004">
      <c r="A1287" s="1">
        <v>43263</v>
      </c>
      <c r="B1287" t="s">
        <v>98</v>
      </c>
      <c r="C1287" t="s">
        <v>1271</v>
      </c>
      <c r="D1287" t="s">
        <v>26</v>
      </c>
      <c r="E1287" t="s">
        <v>28</v>
      </c>
      <c r="F1287" t="s">
        <v>52</v>
      </c>
      <c r="G1287">
        <v>452.94</v>
      </c>
    </row>
    <row r="1288" spans="1:7" x14ac:dyDescent="0.55000000000000004">
      <c r="A1288" s="1">
        <v>43406</v>
      </c>
      <c r="B1288" t="s">
        <v>98</v>
      </c>
      <c r="C1288" t="s">
        <v>39</v>
      </c>
      <c r="D1288" t="s">
        <v>40</v>
      </c>
      <c r="E1288" t="s">
        <v>42</v>
      </c>
      <c r="F1288" t="s">
        <v>55</v>
      </c>
      <c r="G1288">
        <v>452.55</v>
      </c>
    </row>
    <row r="1289" spans="1:7" x14ac:dyDescent="0.55000000000000004">
      <c r="A1289" s="1">
        <v>42371</v>
      </c>
      <c r="B1289" t="s">
        <v>37</v>
      </c>
      <c r="C1289" t="s">
        <v>494</v>
      </c>
      <c r="D1289" t="s">
        <v>144</v>
      </c>
      <c r="E1289" t="s">
        <v>28</v>
      </c>
      <c r="F1289" t="s">
        <v>29</v>
      </c>
      <c r="G1289">
        <v>452.45</v>
      </c>
    </row>
    <row r="1290" spans="1:7" x14ac:dyDescent="0.55000000000000004">
      <c r="A1290" s="1">
        <v>43374</v>
      </c>
      <c r="B1290" t="s">
        <v>37</v>
      </c>
      <c r="C1290" t="s">
        <v>92</v>
      </c>
      <c r="D1290" t="s">
        <v>40</v>
      </c>
      <c r="E1290" t="s">
        <v>28</v>
      </c>
      <c r="F1290" t="s">
        <v>32</v>
      </c>
      <c r="G1290">
        <v>451.15199999999999</v>
      </c>
    </row>
    <row r="1291" spans="1:7" x14ac:dyDescent="0.55000000000000004">
      <c r="A1291" s="1">
        <v>43050</v>
      </c>
      <c r="B1291" t="s">
        <v>22</v>
      </c>
      <c r="C1291" t="s">
        <v>39</v>
      </c>
      <c r="D1291" t="s">
        <v>40</v>
      </c>
      <c r="E1291" t="s">
        <v>28</v>
      </c>
      <c r="F1291" t="s">
        <v>32</v>
      </c>
      <c r="G1291">
        <v>451.15199999999999</v>
      </c>
    </row>
    <row r="1292" spans="1:7" x14ac:dyDescent="0.55000000000000004">
      <c r="A1292" s="1">
        <v>42757</v>
      </c>
      <c r="B1292" t="s">
        <v>22</v>
      </c>
      <c r="C1292" t="s">
        <v>84</v>
      </c>
      <c r="D1292" t="s">
        <v>26</v>
      </c>
      <c r="E1292" t="s">
        <v>28</v>
      </c>
      <c r="F1292" t="s">
        <v>29</v>
      </c>
      <c r="G1292">
        <v>451.13600000000002</v>
      </c>
    </row>
    <row r="1293" spans="1:7" x14ac:dyDescent="0.55000000000000004">
      <c r="A1293" s="1">
        <v>42539</v>
      </c>
      <c r="B1293" t="s">
        <v>22</v>
      </c>
      <c r="C1293" t="s">
        <v>315</v>
      </c>
      <c r="D1293" t="s">
        <v>26</v>
      </c>
      <c r="E1293" t="s">
        <v>42</v>
      </c>
      <c r="F1293" t="s">
        <v>55</v>
      </c>
      <c r="G1293">
        <v>450.04</v>
      </c>
    </row>
    <row r="1294" spans="1:7" x14ac:dyDescent="0.55000000000000004">
      <c r="A1294" s="1">
        <v>43032</v>
      </c>
      <c r="B1294" t="s">
        <v>98</v>
      </c>
      <c r="C1294" t="s">
        <v>39</v>
      </c>
      <c r="D1294" t="s">
        <v>40</v>
      </c>
      <c r="E1294" t="s">
        <v>67</v>
      </c>
      <c r="F1294" t="s">
        <v>157</v>
      </c>
      <c r="G1294">
        <v>450</v>
      </c>
    </row>
    <row r="1295" spans="1:7" x14ac:dyDescent="0.55000000000000004">
      <c r="A1295" s="1">
        <v>43025</v>
      </c>
      <c r="B1295" t="s">
        <v>98</v>
      </c>
      <c r="C1295" t="s">
        <v>593</v>
      </c>
      <c r="D1295" t="s">
        <v>101</v>
      </c>
      <c r="E1295" t="s">
        <v>67</v>
      </c>
      <c r="F1295" t="s">
        <v>68</v>
      </c>
      <c r="G1295">
        <v>449.97</v>
      </c>
    </row>
    <row r="1296" spans="1:7" x14ac:dyDescent="0.55000000000000004">
      <c r="A1296" s="1">
        <v>43128</v>
      </c>
      <c r="B1296" t="s">
        <v>98</v>
      </c>
      <c r="C1296" t="s">
        <v>263</v>
      </c>
      <c r="D1296" t="s">
        <v>144</v>
      </c>
      <c r="E1296" t="s">
        <v>67</v>
      </c>
      <c r="F1296" t="s">
        <v>157</v>
      </c>
      <c r="G1296">
        <v>449.91</v>
      </c>
    </row>
    <row r="1297" spans="1:7" x14ac:dyDescent="0.55000000000000004">
      <c r="A1297" s="1">
        <v>42729</v>
      </c>
      <c r="B1297" t="s">
        <v>22</v>
      </c>
      <c r="C1297" t="s">
        <v>263</v>
      </c>
      <c r="D1297" t="s">
        <v>144</v>
      </c>
      <c r="E1297" t="s">
        <v>28</v>
      </c>
      <c r="F1297" t="s">
        <v>29</v>
      </c>
      <c r="G1297">
        <v>449.56799999999998</v>
      </c>
    </row>
    <row r="1298" spans="1:7" x14ac:dyDescent="0.55000000000000004">
      <c r="A1298" s="1">
        <v>43410</v>
      </c>
      <c r="B1298" t="s">
        <v>98</v>
      </c>
      <c r="C1298" t="s">
        <v>92</v>
      </c>
      <c r="D1298" t="s">
        <v>40</v>
      </c>
      <c r="E1298" t="s">
        <v>28</v>
      </c>
      <c r="F1298" t="s">
        <v>32</v>
      </c>
      <c r="G1298">
        <v>449.56799999999998</v>
      </c>
    </row>
    <row r="1299" spans="1:7" x14ac:dyDescent="0.55000000000000004">
      <c r="A1299" s="1">
        <v>43051</v>
      </c>
      <c r="B1299" t="s">
        <v>22</v>
      </c>
      <c r="C1299" t="s">
        <v>494</v>
      </c>
      <c r="D1299" t="s">
        <v>144</v>
      </c>
      <c r="E1299" t="s">
        <v>28</v>
      </c>
      <c r="F1299" t="s">
        <v>32</v>
      </c>
      <c r="G1299">
        <v>449.37200000000001</v>
      </c>
    </row>
    <row r="1300" spans="1:7" x14ac:dyDescent="0.55000000000000004">
      <c r="A1300" s="1">
        <v>42261</v>
      </c>
      <c r="B1300" t="s">
        <v>22</v>
      </c>
      <c r="C1300" t="s">
        <v>263</v>
      </c>
      <c r="D1300" t="s">
        <v>144</v>
      </c>
      <c r="E1300" t="s">
        <v>42</v>
      </c>
      <c r="F1300" t="s">
        <v>55</v>
      </c>
      <c r="G1300">
        <v>449.15</v>
      </c>
    </row>
    <row r="1301" spans="1:7" x14ac:dyDescent="0.55000000000000004">
      <c r="A1301" s="1">
        <v>42787</v>
      </c>
      <c r="B1301" t="s">
        <v>37</v>
      </c>
      <c r="C1301" t="s">
        <v>39</v>
      </c>
      <c r="D1301" t="s">
        <v>40</v>
      </c>
      <c r="E1301" t="s">
        <v>42</v>
      </c>
      <c r="F1301" t="s">
        <v>55</v>
      </c>
      <c r="G1301">
        <v>449.15</v>
      </c>
    </row>
    <row r="1302" spans="1:7" x14ac:dyDescent="0.55000000000000004">
      <c r="A1302" s="1">
        <v>42807</v>
      </c>
      <c r="B1302" t="s">
        <v>37</v>
      </c>
      <c r="C1302" t="s">
        <v>143</v>
      </c>
      <c r="D1302" t="s">
        <v>144</v>
      </c>
      <c r="E1302" t="s">
        <v>67</v>
      </c>
      <c r="F1302" t="s">
        <v>680</v>
      </c>
      <c r="G1302">
        <v>449.1</v>
      </c>
    </row>
    <row r="1303" spans="1:7" x14ac:dyDescent="0.55000000000000004">
      <c r="A1303" s="1">
        <v>42312</v>
      </c>
      <c r="B1303" t="s">
        <v>22</v>
      </c>
      <c r="C1303" t="s">
        <v>39</v>
      </c>
      <c r="D1303" t="s">
        <v>40</v>
      </c>
      <c r="E1303" t="s">
        <v>67</v>
      </c>
      <c r="F1303" t="s">
        <v>680</v>
      </c>
      <c r="G1303">
        <v>447.96800000000002</v>
      </c>
    </row>
    <row r="1304" spans="1:7" x14ac:dyDescent="0.55000000000000004">
      <c r="A1304" s="1">
        <v>42358</v>
      </c>
      <c r="B1304" t="s">
        <v>22</v>
      </c>
      <c r="C1304" t="s">
        <v>453</v>
      </c>
      <c r="D1304" t="s">
        <v>40</v>
      </c>
      <c r="E1304" t="s">
        <v>67</v>
      </c>
      <c r="F1304" t="s">
        <v>157</v>
      </c>
      <c r="G1304">
        <v>447.94400000000002</v>
      </c>
    </row>
    <row r="1305" spans="1:7" x14ac:dyDescent="0.55000000000000004">
      <c r="A1305" s="1">
        <v>42451</v>
      </c>
      <c r="B1305" t="s">
        <v>22</v>
      </c>
      <c r="C1305" t="s">
        <v>50</v>
      </c>
      <c r="D1305" t="s">
        <v>26</v>
      </c>
      <c r="E1305" t="s">
        <v>67</v>
      </c>
      <c r="F1305" t="s">
        <v>157</v>
      </c>
      <c r="G1305">
        <v>447.94400000000002</v>
      </c>
    </row>
    <row r="1306" spans="1:7" x14ac:dyDescent="0.55000000000000004">
      <c r="A1306" s="1">
        <v>42676</v>
      </c>
      <c r="B1306" t="s">
        <v>22</v>
      </c>
      <c r="C1306" t="s">
        <v>92</v>
      </c>
      <c r="D1306" t="s">
        <v>40</v>
      </c>
      <c r="E1306" t="s">
        <v>67</v>
      </c>
      <c r="F1306" t="s">
        <v>157</v>
      </c>
      <c r="G1306">
        <v>447.93</v>
      </c>
    </row>
    <row r="1307" spans="1:7" x14ac:dyDescent="0.55000000000000004">
      <c r="A1307" s="1">
        <v>42797</v>
      </c>
      <c r="B1307" t="s">
        <v>22</v>
      </c>
      <c r="C1307" t="s">
        <v>241</v>
      </c>
      <c r="D1307" t="s">
        <v>144</v>
      </c>
      <c r="E1307" t="s">
        <v>42</v>
      </c>
      <c r="F1307" t="s">
        <v>71</v>
      </c>
      <c r="G1307">
        <v>447.86</v>
      </c>
    </row>
    <row r="1308" spans="1:7" x14ac:dyDescent="0.55000000000000004">
      <c r="A1308" s="1">
        <v>42145</v>
      </c>
      <c r="B1308" t="s">
        <v>98</v>
      </c>
      <c r="C1308" t="s">
        <v>1244</v>
      </c>
      <c r="D1308" t="s">
        <v>144</v>
      </c>
      <c r="E1308" t="s">
        <v>42</v>
      </c>
      <c r="F1308" t="s">
        <v>71</v>
      </c>
      <c r="G1308">
        <v>447.86</v>
      </c>
    </row>
    <row r="1309" spans="1:7" x14ac:dyDescent="0.55000000000000004">
      <c r="A1309" s="1">
        <v>42590</v>
      </c>
      <c r="B1309" t="s">
        <v>22</v>
      </c>
      <c r="C1309" t="s">
        <v>1244</v>
      </c>
      <c r="D1309" t="s">
        <v>144</v>
      </c>
      <c r="E1309" t="s">
        <v>42</v>
      </c>
      <c r="F1309" t="s">
        <v>71</v>
      </c>
      <c r="G1309">
        <v>447.86</v>
      </c>
    </row>
    <row r="1310" spans="1:7" x14ac:dyDescent="0.55000000000000004">
      <c r="A1310" s="1">
        <v>42180</v>
      </c>
      <c r="B1310" t="s">
        <v>37</v>
      </c>
      <c r="C1310" t="s">
        <v>39</v>
      </c>
      <c r="D1310" t="s">
        <v>40</v>
      </c>
      <c r="E1310" t="s">
        <v>28</v>
      </c>
      <c r="F1310" t="s">
        <v>52</v>
      </c>
      <c r="G1310">
        <v>447.84</v>
      </c>
    </row>
    <row r="1311" spans="1:7" x14ac:dyDescent="0.55000000000000004">
      <c r="A1311" s="1">
        <v>42220</v>
      </c>
      <c r="B1311" t="s">
        <v>22</v>
      </c>
      <c r="C1311" t="s">
        <v>117</v>
      </c>
      <c r="D1311" t="s">
        <v>40</v>
      </c>
      <c r="E1311" t="s">
        <v>42</v>
      </c>
      <c r="F1311" t="s">
        <v>86</v>
      </c>
      <c r="G1311">
        <v>447.84</v>
      </c>
    </row>
    <row r="1312" spans="1:7" x14ac:dyDescent="0.55000000000000004">
      <c r="A1312" s="1">
        <v>42973</v>
      </c>
      <c r="B1312" t="s">
        <v>22</v>
      </c>
      <c r="C1312" t="s">
        <v>234</v>
      </c>
      <c r="D1312" t="s">
        <v>101</v>
      </c>
      <c r="E1312" t="s">
        <v>28</v>
      </c>
      <c r="F1312" t="s">
        <v>52</v>
      </c>
      <c r="G1312">
        <v>447.84</v>
      </c>
    </row>
    <row r="1313" spans="1:7" x14ac:dyDescent="0.55000000000000004">
      <c r="A1313" s="1">
        <v>43272</v>
      </c>
      <c r="B1313" t="s">
        <v>98</v>
      </c>
      <c r="C1313" t="s">
        <v>9730</v>
      </c>
      <c r="D1313" t="s">
        <v>144</v>
      </c>
      <c r="E1313" t="s">
        <v>42</v>
      </c>
      <c r="F1313" t="s">
        <v>86</v>
      </c>
      <c r="G1313">
        <v>447.84</v>
      </c>
    </row>
    <row r="1314" spans="1:7" x14ac:dyDescent="0.55000000000000004">
      <c r="A1314" s="1">
        <v>42906</v>
      </c>
      <c r="B1314" t="s">
        <v>98</v>
      </c>
      <c r="C1314" t="s">
        <v>143</v>
      </c>
      <c r="D1314" t="s">
        <v>144</v>
      </c>
      <c r="E1314" t="s">
        <v>42</v>
      </c>
      <c r="F1314" t="s">
        <v>74</v>
      </c>
      <c r="G1314">
        <v>447.69600000000003</v>
      </c>
    </row>
    <row r="1315" spans="1:7" x14ac:dyDescent="0.55000000000000004">
      <c r="A1315" s="1">
        <v>42701</v>
      </c>
      <c r="B1315" t="s">
        <v>98</v>
      </c>
      <c r="C1315" t="s">
        <v>1244</v>
      </c>
      <c r="D1315" t="s">
        <v>144</v>
      </c>
      <c r="E1315" t="s">
        <v>28</v>
      </c>
      <c r="F1315" t="s">
        <v>52</v>
      </c>
      <c r="G1315">
        <v>446.06799999999998</v>
      </c>
    </row>
    <row r="1316" spans="1:7" x14ac:dyDescent="0.55000000000000004">
      <c r="A1316" s="1">
        <v>42224</v>
      </c>
      <c r="B1316" t="s">
        <v>22</v>
      </c>
      <c r="C1316" t="s">
        <v>39</v>
      </c>
      <c r="D1316" t="s">
        <v>40</v>
      </c>
      <c r="E1316" t="s">
        <v>67</v>
      </c>
      <c r="F1316" t="s">
        <v>68</v>
      </c>
      <c r="G1316">
        <v>445.96</v>
      </c>
    </row>
    <row r="1317" spans="1:7" x14ac:dyDescent="0.55000000000000004">
      <c r="A1317" s="1">
        <v>42788</v>
      </c>
      <c r="B1317" t="s">
        <v>22</v>
      </c>
      <c r="C1317" t="s">
        <v>39</v>
      </c>
      <c r="D1317" t="s">
        <v>40</v>
      </c>
      <c r="E1317" t="s">
        <v>67</v>
      </c>
      <c r="F1317" t="s">
        <v>68</v>
      </c>
      <c r="G1317">
        <v>445.96</v>
      </c>
    </row>
    <row r="1318" spans="1:7" x14ac:dyDescent="0.55000000000000004">
      <c r="A1318" s="1">
        <v>42353</v>
      </c>
      <c r="B1318" t="s">
        <v>37</v>
      </c>
      <c r="C1318" t="s">
        <v>143</v>
      </c>
      <c r="D1318" t="s">
        <v>144</v>
      </c>
      <c r="E1318" t="s">
        <v>28</v>
      </c>
      <c r="F1318" t="s">
        <v>32</v>
      </c>
      <c r="G1318">
        <v>445.80200000000002</v>
      </c>
    </row>
    <row r="1319" spans="1:7" x14ac:dyDescent="0.55000000000000004">
      <c r="A1319" s="1">
        <v>43175</v>
      </c>
      <c r="B1319" t="s">
        <v>98</v>
      </c>
      <c r="C1319" t="s">
        <v>494</v>
      </c>
      <c r="D1319" t="s">
        <v>144</v>
      </c>
      <c r="E1319" t="s">
        <v>67</v>
      </c>
      <c r="F1319" t="s">
        <v>68</v>
      </c>
      <c r="G1319">
        <v>445.44</v>
      </c>
    </row>
    <row r="1320" spans="1:7" x14ac:dyDescent="0.55000000000000004">
      <c r="A1320" s="1">
        <v>43443</v>
      </c>
      <c r="B1320" t="s">
        <v>22</v>
      </c>
      <c r="C1320" t="s">
        <v>39</v>
      </c>
      <c r="D1320" t="s">
        <v>40</v>
      </c>
      <c r="E1320" t="s">
        <v>67</v>
      </c>
      <c r="F1320" t="s">
        <v>68</v>
      </c>
      <c r="G1320">
        <v>444.76799999999997</v>
      </c>
    </row>
    <row r="1321" spans="1:7" x14ac:dyDescent="0.55000000000000004">
      <c r="A1321" s="1">
        <v>42309</v>
      </c>
      <c r="B1321" t="s">
        <v>22</v>
      </c>
      <c r="C1321" t="s">
        <v>416</v>
      </c>
      <c r="D1321" t="s">
        <v>40</v>
      </c>
      <c r="E1321" t="s">
        <v>42</v>
      </c>
      <c r="F1321" t="s">
        <v>55</v>
      </c>
      <c r="G1321">
        <v>443.92</v>
      </c>
    </row>
    <row r="1322" spans="1:7" x14ac:dyDescent="0.55000000000000004">
      <c r="A1322" s="1">
        <v>43282</v>
      </c>
      <c r="B1322" t="s">
        <v>98</v>
      </c>
      <c r="C1322" t="s">
        <v>250</v>
      </c>
      <c r="D1322" t="s">
        <v>101</v>
      </c>
      <c r="E1322" t="s">
        <v>42</v>
      </c>
      <c r="F1322" t="s">
        <v>55</v>
      </c>
      <c r="G1322">
        <v>443.92</v>
      </c>
    </row>
    <row r="1323" spans="1:7" x14ac:dyDescent="0.55000000000000004">
      <c r="A1323" s="1">
        <v>42631</v>
      </c>
      <c r="B1323" t="s">
        <v>22</v>
      </c>
      <c r="C1323" t="s">
        <v>39</v>
      </c>
      <c r="D1323" t="s">
        <v>40</v>
      </c>
      <c r="E1323" t="s">
        <v>42</v>
      </c>
      <c r="F1323" t="s">
        <v>55</v>
      </c>
      <c r="G1323">
        <v>443.92</v>
      </c>
    </row>
    <row r="1324" spans="1:7" x14ac:dyDescent="0.55000000000000004">
      <c r="A1324" s="1">
        <v>42862</v>
      </c>
      <c r="B1324" t="s">
        <v>22</v>
      </c>
      <c r="C1324" t="s">
        <v>263</v>
      </c>
      <c r="D1324" t="s">
        <v>144</v>
      </c>
      <c r="E1324" t="s">
        <v>28</v>
      </c>
      <c r="F1324" t="s">
        <v>32</v>
      </c>
      <c r="G1324">
        <v>442.76400000000001</v>
      </c>
    </row>
    <row r="1325" spans="1:7" x14ac:dyDescent="0.55000000000000004">
      <c r="A1325" s="1">
        <v>43403</v>
      </c>
      <c r="B1325" t="s">
        <v>22</v>
      </c>
      <c r="C1325" t="s">
        <v>143</v>
      </c>
      <c r="D1325" t="s">
        <v>144</v>
      </c>
      <c r="E1325" t="s">
        <v>67</v>
      </c>
      <c r="F1325" t="s">
        <v>157</v>
      </c>
      <c r="G1325">
        <v>442.4</v>
      </c>
    </row>
    <row r="1326" spans="1:7" x14ac:dyDescent="0.55000000000000004">
      <c r="A1326" s="1">
        <v>43002</v>
      </c>
      <c r="B1326" t="s">
        <v>37</v>
      </c>
      <c r="C1326" t="s">
        <v>207</v>
      </c>
      <c r="D1326" t="s">
        <v>101</v>
      </c>
      <c r="E1326" t="s">
        <v>42</v>
      </c>
      <c r="F1326" t="s">
        <v>71</v>
      </c>
      <c r="G1326">
        <v>442.37200000000001</v>
      </c>
    </row>
    <row r="1327" spans="1:7" x14ac:dyDescent="0.55000000000000004">
      <c r="A1327" s="1">
        <v>43161</v>
      </c>
      <c r="B1327" t="s">
        <v>37</v>
      </c>
      <c r="C1327" t="s">
        <v>241</v>
      </c>
      <c r="D1327" t="s">
        <v>144</v>
      </c>
      <c r="E1327" t="s">
        <v>28</v>
      </c>
      <c r="F1327" t="s">
        <v>29</v>
      </c>
      <c r="G1327">
        <v>441.96</v>
      </c>
    </row>
    <row r="1328" spans="1:7" x14ac:dyDescent="0.55000000000000004">
      <c r="A1328" s="1">
        <v>42565</v>
      </c>
      <c r="B1328" t="s">
        <v>22</v>
      </c>
      <c r="C1328" t="s">
        <v>306</v>
      </c>
      <c r="D1328" t="s">
        <v>40</v>
      </c>
      <c r="E1328" t="s">
        <v>28</v>
      </c>
      <c r="F1328" t="s">
        <v>32</v>
      </c>
      <c r="G1328">
        <v>441.92</v>
      </c>
    </row>
    <row r="1329" spans="1:7" x14ac:dyDescent="0.55000000000000004">
      <c r="A1329" s="1">
        <v>42910</v>
      </c>
      <c r="B1329" t="s">
        <v>22</v>
      </c>
      <c r="C1329" t="s">
        <v>250</v>
      </c>
      <c r="D1329" t="s">
        <v>101</v>
      </c>
      <c r="E1329" t="s">
        <v>67</v>
      </c>
      <c r="F1329" t="s">
        <v>68</v>
      </c>
      <c r="G1329">
        <v>440.91</v>
      </c>
    </row>
    <row r="1330" spans="1:7" x14ac:dyDescent="0.55000000000000004">
      <c r="A1330" s="1">
        <v>43234</v>
      </c>
      <c r="B1330" t="s">
        <v>37</v>
      </c>
      <c r="C1330" t="s">
        <v>92</v>
      </c>
      <c r="D1330" t="s">
        <v>40</v>
      </c>
      <c r="E1330" t="s">
        <v>42</v>
      </c>
      <c r="F1330" t="s">
        <v>86</v>
      </c>
      <c r="G1330">
        <v>440.19</v>
      </c>
    </row>
    <row r="1331" spans="1:7" x14ac:dyDescent="0.55000000000000004">
      <c r="A1331" s="1">
        <v>42673</v>
      </c>
      <c r="B1331" t="s">
        <v>37</v>
      </c>
      <c r="C1331" t="s">
        <v>453</v>
      </c>
      <c r="D1331" t="s">
        <v>40</v>
      </c>
      <c r="E1331" t="s">
        <v>67</v>
      </c>
      <c r="F1331" t="s">
        <v>1215</v>
      </c>
      <c r="G1331">
        <v>439.99200000000002</v>
      </c>
    </row>
    <row r="1332" spans="1:7" x14ac:dyDescent="0.55000000000000004">
      <c r="A1332" s="1">
        <v>42695</v>
      </c>
      <c r="B1332" t="s">
        <v>37</v>
      </c>
      <c r="C1332" t="s">
        <v>100</v>
      </c>
      <c r="D1332" t="s">
        <v>101</v>
      </c>
      <c r="E1332" t="s">
        <v>67</v>
      </c>
      <c r="F1332" t="s">
        <v>1215</v>
      </c>
      <c r="G1332">
        <v>439.99200000000002</v>
      </c>
    </row>
    <row r="1333" spans="1:7" x14ac:dyDescent="0.55000000000000004">
      <c r="A1333" s="1">
        <v>43411</v>
      </c>
      <c r="B1333" t="s">
        <v>22</v>
      </c>
      <c r="C1333" t="s">
        <v>39</v>
      </c>
      <c r="D1333" t="s">
        <v>40</v>
      </c>
      <c r="E1333" t="s">
        <v>67</v>
      </c>
      <c r="F1333" t="s">
        <v>157</v>
      </c>
      <c r="G1333">
        <v>439.8</v>
      </c>
    </row>
    <row r="1334" spans="1:7" x14ac:dyDescent="0.55000000000000004">
      <c r="A1334" s="1">
        <v>42106</v>
      </c>
      <c r="B1334" t="s">
        <v>37</v>
      </c>
      <c r="C1334" t="s">
        <v>39</v>
      </c>
      <c r="D1334" t="s">
        <v>40</v>
      </c>
      <c r="E1334" t="s">
        <v>67</v>
      </c>
      <c r="F1334" t="s">
        <v>68</v>
      </c>
      <c r="G1334">
        <v>438.36799999999999</v>
      </c>
    </row>
    <row r="1335" spans="1:7" x14ac:dyDescent="0.55000000000000004">
      <c r="A1335" s="1">
        <v>42592</v>
      </c>
      <c r="B1335" t="s">
        <v>22</v>
      </c>
      <c r="C1335" t="s">
        <v>416</v>
      </c>
      <c r="D1335" t="s">
        <v>40</v>
      </c>
      <c r="E1335" t="s">
        <v>67</v>
      </c>
      <c r="F1335" t="s">
        <v>68</v>
      </c>
      <c r="G1335">
        <v>438.36799999999999</v>
      </c>
    </row>
    <row r="1336" spans="1:7" x14ac:dyDescent="0.55000000000000004">
      <c r="A1336" s="1">
        <v>42334</v>
      </c>
      <c r="B1336" t="s">
        <v>22</v>
      </c>
      <c r="C1336" t="s">
        <v>416</v>
      </c>
      <c r="D1336" t="s">
        <v>40</v>
      </c>
      <c r="E1336" t="s">
        <v>67</v>
      </c>
      <c r="F1336" t="s">
        <v>68</v>
      </c>
      <c r="G1336">
        <v>438.33600000000001</v>
      </c>
    </row>
    <row r="1337" spans="1:7" x14ac:dyDescent="0.55000000000000004">
      <c r="A1337" s="1">
        <v>43148</v>
      </c>
      <c r="B1337" t="s">
        <v>98</v>
      </c>
      <c r="C1337" t="s">
        <v>100</v>
      </c>
      <c r="D1337" t="s">
        <v>101</v>
      </c>
      <c r="E1337" t="s">
        <v>67</v>
      </c>
      <c r="F1337" t="s">
        <v>68</v>
      </c>
      <c r="G1337">
        <v>438.33600000000001</v>
      </c>
    </row>
    <row r="1338" spans="1:7" x14ac:dyDescent="0.55000000000000004">
      <c r="A1338" s="1">
        <v>42995</v>
      </c>
      <c r="B1338" t="s">
        <v>37</v>
      </c>
      <c r="C1338" t="s">
        <v>5239</v>
      </c>
      <c r="D1338" t="s">
        <v>144</v>
      </c>
      <c r="E1338" t="s">
        <v>67</v>
      </c>
      <c r="F1338" t="s">
        <v>68</v>
      </c>
      <c r="G1338">
        <v>437.85</v>
      </c>
    </row>
    <row r="1339" spans="1:7" x14ac:dyDescent="0.55000000000000004">
      <c r="A1339" s="1">
        <v>43367</v>
      </c>
      <c r="B1339" t="s">
        <v>37</v>
      </c>
      <c r="C1339" t="s">
        <v>1244</v>
      </c>
      <c r="D1339" t="s">
        <v>144</v>
      </c>
      <c r="E1339" t="s">
        <v>67</v>
      </c>
      <c r="F1339" t="s">
        <v>68</v>
      </c>
      <c r="G1339">
        <v>437.85</v>
      </c>
    </row>
    <row r="1340" spans="1:7" x14ac:dyDescent="0.55000000000000004">
      <c r="A1340" s="1">
        <v>42992</v>
      </c>
      <c r="B1340" t="s">
        <v>22</v>
      </c>
      <c r="C1340" t="s">
        <v>263</v>
      </c>
      <c r="D1340" t="s">
        <v>144</v>
      </c>
      <c r="E1340" t="s">
        <v>67</v>
      </c>
      <c r="F1340" t="s">
        <v>68</v>
      </c>
      <c r="G1340">
        <v>437.85</v>
      </c>
    </row>
    <row r="1341" spans="1:7" x14ac:dyDescent="0.55000000000000004">
      <c r="A1341" s="1">
        <v>43203</v>
      </c>
      <c r="B1341" t="s">
        <v>37</v>
      </c>
      <c r="C1341" t="s">
        <v>39</v>
      </c>
      <c r="D1341" t="s">
        <v>40</v>
      </c>
      <c r="E1341" t="s">
        <v>28</v>
      </c>
      <c r="F1341" t="s">
        <v>32</v>
      </c>
      <c r="G1341">
        <v>436.70400000000001</v>
      </c>
    </row>
    <row r="1342" spans="1:7" x14ac:dyDescent="0.55000000000000004">
      <c r="A1342" s="1">
        <v>42070</v>
      </c>
      <c r="B1342" t="s">
        <v>37</v>
      </c>
      <c r="C1342" t="s">
        <v>92</v>
      </c>
      <c r="D1342" t="s">
        <v>40</v>
      </c>
      <c r="E1342" t="s">
        <v>28</v>
      </c>
      <c r="F1342" t="s">
        <v>32</v>
      </c>
      <c r="G1342">
        <v>436.70400000000001</v>
      </c>
    </row>
    <row r="1343" spans="1:7" x14ac:dyDescent="0.55000000000000004">
      <c r="A1343" s="1">
        <v>42270</v>
      </c>
      <c r="B1343" t="s">
        <v>37</v>
      </c>
      <c r="C1343" t="s">
        <v>39</v>
      </c>
      <c r="D1343" t="s">
        <v>40</v>
      </c>
      <c r="E1343" t="s">
        <v>28</v>
      </c>
      <c r="F1343" t="s">
        <v>29</v>
      </c>
      <c r="G1343">
        <v>435.99900000000002</v>
      </c>
    </row>
    <row r="1344" spans="1:7" x14ac:dyDescent="0.55000000000000004">
      <c r="A1344" s="1">
        <v>43281</v>
      </c>
      <c r="B1344" t="s">
        <v>22</v>
      </c>
      <c r="C1344" t="s">
        <v>39</v>
      </c>
      <c r="D1344" t="s">
        <v>40</v>
      </c>
      <c r="E1344" t="s">
        <v>28</v>
      </c>
      <c r="F1344" t="s">
        <v>29</v>
      </c>
      <c r="G1344">
        <v>435.99900000000002</v>
      </c>
    </row>
    <row r="1345" spans="1:7" x14ac:dyDescent="0.55000000000000004">
      <c r="A1345" s="1">
        <v>43385</v>
      </c>
      <c r="B1345" t="s">
        <v>22</v>
      </c>
      <c r="C1345" t="s">
        <v>39</v>
      </c>
      <c r="D1345" t="s">
        <v>40</v>
      </c>
      <c r="E1345" t="s">
        <v>67</v>
      </c>
      <c r="F1345" t="s">
        <v>157</v>
      </c>
      <c r="G1345">
        <v>435.84</v>
      </c>
    </row>
    <row r="1346" spans="1:7" x14ac:dyDescent="0.55000000000000004">
      <c r="A1346" s="1">
        <v>42553</v>
      </c>
      <c r="B1346" t="s">
        <v>22</v>
      </c>
      <c r="C1346" t="s">
        <v>207</v>
      </c>
      <c r="D1346" t="s">
        <v>101</v>
      </c>
      <c r="E1346" t="s">
        <v>42</v>
      </c>
      <c r="F1346" t="s">
        <v>55</v>
      </c>
      <c r="G1346">
        <v>435.50400000000002</v>
      </c>
    </row>
    <row r="1347" spans="1:7" x14ac:dyDescent="0.55000000000000004">
      <c r="A1347" s="1">
        <v>42606</v>
      </c>
      <c r="B1347" t="s">
        <v>22</v>
      </c>
      <c r="C1347" t="s">
        <v>494</v>
      </c>
      <c r="D1347" t="s">
        <v>144</v>
      </c>
      <c r="E1347" t="s">
        <v>42</v>
      </c>
      <c r="F1347" t="s">
        <v>55</v>
      </c>
      <c r="G1347">
        <v>435.50400000000002</v>
      </c>
    </row>
    <row r="1348" spans="1:7" x14ac:dyDescent="0.55000000000000004">
      <c r="A1348" s="1">
        <v>42435</v>
      </c>
      <c r="B1348" t="s">
        <v>22</v>
      </c>
      <c r="C1348" t="s">
        <v>39</v>
      </c>
      <c r="D1348" t="s">
        <v>40</v>
      </c>
      <c r="E1348" t="s">
        <v>28</v>
      </c>
      <c r="F1348" t="s">
        <v>61</v>
      </c>
      <c r="G1348">
        <v>435.26</v>
      </c>
    </row>
    <row r="1349" spans="1:7" x14ac:dyDescent="0.55000000000000004">
      <c r="A1349" s="1">
        <v>42765</v>
      </c>
      <c r="B1349" t="s">
        <v>22</v>
      </c>
      <c r="C1349" t="s">
        <v>92</v>
      </c>
      <c r="D1349" t="s">
        <v>40</v>
      </c>
      <c r="E1349" t="s">
        <v>28</v>
      </c>
      <c r="F1349" t="s">
        <v>32</v>
      </c>
      <c r="G1349">
        <v>435.16800000000001</v>
      </c>
    </row>
    <row r="1350" spans="1:7" x14ac:dyDescent="0.55000000000000004">
      <c r="A1350" s="1">
        <v>43378</v>
      </c>
      <c r="B1350" t="s">
        <v>37</v>
      </c>
      <c r="C1350" t="s">
        <v>39</v>
      </c>
      <c r="D1350" t="s">
        <v>40</v>
      </c>
      <c r="E1350" t="s">
        <v>28</v>
      </c>
      <c r="F1350" t="s">
        <v>32</v>
      </c>
      <c r="G1350">
        <v>435.16800000000001</v>
      </c>
    </row>
    <row r="1351" spans="1:7" x14ac:dyDescent="0.55000000000000004">
      <c r="A1351" s="1">
        <v>42851</v>
      </c>
      <c r="B1351" t="s">
        <v>98</v>
      </c>
      <c r="C1351" t="s">
        <v>263</v>
      </c>
      <c r="D1351" t="s">
        <v>144</v>
      </c>
      <c r="E1351" t="s">
        <v>28</v>
      </c>
      <c r="F1351" t="s">
        <v>32</v>
      </c>
      <c r="G1351">
        <v>434.64600000000002</v>
      </c>
    </row>
    <row r="1352" spans="1:7" x14ac:dyDescent="0.55000000000000004">
      <c r="A1352" s="1">
        <v>42723</v>
      </c>
      <c r="B1352" t="s">
        <v>22</v>
      </c>
      <c r="C1352" t="s">
        <v>143</v>
      </c>
      <c r="D1352" t="s">
        <v>144</v>
      </c>
      <c r="E1352" t="s">
        <v>42</v>
      </c>
      <c r="F1352" t="s">
        <v>74</v>
      </c>
      <c r="G1352">
        <v>434.35199999999998</v>
      </c>
    </row>
    <row r="1353" spans="1:7" x14ac:dyDescent="0.55000000000000004">
      <c r="A1353" s="1">
        <v>42288</v>
      </c>
      <c r="B1353" t="s">
        <v>22</v>
      </c>
      <c r="C1353" t="s">
        <v>39</v>
      </c>
      <c r="D1353" t="s">
        <v>40</v>
      </c>
      <c r="E1353" t="s">
        <v>28</v>
      </c>
      <c r="F1353" t="s">
        <v>32</v>
      </c>
      <c r="G1353">
        <v>433.56799999999998</v>
      </c>
    </row>
    <row r="1354" spans="1:7" x14ac:dyDescent="0.55000000000000004">
      <c r="A1354" s="1">
        <v>42787</v>
      </c>
      <c r="B1354" t="s">
        <v>98</v>
      </c>
      <c r="C1354" t="s">
        <v>50</v>
      </c>
      <c r="D1354" t="s">
        <v>26</v>
      </c>
      <c r="E1354" t="s">
        <v>42</v>
      </c>
      <c r="F1354" t="s">
        <v>55</v>
      </c>
      <c r="G1354">
        <v>432.45600000000002</v>
      </c>
    </row>
    <row r="1355" spans="1:7" x14ac:dyDescent="0.55000000000000004">
      <c r="A1355" s="1">
        <v>42396</v>
      </c>
      <c r="B1355" t="s">
        <v>22</v>
      </c>
      <c r="C1355" t="s">
        <v>494</v>
      </c>
      <c r="D1355" t="s">
        <v>144</v>
      </c>
      <c r="E1355" t="s">
        <v>67</v>
      </c>
      <c r="F1355" t="s">
        <v>68</v>
      </c>
      <c r="G1355">
        <v>431.976</v>
      </c>
    </row>
    <row r="1356" spans="1:7" x14ac:dyDescent="0.55000000000000004">
      <c r="A1356" s="1">
        <v>43075</v>
      </c>
      <c r="B1356" t="s">
        <v>22</v>
      </c>
      <c r="C1356" t="s">
        <v>92</v>
      </c>
      <c r="D1356" t="s">
        <v>40</v>
      </c>
      <c r="E1356" t="s">
        <v>67</v>
      </c>
      <c r="F1356" t="s">
        <v>68</v>
      </c>
      <c r="G1356">
        <v>431.976</v>
      </c>
    </row>
    <row r="1357" spans="1:7" x14ac:dyDescent="0.55000000000000004">
      <c r="A1357" s="1">
        <v>42797</v>
      </c>
      <c r="B1357" t="s">
        <v>22</v>
      </c>
      <c r="C1357" t="s">
        <v>100</v>
      </c>
      <c r="D1357" t="s">
        <v>101</v>
      </c>
      <c r="E1357" t="s">
        <v>67</v>
      </c>
      <c r="F1357" t="s">
        <v>68</v>
      </c>
      <c r="G1357">
        <v>431.976</v>
      </c>
    </row>
    <row r="1358" spans="1:7" x14ac:dyDescent="0.55000000000000004">
      <c r="A1358" s="1">
        <v>43004</v>
      </c>
      <c r="B1358" t="s">
        <v>98</v>
      </c>
      <c r="C1358" t="s">
        <v>50</v>
      </c>
      <c r="D1358" t="s">
        <v>26</v>
      </c>
      <c r="E1358" t="s">
        <v>67</v>
      </c>
      <c r="F1358" t="s">
        <v>157</v>
      </c>
      <c r="G1358">
        <v>431.976</v>
      </c>
    </row>
    <row r="1359" spans="1:7" x14ac:dyDescent="0.55000000000000004">
      <c r="A1359" s="1">
        <v>42858</v>
      </c>
      <c r="B1359" t="s">
        <v>22</v>
      </c>
      <c r="C1359" t="s">
        <v>494</v>
      </c>
      <c r="D1359" t="s">
        <v>144</v>
      </c>
      <c r="E1359" t="s">
        <v>67</v>
      </c>
      <c r="F1359" t="s">
        <v>157</v>
      </c>
      <c r="G1359">
        <v>431.976</v>
      </c>
    </row>
    <row r="1360" spans="1:7" x14ac:dyDescent="0.55000000000000004">
      <c r="A1360" s="1">
        <v>43333</v>
      </c>
      <c r="B1360" t="s">
        <v>22</v>
      </c>
      <c r="C1360" t="s">
        <v>39</v>
      </c>
      <c r="D1360" t="s">
        <v>40</v>
      </c>
      <c r="E1360" t="s">
        <v>67</v>
      </c>
      <c r="F1360" t="s">
        <v>68</v>
      </c>
      <c r="G1360">
        <v>431.96800000000002</v>
      </c>
    </row>
    <row r="1361" spans="1:7" x14ac:dyDescent="0.55000000000000004">
      <c r="A1361" s="1">
        <v>42800</v>
      </c>
      <c r="B1361" t="s">
        <v>98</v>
      </c>
      <c r="C1361" t="s">
        <v>143</v>
      </c>
      <c r="D1361" t="s">
        <v>144</v>
      </c>
      <c r="E1361" t="s">
        <v>67</v>
      </c>
      <c r="F1361" t="s">
        <v>68</v>
      </c>
      <c r="G1361">
        <v>431.94</v>
      </c>
    </row>
    <row r="1362" spans="1:7" x14ac:dyDescent="0.55000000000000004">
      <c r="A1362" s="1">
        <v>42833</v>
      </c>
      <c r="B1362" t="s">
        <v>22</v>
      </c>
      <c r="C1362" t="s">
        <v>100</v>
      </c>
      <c r="D1362" t="s">
        <v>101</v>
      </c>
      <c r="E1362" t="s">
        <v>67</v>
      </c>
      <c r="F1362" t="s">
        <v>157</v>
      </c>
      <c r="G1362">
        <v>431.928</v>
      </c>
    </row>
    <row r="1363" spans="1:7" x14ac:dyDescent="0.55000000000000004">
      <c r="A1363" s="1">
        <v>43277</v>
      </c>
      <c r="B1363" t="s">
        <v>22</v>
      </c>
      <c r="C1363" t="s">
        <v>453</v>
      </c>
      <c r="D1363" t="s">
        <v>40</v>
      </c>
      <c r="E1363" t="s">
        <v>67</v>
      </c>
      <c r="F1363" t="s">
        <v>157</v>
      </c>
      <c r="G1363">
        <v>431.928</v>
      </c>
    </row>
    <row r="1364" spans="1:7" x14ac:dyDescent="0.55000000000000004">
      <c r="A1364" s="1">
        <v>43421</v>
      </c>
      <c r="B1364" t="s">
        <v>22</v>
      </c>
      <c r="C1364" t="s">
        <v>84</v>
      </c>
      <c r="D1364" t="s">
        <v>26</v>
      </c>
      <c r="E1364" t="s">
        <v>67</v>
      </c>
      <c r="F1364" t="s">
        <v>157</v>
      </c>
      <c r="G1364">
        <v>431.16</v>
      </c>
    </row>
    <row r="1365" spans="1:7" x14ac:dyDescent="0.55000000000000004">
      <c r="A1365" s="1">
        <v>42211</v>
      </c>
      <c r="B1365" t="s">
        <v>22</v>
      </c>
      <c r="C1365" t="s">
        <v>100</v>
      </c>
      <c r="D1365" t="s">
        <v>101</v>
      </c>
      <c r="E1365" t="s">
        <v>67</v>
      </c>
      <c r="F1365" t="s">
        <v>157</v>
      </c>
      <c r="G1365">
        <v>431.13600000000002</v>
      </c>
    </row>
    <row r="1366" spans="1:7" x14ac:dyDescent="0.55000000000000004">
      <c r="A1366" s="1">
        <v>43414</v>
      </c>
      <c r="B1366" t="s">
        <v>37</v>
      </c>
      <c r="C1366" t="s">
        <v>263</v>
      </c>
      <c r="D1366" t="s">
        <v>144</v>
      </c>
      <c r="E1366" t="s">
        <v>67</v>
      </c>
      <c r="F1366" t="s">
        <v>68</v>
      </c>
      <c r="G1366">
        <v>430.88</v>
      </c>
    </row>
    <row r="1367" spans="1:7" x14ac:dyDescent="0.55000000000000004">
      <c r="A1367" s="1">
        <v>42254</v>
      </c>
      <c r="B1367" t="s">
        <v>98</v>
      </c>
      <c r="C1367" t="s">
        <v>646</v>
      </c>
      <c r="D1367" t="s">
        <v>101</v>
      </c>
      <c r="E1367" t="s">
        <v>28</v>
      </c>
      <c r="F1367" t="s">
        <v>52</v>
      </c>
      <c r="G1367">
        <v>429.9</v>
      </c>
    </row>
    <row r="1368" spans="1:7" x14ac:dyDescent="0.55000000000000004">
      <c r="A1368" s="1">
        <v>43119</v>
      </c>
      <c r="B1368" t="s">
        <v>22</v>
      </c>
      <c r="C1368" t="s">
        <v>143</v>
      </c>
      <c r="D1368" t="s">
        <v>144</v>
      </c>
      <c r="E1368" t="s">
        <v>67</v>
      </c>
      <c r="F1368" t="s">
        <v>68</v>
      </c>
      <c r="G1368">
        <v>429.6</v>
      </c>
    </row>
    <row r="1369" spans="1:7" x14ac:dyDescent="0.55000000000000004">
      <c r="A1369" s="1">
        <v>42760</v>
      </c>
      <c r="B1369" t="s">
        <v>37</v>
      </c>
      <c r="C1369" t="s">
        <v>263</v>
      </c>
      <c r="D1369" t="s">
        <v>144</v>
      </c>
      <c r="E1369" t="s">
        <v>42</v>
      </c>
      <c r="F1369" t="s">
        <v>55</v>
      </c>
      <c r="G1369">
        <v>428.68</v>
      </c>
    </row>
    <row r="1370" spans="1:7" x14ac:dyDescent="0.55000000000000004">
      <c r="A1370" s="1">
        <v>42933</v>
      </c>
      <c r="B1370" t="s">
        <v>22</v>
      </c>
      <c r="C1370" t="s">
        <v>92</v>
      </c>
      <c r="D1370" t="s">
        <v>40</v>
      </c>
      <c r="E1370" t="s">
        <v>67</v>
      </c>
      <c r="F1370" t="s">
        <v>157</v>
      </c>
      <c r="G1370">
        <v>428.4</v>
      </c>
    </row>
    <row r="1371" spans="1:7" x14ac:dyDescent="0.55000000000000004">
      <c r="A1371" s="1">
        <v>43035</v>
      </c>
      <c r="B1371" t="s">
        <v>22</v>
      </c>
      <c r="C1371" t="s">
        <v>263</v>
      </c>
      <c r="D1371" t="s">
        <v>144</v>
      </c>
      <c r="E1371" t="s">
        <v>28</v>
      </c>
      <c r="F1371" t="s">
        <v>32</v>
      </c>
      <c r="G1371">
        <v>427.64400000000001</v>
      </c>
    </row>
    <row r="1372" spans="1:7" x14ac:dyDescent="0.55000000000000004">
      <c r="A1372" s="1">
        <v>42674</v>
      </c>
      <c r="B1372" t="s">
        <v>37</v>
      </c>
      <c r="C1372" t="s">
        <v>39</v>
      </c>
      <c r="D1372" t="s">
        <v>40</v>
      </c>
      <c r="E1372" t="s">
        <v>42</v>
      </c>
      <c r="F1372" t="s">
        <v>43</v>
      </c>
      <c r="G1372">
        <v>427.42</v>
      </c>
    </row>
    <row r="1373" spans="1:7" x14ac:dyDescent="0.55000000000000004">
      <c r="A1373" s="1">
        <v>43444</v>
      </c>
      <c r="B1373" t="s">
        <v>22</v>
      </c>
      <c r="C1373" t="s">
        <v>745</v>
      </c>
      <c r="D1373" t="s">
        <v>144</v>
      </c>
      <c r="E1373" t="s">
        <v>42</v>
      </c>
      <c r="F1373" t="s">
        <v>74</v>
      </c>
      <c r="G1373">
        <v>426.79</v>
      </c>
    </row>
    <row r="1374" spans="1:7" x14ac:dyDescent="0.55000000000000004">
      <c r="A1374" s="1">
        <v>42674</v>
      </c>
      <c r="B1374" t="s">
        <v>22</v>
      </c>
      <c r="C1374" t="s">
        <v>39</v>
      </c>
      <c r="D1374" t="s">
        <v>40</v>
      </c>
      <c r="E1374" t="s">
        <v>28</v>
      </c>
      <c r="F1374" t="s">
        <v>29</v>
      </c>
      <c r="G1374">
        <v>425.83300000000003</v>
      </c>
    </row>
    <row r="1375" spans="1:7" x14ac:dyDescent="0.55000000000000004">
      <c r="A1375" s="1">
        <v>43004</v>
      </c>
      <c r="B1375" t="s">
        <v>37</v>
      </c>
      <c r="C1375" t="s">
        <v>39</v>
      </c>
      <c r="D1375" t="s">
        <v>40</v>
      </c>
      <c r="E1375" t="s">
        <v>28</v>
      </c>
      <c r="F1375" t="s">
        <v>29</v>
      </c>
      <c r="G1375">
        <v>424.95749999999998</v>
      </c>
    </row>
    <row r="1376" spans="1:7" x14ac:dyDescent="0.55000000000000004">
      <c r="A1376" s="1">
        <v>42361</v>
      </c>
      <c r="B1376" t="s">
        <v>22</v>
      </c>
      <c r="C1376" t="s">
        <v>50</v>
      </c>
      <c r="D1376" t="s">
        <v>26</v>
      </c>
      <c r="E1376" t="s">
        <v>42</v>
      </c>
      <c r="F1376" t="s">
        <v>55</v>
      </c>
      <c r="G1376">
        <v>424.27199999999999</v>
      </c>
    </row>
    <row r="1377" spans="1:7" x14ac:dyDescent="0.55000000000000004">
      <c r="A1377" s="1">
        <v>42326</v>
      </c>
      <c r="B1377" t="s">
        <v>22</v>
      </c>
      <c r="C1377" t="s">
        <v>207</v>
      </c>
      <c r="D1377" t="s">
        <v>101</v>
      </c>
      <c r="E1377" t="s">
        <v>28</v>
      </c>
      <c r="F1377" t="s">
        <v>29</v>
      </c>
      <c r="G1377">
        <v>424.11599999999999</v>
      </c>
    </row>
    <row r="1378" spans="1:7" x14ac:dyDescent="0.55000000000000004">
      <c r="A1378" s="1">
        <v>43325</v>
      </c>
      <c r="B1378" t="s">
        <v>22</v>
      </c>
      <c r="C1378" t="s">
        <v>331</v>
      </c>
      <c r="D1378" t="s">
        <v>26</v>
      </c>
      <c r="E1378" t="s">
        <v>28</v>
      </c>
      <c r="F1378" t="s">
        <v>32</v>
      </c>
      <c r="G1378">
        <v>423.64800000000002</v>
      </c>
    </row>
    <row r="1379" spans="1:7" x14ac:dyDescent="0.55000000000000004">
      <c r="A1379" s="1">
        <v>42224</v>
      </c>
      <c r="B1379" t="s">
        <v>22</v>
      </c>
      <c r="C1379" t="s">
        <v>39</v>
      </c>
      <c r="D1379" t="s">
        <v>40</v>
      </c>
      <c r="E1379" t="s">
        <v>42</v>
      </c>
      <c r="F1379" t="s">
        <v>55</v>
      </c>
      <c r="G1379">
        <v>423.28</v>
      </c>
    </row>
    <row r="1380" spans="1:7" x14ac:dyDescent="0.55000000000000004">
      <c r="A1380" s="1">
        <v>42595</v>
      </c>
      <c r="B1380" t="s">
        <v>22</v>
      </c>
      <c r="C1380" t="s">
        <v>143</v>
      </c>
      <c r="D1380" t="s">
        <v>144</v>
      </c>
      <c r="E1380" t="s">
        <v>42</v>
      </c>
      <c r="F1380" t="s">
        <v>55</v>
      </c>
      <c r="G1380">
        <v>422.85599999999999</v>
      </c>
    </row>
    <row r="1381" spans="1:7" x14ac:dyDescent="0.55000000000000004">
      <c r="A1381" s="1">
        <v>42726</v>
      </c>
      <c r="B1381" t="s">
        <v>37</v>
      </c>
      <c r="C1381" t="s">
        <v>143</v>
      </c>
      <c r="D1381" t="s">
        <v>144</v>
      </c>
      <c r="E1381" t="s">
        <v>28</v>
      </c>
      <c r="F1381" t="s">
        <v>32</v>
      </c>
      <c r="G1381">
        <v>422.625</v>
      </c>
    </row>
    <row r="1382" spans="1:7" x14ac:dyDescent="0.55000000000000004">
      <c r="A1382" s="1">
        <v>42911</v>
      </c>
      <c r="B1382" t="s">
        <v>37</v>
      </c>
      <c r="C1382" t="s">
        <v>143</v>
      </c>
      <c r="D1382" t="s">
        <v>144</v>
      </c>
      <c r="E1382" t="s">
        <v>28</v>
      </c>
      <c r="F1382" t="s">
        <v>32</v>
      </c>
      <c r="G1382">
        <v>422.05799999999999</v>
      </c>
    </row>
    <row r="1383" spans="1:7" x14ac:dyDescent="0.55000000000000004">
      <c r="A1383" s="1">
        <v>42236</v>
      </c>
      <c r="B1383" t="s">
        <v>22</v>
      </c>
      <c r="C1383" t="s">
        <v>207</v>
      </c>
      <c r="D1383" t="s">
        <v>101</v>
      </c>
      <c r="E1383" t="s">
        <v>28</v>
      </c>
      <c r="F1383" t="s">
        <v>32</v>
      </c>
      <c r="G1383">
        <v>421.37200000000001</v>
      </c>
    </row>
    <row r="1384" spans="1:7" x14ac:dyDescent="0.55000000000000004">
      <c r="A1384" s="1">
        <v>43347</v>
      </c>
      <c r="B1384" t="s">
        <v>22</v>
      </c>
      <c r="C1384" t="s">
        <v>39</v>
      </c>
      <c r="D1384" t="s">
        <v>40</v>
      </c>
      <c r="E1384" t="s">
        <v>42</v>
      </c>
      <c r="F1384" t="s">
        <v>55</v>
      </c>
      <c r="G1384">
        <v>421.1</v>
      </c>
    </row>
    <row r="1385" spans="1:7" x14ac:dyDescent="0.55000000000000004">
      <c r="A1385" s="1">
        <v>42930</v>
      </c>
      <c r="B1385" t="s">
        <v>22</v>
      </c>
      <c r="C1385" t="s">
        <v>100</v>
      </c>
      <c r="D1385" t="s">
        <v>101</v>
      </c>
      <c r="E1385" t="s">
        <v>67</v>
      </c>
      <c r="F1385" t="s">
        <v>68</v>
      </c>
      <c r="G1385">
        <v>419.94400000000002</v>
      </c>
    </row>
    <row r="1386" spans="1:7" x14ac:dyDescent="0.55000000000000004">
      <c r="A1386" s="1">
        <v>43227</v>
      </c>
      <c r="B1386" t="s">
        <v>22</v>
      </c>
      <c r="C1386" t="s">
        <v>39</v>
      </c>
      <c r="D1386" t="s">
        <v>40</v>
      </c>
      <c r="E1386" t="s">
        <v>67</v>
      </c>
      <c r="F1386" t="s">
        <v>68</v>
      </c>
      <c r="G1386">
        <v>419.94400000000002</v>
      </c>
    </row>
    <row r="1387" spans="1:7" x14ac:dyDescent="0.55000000000000004">
      <c r="A1387" s="1">
        <v>42937</v>
      </c>
      <c r="B1387" t="s">
        <v>37</v>
      </c>
      <c r="C1387" t="s">
        <v>39</v>
      </c>
      <c r="D1387" t="s">
        <v>40</v>
      </c>
      <c r="E1387" t="s">
        <v>42</v>
      </c>
      <c r="F1387" t="s">
        <v>169</v>
      </c>
      <c r="G1387">
        <v>419.9</v>
      </c>
    </row>
    <row r="1388" spans="1:7" x14ac:dyDescent="0.55000000000000004">
      <c r="A1388" s="1">
        <v>42890</v>
      </c>
      <c r="B1388" t="s">
        <v>22</v>
      </c>
      <c r="C1388" t="s">
        <v>207</v>
      </c>
      <c r="D1388" t="s">
        <v>101</v>
      </c>
      <c r="E1388" t="s">
        <v>28</v>
      </c>
      <c r="F1388" t="s">
        <v>61</v>
      </c>
      <c r="G1388">
        <v>419.68</v>
      </c>
    </row>
    <row r="1389" spans="1:7" x14ac:dyDescent="0.55000000000000004">
      <c r="A1389" s="1">
        <v>42844</v>
      </c>
      <c r="B1389" t="s">
        <v>98</v>
      </c>
      <c r="C1389" t="s">
        <v>494</v>
      </c>
      <c r="D1389" t="s">
        <v>144</v>
      </c>
      <c r="E1389" t="s">
        <v>42</v>
      </c>
      <c r="F1389" t="s">
        <v>86</v>
      </c>
      <c r="G1389">
        <v>419.4</v>
      </c>
    </row>
    <row r="1390" spans="1:7" x14ac:dyDescent="0.55000000000000004">
      <c r="A1390" s="1">
        <v>43346</v>
      </c>
      <c r="B1390" t="s">
        <v>98</v>
      </c>
      <c r="C1390" t="s">
        <v>263</v>
      </c>
      <c r="D1390" t="s">
        <v>144</v>
      </c>
      <c r="E1390" t="s">
        <v>42</v>
      </c>
      <c r="F1390" t="s">
        <v>86</v>
      </c>
      <c r="G1390">
        <v>419.4</v>
      </c>
    </row>
    <row r="1391" spans="1:7" x14ac:dyDescent="0.55000000000000004">
      <c r="A1391" s="1">
        <v>43443</v>
      </c>
      <c r="B1391" t="s">
        <v>37</v>
      </c>
      <c r="C1391" t="s">
        <v>306</v>
      </c>
      <c r="D1391" t="s">
        <v>40</v>
      </c>
      <c r="E1391" t="s">
        <v>42</v>
      </c>
      <c r="F1391" t="s">
        <v>86</v>
      </c>
      <c r="G1391">
        <v>419.4</v>
      </c>
    </row>
    <row r="1392" spans="1:7" x14ac:dyDescent="0.55000000000000004">
      <c r="A1392" s="1">
        <v>43134</v>
      </c>
      <c r="B1392" t="s">
        <v>98</v>
      </c>
      <c r="C1392" t="s">
        <v>207</v>
      </c>
      <c r="D1392" t="s">
        <v>101</v>
      </c>
      <c r="E1392" t="s">
        <v>42</v>
      </c>
      <c r="F1392" t="s">
        <v>86</v>
      </c>
      <c r="G1392">
        <v>419.4</v>
      </c>
    </row>
    <row r="1393" spans="1:7" x14ac:dyDescent="0.55000000000000004">
      <c r="A1393" s="1">
        <v>43369</v>
      </c>
      <c r="B1393" t="s">
        <v>98</v>
      </c>
      <c r="C1393" t="s">
        <v>50</v>
      </c>
      <c r="D1393" t="s">
        <v>26</v>
      </c>
      <c r="E1393" t="s">
        <v>28</v>
      </c>
      <c r="F1393" t="s">
        <v>32</v>
      </c>
      <c r="G1393">
        <v>419.13600000000002</v>
      </c>
    </row>
    <row r="1394" spans="1:7" x14ac:dyDescent="0.55000000000000004">
      <c r="A1394" s="1">
        <v>43130</v>
      </c>
      <c r="B1394" t="s">
        <v>22</v>
      </c>
      <c r="C1394" t="s">
        <v>50</v>
      </c>
      <c r="D1394" t="s">
        <v>26</v>
      </c>
      <c r="E1394" t="s">
        <v>28</v>
      </c>
      <c r="F1394" t="s">
        <v>32</v>
      </c>
      <c r="G1394">
        <v>419.13600000000002</v>
      </c>
    </row>
    <row r="1395" spans="1:7" x14ac:dyDescent="0.55000000000000004">
      <c r="A1395" s="1">
        <v>42175</v>
      </c>
      <c r="B1395" t="s">
        <v>22</v>
      </c>
      <c r="C1395" t="s">
        <v>100</v>
      </c>
      <c r="D1395" t="s">
        <v>101</v>
      </c>
      <c r="E1395" t="s">
        <v>67</v>
      </c>
      <c r="F1395" t="s">
        <v>680</v>
      </c>
      <c r="G1395">
        <v>418.8</v>
      </c>
    </row>
    <row r="1396" spans="1:7" x14ac:dyDescent="0.55000000000000004">
      <c r="A1396" s="1">
        <v>42685</v>
      </c>
      <c r="B1396" t="s">
        <v>37</v>
      </c>
      <c r="C1396" t="s">
        <v>234</v>
      </c>
      <c r="D1396" t="s">
        <v>101</v>
      </c>
      <c r="E1396" t="s">
        <v>42</v>
      </c>
      <c r="F1396" t="s">
        <v>55</v>
      </c>
      <c r="G1396">
        <v>418.32</v>
      </c>
    </row>
    <row r="1397" spans="1:7" x14ac:dyDescent="0.55000000000000004">
      <c r="A1397" s="1">
        <v>43326</v>
      </c>
      <c r="B1397" t="s">
        <v>22</v>
      </c>
      <c r="C1397" t="s">
        <v>39</v>
      </c>
      <c r="D1397" t="s">
        <v>40</v>
      </c>
      <c r="E1397" t="s">
        <v>28</v>
      </c>
      <c r="F1397" t="s">
        <v>52</v>
      </c>
      <c r="G1397">
        <v>418.29599999999999</v>
      </c>
    </row>
    <row r="1398" spans="1:7" x14ac:dyDescent="0.55000000000000004">
      <c r="A1398" s="1">
        <v>43301</v>
      </c>
      <c r="B1398" t="s">
        <v>37</v>
      </c>
      <c r="C1398" t="s">
        <v>5330</v>
      </c>
      <c r="D1398" t="s">
        <v>101</v>
      </c>
      <c r="E1398" t="s">
        <v>42</v>
      </c>
      <c r="F1398" t="s">
        <v>74</v>
      </c>
      <c r="G1398">
        <v>416.32</v>
      </c>
    </row>
    <row r="1399" spans="1:7" x14ac:dyDescent="0.55000000000000004">
      <c r="A1399" s="1">
        <v>42691</v>
      </c>
      <c r="B1399" t="s">
        <v>22</v>
      </c>
      <c r="C1399" t="s">
        <v>39</v>
      </c>
      <c r="D1399" t="s">
        <v>40</v>
      </c>
      <c r="E1399" t="s">
        <v>67</v>
      </c>
      <c r="F1399" t="s">
        <v>68</v>
      </c>
      <c r="G1399">
        <v>415.96800000000002</v>
      </c>
    </row>
    <row r="1400" spans="1:7" x14ac:dyDescent="0.55000000000000004">
      <c r="A1400" s="1">
        <v>43428</v>
      </c>
      <c r="B1400" t="s">
        <v>22</v>
      </c>
      <c r="C1400" t="s">
        <v>306</v>
      </c>
      <c r="D1400" t="s">
        <v>40</v>
      </c>
      <c r="E1400" t="s">
        <v>42</v>
      </c>
      <c r="F1400" t="s">
        <v>55</v>
      </c>
      <c r="G1400">
        <v>415.87200000000001</v>
      </c>
    </row>
    <row r="1401" spans="1:7" x14ac:dyDescent="0.55000000000000004">
      <c r="A1401" s="1">
        <v>43071</v>
      </c>
      <c r="B1401" t="s">
        <v>22</v>
      </c>
      <c r="C1401" t="s">
        <v>263</v>
      </c>
      <c r="D1401" t="s">
        <v>144</v>
      </c>
      <c r="E1401" t="s">
        <v>42</v>
      </c>
      <c r="F1401" t="s">
        <v>71</v>
      </c>
      <c r="G1401">
        <v>415.17599999999999</v>
      </c>
    </row>
    <row r="1402" spans="1:7" x14ac:dyDescent="0.55000000000000004">
      <c r="A1402" s="1">
        <v>42729</v>
      </c>
      <c r="B1402" t="s">
        <v>98</v>
      </c>
      <c r="C1402" t="s">
        <v>263</v>
      </c>
      <c r="D1402" t="s">
        <v>144</v>
      </c>
      <c r="E1402" t="s">
        <v>42</v>
      </c>
      <c r="F1402" t="s">
        <v>74</v>
      </c>
      <c r="G1402">
        <v>414.96</v>
      </c>
    </row>
    <row r="1403" spans="1:7" x14ac:dyDescent="0.55000000000000004">
      <c r="A1403" s="1">
        <v>42823</v>
      </c>
      <c r="B1403" t="s">
        <v>22</v>
      </c>
      <c r="C1403" t="s">
        <v>263</v>
      </c>
      <c r="D1403" t="s">
        <v>144</v>
      </c>
      <c r="E1403" t="s">
        <v>28</v>
      </c>
      <c r="F1403" t="s">
        <v>61</v>
      </c>
      <c r="G1403">
        <v>414</v>
      </c>
    </row>
    <row r="1404" spans="1:7" x14ac:dyDescent="0.55000000000000004">
      <c r="A1404" s="1">
        <v>43361</v>
      </c>
      <c r="B1404" t="s">
        <v>37</v>
      </c>
      <c r="C1404" t="s">
        <v>1271</v>
      </c>
      <c r="D1404" t="s">
        <v>26</v>
      </c>
      <c r="E1404" t="s">
        <v>67</v>
      </c>
      <c r="F1404" t="s">
        <v>68</v>
      </c>
      <c r="G1404">
        <v>411.98</v>
      </c>
    </row>
    <row r="1405" spans="1:7" x14ac:dyDescent="0.55000000000000004">
      <c r="A1405" s="1">
        <v>43456</v>
      </c>
      <c r="B1405" t="s">
        <v>22</v>
      </c>
      <c r="C1405" t="s">
        <v>234</v>
      </c>
      <c r="D1405" t="s">
        <v>101</v>
      </c>
      <c r="E1405" t="s">
        <v>28</v>
      </c>
      <c r="F1405" t="s">
        <v>52</v>
      </c>
      <c r="G1405">
        <v>411.8</v>
      </c>
    </row>
    <row r="1406" spans="1:7" x14ac:dyDescent="0.55000000000000004">
      <c r="A1406" s="1">
        <v>43192</v>
      </c>
      <c r="B1406" t="s">
        <v>98</v>
      </c>
      <c r="C1406" t="s">
        <v>1271</v>
      </c>
      <c r="D1406" t="s">
        <v>26</v>
      </c>
      <c r="E1406" t="s">
        <v>28</v>
      </c>
      <c r="F1406" t="s">
        <v>52</v>
      </c>
      <c r="G1406">
        <v>411.8</v>
      </c>
    </row>
    <row r="1407" spans="1:7" x14ac:dyDescent="0.55000000000000004">
      <c r="A1407" s="1">
        <v>42618</v>
      </c>
      <c r="B1407" t="s">
        <v>22</v>
      </c>
      <c r="C1407" t="s">
        <v>39</v>
      </c>
      <c r="D1407" t="s">
        <v>40</v>
      </c>
      <c r="E1407" t="s">
        <v>28</v>
      </c>
      <c r="F1407" t="s">
        <v>29</v>
      </c>
      <c r="G1407">
        <v>411.33199999999999</v>
      </c>
    </row>
    <row r="1408" spans="1:7" x14ac:dyDescent="0.55000000000000004">
      <c r="A1408" s="1">
        <v>42336</v>
      </c>
      <c r="B1408" t="s">
        <v>98</v>
      </c>
      <c r="C1408" t="s">
        <v>39</v>
      </c>
      <c r="D1408" t="s">
        <v>40</v>
      </c>
      <c r="E1408" t="s">
        <v>28</v>
      </c>
      <c r="F1408" t="s">
        <v>29</v>
      </c>
      <c r="G1408">
        <v>411.33199999999999</v>
      </c>
    </row>
    <row r="1409" spans="1:7" x14ac:dyDescent="0.55000000000000004">
      <c r="A1409" s="1">
        <v>42311</v>
      </c>
      <c r="B1409" t="s">
        <v>22</v>
      </c>
      <c r="C1409" t="s">
        <v>84</v>
      </c>
      <c r="D1409" t="s">
        <v>26</v>
      </c>
      <c r="E1409" t="s">
        <v>28</v>
      </c>
      <c r="F1409" t="s">
        <v>61</v>
      </c>
      <c r="G1409">
        <v>410.35199999999998</v>
      </c>
    </row>
    <row r="1410" spans="1:7" x14ac:dyDescent="0.55000000000000004">
      <c r="A1410" s="1">
        <v>43280</v>
      </c>
      <c r="B1410" t="s">
        <v>22</v>
      </c>
      <c r="C1410" t="s">
        <v>100</v>
      </c>
      <c r="D1410" t="s">
        <v>101</v>
      </c>
      <c r="E1410" t="s">
        <v>28</v>
      </c>
      <c r="F1410" t="s">
        <v>29</v>
      </c>
      <c r="G1410">
        <v>409.99919999999997</v>
      </c>
    </row>
    <row r="1411" spans="1:7" x14ac:dyDescent="0.55000000000000004">
      <c r="A1411" s="1">
        <v>42298</v>
      </c>
      <c r="B1411" t="s">
        <v>22</v>
      </c>
      <c r="C1411" t="s">
        <v>494</v>
      </c>
      <c r="D1411" t="s">
        <v>144</v>
      </c>
      <c r="E1411" t="s">
        <v>28</v>
      </c>
      <c r="F1411" t="s">
        <v>52</v>
      </c>
      <c r="G1411">
        <v>409.59</v>
      </c>
    </row>
    <row r="1412" spans="1:7" x14ac:dyDescent="0.55000000000000004">
      <c r="A1412" s="1">
        <v>42276</v>
      </c>
      <c r="B1412" t="s">
        <v>37</v>
      </c>
      <c r="C1412" t="s">
        <v>143</v>
      </c>
      <c r="D1412" t="s">
        <v>144</v>
      </c>
      <c r="E1412" t="s">
        <v>28</v>
      </c>
      <c r="F1412" t="s">
        <v>52</v>
      </c>
      <c r="G1412">
        <v>409.27199999999999</v>
      </c>
    </row>
    <row r="1413" spans="1:7" x14ac:dyDescent="0.55000000000000004">
      <c r="A1413" s="1">
        <v>43362</v>
      </c>
      <c r="B1413" t="s">
        <v>37</v>
      </c>
      <c r="C1413" t="s">
        <v>416</v>
      </c>
      <c r="D1413" t="s">
        <v>40</v>
      </c>
      <c r="E1413" t="s">
        <v>28</v>
      </c>
      <c r="F1413" t="s">
        <v>61</v>
      </c>
      <c r="G1413">
        <v>409.21600000000001</v>
      </c>
    </row>
    <row r="1414" spans="1:7" x14ac:dyDescent="0.55000000000000004">
      <c r="A1414" s="1">
        <v>42343</v>
      </c>
      <c r="B1414" t="s">
        <v>37</v>
      </c>
      <c r="C1414" t="s">
        <v>207</v>
      </c>
      <c r="D1414" t="s">
        <v>101</v>
      </c>
      <c r="E1414" t="s">
        <v>67</v>
      </c>
      <c r="F1414" t="s">
        <v>157</v>
      </c>
      <c r="G1414">
        <v>408.74400000000003</v>
      </c>
    </row>
    <row r="1415" spans="1:7" x14ac:dyDescent="0.55000000000000004">
      <c r="A1415" s="1">
        <v>42840</v>
      </c>
      <c r="B1415" t="s">
        <v>98</v>
      </c>
      <c r="C1415" t="s">
        <v>84</v>
      </c>
      <c r="D1415" t="s">
        <v>26</v>
      </c>
      <c r="E1415" t="s">
        <v>67</v>
      </c>
      <c r="F1415" t="s">
        <v>157</v>
      </c>
      <c r="G1415">
        <v>408.74400000000003</v>
      </c>
    </row>
    <row r="1416" spans="1:7" x14ac:dyDescent="0.55000000000000004">
      <c r="A1416" s="1">
        <v>43226</v>
      </c>
      <c r="B1416" t="s">
        <v>98</v>
      </c>
      <c r="C1416" t="s">
        <v>207</v>
      </c>
      <c r="D1416" t="s">
        <v>101</v>
      </c>
      <c r="E1416" t="s">
        <v>67</v>
      </c>
      <c r="F1416" t="s">
        <v>157</v>
      </c>
      <c r="G1416">
        <v>408.74400000000003</v>
      </c>
    </row>
    <row r="1417" spans="1:7" x14ac:dyDescent="0.55000000000000004">
      <c r="A1417" s="1">
        <v>42486</v>
      </c>
      <c r="B1417" t="s">
        <v>22</v>
      </c>
      <c r="C1417" t="s">
        <v>100</v>
      </c>
      <c r="D1417" t="s">
        <v>101</v>
      </c>
      <c r="E1417" t="s">
        <v>28</v>
      </c>
      <c r="F1417" t="s">
        <v>32</v>
      </c>
      <c r="G1417">
        <v>408.42200000000003</v>
      </c>
    </row>
    <row r="1418" spans="1:7" x14ac:dyDescent="0.55000000000000004">
      <c r="A1418" s="1">
        <v>42553</v>
      </c>
      <c r="B1418" t="s">
        <v>22</v>
      </c>
      <c r="C1418" t="s">
        <v>207</v>
      </c>
      <c r="D1418" t="s">
        <v>101</v>
      </c>
      <c r="E1418" t="s">
        <v>28</v>
      </c>
      <c r="F1418" t="s">
        <v>32</v>
      </c>
      <c r="G1418">
        <v>408.42200000000003</v>
      </c>
    </row>
    <row r="1419" spans="1:7" x14ac:dyDescent="0.55000000000000004">
      <c r="A1419" s="1">
        <v>42925</v>
      </c>
      <c r="B1419" t="s">
        <v>37</v>
      </c>
      <c r="C1419" t="s">
        <v>263</v>
      </c>
      <c r="D1419" t="s">
        <v>144</v>
      </c>
      <c r="E1419" t="s">
        <v>28</v>
      </c>
      <c r="F1419" t="s">
        <v>32</v>
      </c>
      <c r="G1419">
        <v>408.00599999999997</v>
      </c>
    </row>
    <row r="1420" spans="1:7" x14ac:dyDescent="0.55000000000000004">
      <c r="A1420" s="1">
        <v>43053</v>
      </c>
      <c r="B1420" t="s">
        <v>22</v>
      </c>
      <c r="C1420" t="s">
        <v>263</v>
      </c>
      <c r="D1420" t="s">
        <v>144</v>
      </c>
      <c r="E1420" t="s">
        <v>28</v>
      </c>
      <c r="F1420" t="s">
        <v>32</v>
      </c>
      <c r="G1420">
        <v>408.00599999999997</v>
      </c>
    </row>
    <row r="1421" spans="1:7" x14ac:dyDescent="0.55000000000000004">
      <c r="A1421" s="1">
        <v>43074</v>
      </c>
      <c r="B1421" t="s">
        <v>22</v>
      </c>
      <c r="C1421" t="s">
        <v>92</v>
      </c>
      <c r="D1421" t="s">
        <v>40</v>
      </c>
      <c r="E1421" t="s">
        <v>42</v>
      </c>
      <c r="F1421" t="s">
        <v>71</v>
      </c>
      <c r="G1421">
        <v>407.976</v>
      </c>
    </row>
    <row r="1422" spans="1:7" x14ac:dyDescent="0.55000000000000004">
      <c r="A1422" s="1">
        <v>42471</v>
      </c>
      <c r="B1422" t="s">
        <v>22</v>
      </c>
      <c r="C1422" t="s">
        <v>263</v>
      </c>
      <c r="D1422" t="s">
        <v>144</v>
      </c>
      <c r="E1422" t="s">
        <v>42</v>
      </c>
      <c r="F1422" t="s">
        <v>74</v>
      </c>
      <c r="G1422">
        <v>406.6</v>
      </c>
    </row>
    <row r="1423" spans="1:7" x14ac:dyDescent="0.55000000000000004">
      <c r="A1423" s="1">
        <v>43354</v>
      </c>
      <c r="B1423" t="s">
        <v>22</v>
      </c>
      <c r="C1423" t="s">
        <v>39</v>
      </c>
      <c r="D1423" t="s">
        <v>40</v>
      </c>
      <c r="E1423" t="s">
        <v>42</v>
      </c>
      <c r="F1423" t="s">
        <v>74</v>
      </c>
      <c r="G1423">
        <v>406.6</v>
      </c>
    </row>
    <row r="1424" spans="1:7" x14ac:dyDescent="0.55000000000000004">
      <c r="A1424" s="1">
        <v>43435</v>
      </c>
      <c r="B1424" t="s">
        <v>22</v>
      </c>
      <c r="C1424" t="s">
        <v>453</v>
      </c>
      <c r="D1424" t="s">
        <v>40</v>
      </c>
      <c r="E1424" t="s">
        <v>67</v>
      </c>
      <c r="F1424" t="s">
        <v>68</v>
      </c>
      <c r="G1424">
        <v>406.36799999999999</v>
      </c>
    </row>
    <row r="1425" spans="1:7" x14ac:dyDescent="0.55000000000000004">
      <c r="A1425" s="1">
        <v>43077</v>
      </c>
      <c r="B1425" t="s">
        <v>22</v>
      </c>
      <c r="C1425" t="s">
        <v>110</v>
      </c>
      <c r="D1425" t="s">
        <v>101</v>
      </c>
      <c r="E1425" t="s">
        <v>28</v>
      </c>
      <c r="F1425" t="s">
        <v>29</v>
      </c>
      <c r="G1425">
        <v>405.86</v>
      </c>
    </row>
    <row r="1426" spans="1:7" x14ac:dyDescent="0.55000000000000004">
      <c r="A1426" s="1">
        <v>42308</v>
      </c>
      <c r="B1426" t="s">
        <v>37</v>
      </c>
      <c r="C1426" t="s">
        <v>39</v>
      </c>
      <c r="D1426" t="s">
        <v>40</v>
      </c>
      <c r="E1426" t="s">
        <v>42</v>
      </c>
      <c r="F1426" t="s">
        <v>55</v>
      </c>
      <c r="G1426">
        <v>405.64</v>
      </c>
    </row>
    <row r="1427" spans="1:7" x14ac:dyDescent="0.55000000000000004">
      <c r="A1427" s="1">
        <v>43060</v>
      </c>
      <c r="B1427" t="s">
        <v>37</v>
      </c>
      <c r="C1427" t="s">
        <v>485</v>
      </c>
      <c r="D1427" t="s">
        <v>101</v>
      </c>
      <c r="E1427" t="s">
        <v>67</v>
      </c>
      <c r="F1427" t="s">
        <v>68</v>
      </c>
      <c r="G1427">
        <v>404.94</v>
      </c>
    </row>
    <row r="1428" spans="1:7" x14ac:dyDescent="0.55000000000000004">
      <c r="A1428" s="1">
        <v>42270</v>
      </c>
      <c r="B1428" t="s">
        <v>22</v>
      </c>
      <c r="C1428" t="s">
        <v>225</v>
      </c>
      <c r="D1428" t="s">
        <v>101</v>
      </c>
      <c r="E1428" t="s">
        <v>42</v>
      </c>
      <c r="F1428" t="s">
        <v>55</v>
      </c>
      <c r="G1428">
        <v>404.9</v>
      </c>
    </row>
    <row r="1429" spans="1:7" x14ac:dyDescent="0.55000000000000004">
      <c r="A1429" s="1">
        <v>43080</v>
      </c>
      <c r="B1429" t="s">
        <v>98</v>
      </c>
      <c r="C1429" t="s">
        <v>416</v>
      </c>
      <c r="D1429" t="s">
        <v>40</v>
      </c>
      <c r="E1429" t="s">
        <v>28</v>
      </c>
      <c r="F1429" t="s">
        <v>32</v>
      </c>
      <c r="G1429">
        <v>403.92</v>
      </c>
    </row>
    <row r="1430" spans="1:7" x14ac:dyDescent="0.55000000000000004">
      <c r="A1430" s="1">
        <v>42522</v>
      </c>
      <c r="B1430" t="s">
        <v>22</v>
      </c>
      <c r="C1430" t="s">
        <v>234</v>
      </c>
      <c r="D1430" t="s">
        <v>101</v>
      </c>
      <c r="E1430" t="s">
        <v>42</v>
      </c>
      <c r="F1430" t="s">
        <v>71</v>
      </c>
      <c r="G1430">
        <v>403.68</v>
      </c>
    </row>
    <row r="1431" spans="1:7" x14ac:dyDescent="0.55000000000000004">
      <c r="A1431" s="1">
        <v>42818</v>
      </c>
      <c r="B1431" t="s">
        <v>37</v>
      </c>
      <c r="C1431" t="s">
        <v>416</v>
      </c>
      <c r="D1431" t="s">
        <v>40</v>
      </c>
      <c r="E1431" t="s">
        <v>67</v>
      </c>
      <c r="F1431" t="s">
        <v>68</v>
      </c>
      <c r="G1431">
        <v>403.16800000000001</v>
      </c>
    </row>
    <row r="1432" spans="1:7" x14ac:dyDescent="0.55000000000000004">
      <c r="A1432" s="1">
        <v>42114</v>
      </c>
      <c r="B1432" t="s">
        <v>22</v>
      </c>
      <c r="C1432" t="s">
        <v>100</v>
      </c>
      <c r="D1432" t="s">
        <v>101</v>
      </c>
      <c r="E1432" t="s">
        <v>28</v>
      </c>
      <c r="F1432" t="s">
        <v>52</v>
      </c>
      <c r="G1432">
        <v>401.59</v>
      </c>
    </row>
    <row r="1433" spans="1:7" x14ac:dyDescent="0.55000000000000004">
      <c r="A1433" s="1">
        <v>43414</v>
      </c>
      <c r="B1433" t="s">
        <v>22</v>
      </c>
      <c r="C1433" t="s">
        <v>92</v>
      </c>
      <c r="D1433" t="s">
        <v>40</v>
      </c>
      <c r="E1433" t="s">
        <v>42</v>
      </c>
      <c r="F1433" t="s">
        <v>74</v>
      </c>
      <c r="G1433">
        <v>400.8</v>
      </c>
    </row>
    <row r="1434" spans="1:7" x14ac:dyDescent="0.55000000000000004">
      <c r="A1434" s="1">
        <v>43276</v>
      </c>
      <c r="B1434" t="s">
        <v>22</v>
      </c>
      <c r="C1434" t="s">
        <v>263</v>
      </c>
      <c r="D1434" t="s">
        <v>144</v>
      </c>
      <c r="E1434" t="s">
        <v>28</v>
      </c>
      <c r="F1434" t="s">
        <v>29</v>
      </c>
      <c r="G1434">
        <v>400.78399999999999</v>
      </c>
    </row>
    <row r="1435" spans="1:7" x14ac:dyDescent="0.55000000000000004">
      <c r="A1435" s="1">
        <v>43072</v>
      </c>
      <c r="B1435" t="s">
        <v>22</v>
      </c>
      <c r="C1435" t="s">
        <v>263</v>
      </c>
      <c r="D1435" t="s">
        <v>144</v>
      </c>
      <c r="E1435" t="s">
        <v>28</v>
      </c>
      <c r="F1435" t="s">
        <v>52</v>
      </c>
      <c r="G1435">
        <v>400.03199999999998</v>
      </c>
    </row>
    <row r="1436" spans="1:7" x14ac:dyDescent="0.55000000000000004">
      <c r="A1436" s="1">
        <v>43094</v>
      </c>
      <c r="B1436" t="s">
        <v>22</v>
      </c>
      <c r="C1436" t="s">
        <v>1708</v>
      </c>
      <c r="D1436" t="s">
        <v>26</v>
      </c>
      <c r="E1436" t="s">
        <v>67</v>
      </c>
      <c r="F1436" t="s">
        <v>157</v>
      </c>
      <c r="G1436">
        <v>399.98</v>
      </c>
    </row>
    <row r="1437" spans="1:7" x14ac:dyDescent="0.55000000000000004">
      <c r="A1437" s="1">
        <v>42220</v>
      </c>
      <c r="B1437" t="s">
        <v>22</v>
      </c>
      <c r="C1437" t="s">
        <v>117</v>
      </c>
      <c r="D1437" t="s">
        <v>40</v>
      </c>
      <c r="E1437" t="s">
        <v>67</v>
      </c>
      <c r="F1437" t="s">
        <v>68</v>
      </c>
      <c r="G1437">
        <v>399.96</v>
      </c>
    </row>
    <row r="1438" spans="1:7" x14ac:dyDescent="0.55000000000000004">
      <c r="A1438" s="1">
        <v>42102</v>
      </c>
      <c r="B1438" t="s">
        <v>98</v>
      </c>
      <c r="C1438" t="s">
        <v>39</v>
      </c>
      <c r="D1438" t="s">
        <v>40</v>
      </c>
      <c r="E1438" t="s">
        <v>67</v>
      </c>
      <c r="F1438" t="s">
        <v>157</v>
      </c>
      <c r="G1438">
        <v>399.96</v>
      </c>
    </row>
    <row r="1439" spans="1:7" x14ac:dyDescent="0.55000000000000004">
      <c r="A1439" s="1">
        <v>43438</v>
      </c>
      <c r="B1439" t="s">
        <v>22</v>
      </c>
      <c r="C1439" t="s">
        <v>225</v>
      </c>
      <c r="D1439" t="s">
        <v>101</v>
      </c>
      <c r="E1439" t="s">
        <v>67</v>
      </c>
      <c r="F1439" t="s">
        <v>157</v>
      </c>
      <c r="G1439">
        <v>399.95</v>
      </c>
    </row>
    <row r="1440" spans="1:7" x14ac:dyDescent="0.55000000000000004">
      <c r="A1440" s="1">
        <v>43304</v>
      </c>
      <c r="B1440" t="s">
        <v>98</v>
      </c>
      <c r="C1440" t="s">
        <v>110</v>
      </c>
      <c r="D1440" t="s">
        <v>101</v>
      </c>
      <c r="E1440" t="s">
        <v>67</v>
      </c>
      <c r="F1440" t="s">
        <v>157</v>
      </c>
      <c r="G1440">
        <v>399.95</v>
      </c>
    </row>
    <row r="1441" spans="1:7" x14ac:dyDescent="0.55000000000000004">
      <c r="A1441" s="1">
        <v>43116</v>
      </c>
      <c r="B1441" t="s">
        <v>37</v>
      </c>
      <c r="C1441" t="s">
        <v>39</v>
      </c>
      <c r="D1441" t="s">
        <v>40</v>
      </c>
      <c r="E1441" t="s">
        <v>28</v>
      </c>
      <c r="F1441" t="s">
        <v>52</v>
      </c>
      <c r="G1441">
        <v>399.67200000000003</v>
      </c>
    </row>
    <row r="1442" spans="1:7" x14ac:dyDescent="0.55000000000000004">
      <c r="A1442" s="1">
        <v>43162</v>
      </c>
      <c r="B1442" t="s">
        <v>37</v>
      </c>
      <c r="C1442" t="s">
        <v>39</v>
      </c>
      <c r="D1442" t="s">
        <v>40</v>
      </c>
      <c r="E1442" t="s">
        <v>28</v>
      </c>
      <c r="F1442" t="s">
        <v>52</v>
      </c>
      <c r="G1442">
        <v>399.67200000000003</v>
      </c>
    </row>
    <row r="1443" spans="1:7" x14ac:dyDescent="0.55000000000000004">
      <c r="A1443" s="1">
        <v>42254</v>
      </c>
      <c r="B1443" t="s">
        <v>37</v>
      </c>
      <c r="C1443" t="s">
        <v>143</v>
      </c>
      <c r="D1443" t="s">
        <v>144</v>
      </c>
      <c r="E1443" t="s">
        <v>67</v>
      </c>
      <c r="F1443" t="s">
        <v>680</v>
      </c>
      <c r="G1443">
        <v>399.54</v>
      </c>
    </row>
    <row r="1444" spans="1:7" x14ac:dyDescent="0.55000000000000004">
      <c r="A1444" s="1">
        <v>42516</v>
      </c>
      <c r="B1444" t="s">
        <v>22</v>
      </c>
      <c r="C1444" t="s">
        <v>100</v>
      </c>
      <c r="D1444" t="s">
        <v>101</v>
      </c>
      <c r="E1444" t="s">
        <v>67</v>
      </c>
      <c r="F1444" t="s">
        <v>680</v>
      </c>
      <c r="G1444">
        <v>399.54</v>
      </c>
    </row>
    <row r="1445" spans="1:7" x14ac:dyDescent="0.55000000000000004">
      <c r="A1445" s="1">
        <v>43435</v>
      </c>
      <c r="B1445" t="s">
        <v>22</v>
      </c>
      <c r="C1445" t="s">
        <v>143</v>
      </c>
      <c r="D1445" t="s">
        <v>144</v>
      </c>
      <c r="E1445" t="s">
        <v>28</v>
      </c>
      <c r="F1445" t="s">
        <v>32</v>
      </c>
      <c r="G1445">
        <v>398.97199999999998</v>
      </c>
    </row>
    <row r="1446" spans="1:7" x14ac:dyDescent="0.55000000000000004">
      <c r="A1446" s="1">
        <v>42372</v>
      </c>
      <c r="B1446" t="s">
        <v>22</v>
      </c>
      <c r="C1446" t="s">
        <v>100</v>
      </c>
      <c r="D1446" t="s">
        <v>101</v>
      </c>
      <c r="E1446" t="s">
        <v>67</v>
      </c>
      <c r="F1446" t="s">
        <v>157</v>
      </c>
      <c r="G1446">
        <v>398.4</v>
      </c>
    </row>
    <row r="1447" spans="1:7" x14ac:dyDescent="0.55000000000000004">
      <c r="A1447" s="1">
        <v>42781</v>
      </c>
      <c r="B1447" t="s">
        <v>22</v>
      </c>
      <c r="C1447" t="s">
        <v>263</v>
      </c>
      <c r="D1447" t="s">
        <v>144</v>
      </c>
      <c r="E1447" t="s">
        <v>42</v>
      </c>
      <c r="F1447" t="s">
        <v>71</v>
      </c>
      <c r="G1447">
        <v>398.35199999999998</v>
      </c>
    </row>
    <row r="1448" spans="1:7" x14ac:dyDescent="0.55000000000000004">
      <c r="A1448" s="1">
        <v>42137</v>
      </c>
      <c r="B1448" t="s">
        <v>98</v>
      </c>
      <c r="C1448" t="s">
        <v>50</v>
      </c>
      <c r="D1448" t="s">
        <v>26</v>
      </c>
      <c r="E1448" t="s">
        <v>42</v>
      </c>
      <c r="F1448" t="s">
        <v>71</v>
      </c>
      <c r="G1448">
        <v>398.35199999999998</v>
      </c>
    </row>
    <row r="1449" spans="1:7" x14ac:dyDescent="0.55000000000000004">
      <c r="A1449" s="1">
        <v>42674</v>
      </c>
      <c r="B1449" t="s">
        <v>22</v>
      </c>
      <c r="C1449" t="s">
        <v>39</v>
      </c>
      <c r="D1449" t="s">
        <v>40</v>
      </c>
      <c r="E1449" t="s">
        <v>42</v>
      </c>
      <c r="F1449" t="s">
        <v>71</v>
      </c>
      <c r="G1449">
        <v>398.35199999999998</v>
      </c>
    </row>
    <row r="1450" spans="1:7" x14ac:dyDescent="0.55000000000000004">
      <c r="A1450" s="1">
        <v>42336</v>
      </c>
      <c r="B1450" t="s">
        <v>37</v>
      </c>
      <c r="C1450" t="s">
        <v>379</v>
      </c>
      <c r="D1450" t="s">
        <v>26</v>
      </c>
      <c r="E1450" t="s">
        <v>28</v>
      </c>
      <c r="F1450" t="s">
        <v>61</v>
      </c>
      <c r="G1450">
        <v>397.6</v>
      </c>
    </row>
    <row r="1451" spans="1:7" x14ac:dyDescent="0.55000000000000004">
      <c r="A1451" s="1">
        <v>43083</v>
      </c>
      <c r="B1451" t="s">
        <v>22</v>
      </c>
      <c r="C1451" t="s">
        <v>263</v>
      </c>
      <c r="D1451" t="s">
        <v>144</v>
      </c>
      <c r="E1451" t="s">
        <v>28</v>
      </c>
      <c r="F1451" t="s">
        <v>61</v>
      </c>
      <c r="G1451">
        <v>396.92</v>
      </c>
    </row>
    <row r="1452" spans="1:7" x14ac:dyDescent="0.55000000000000004">
      <c r="A1452" s="1">
        <v>43295</v>
      </c>
      <c r="B1452" t="s">
        <v>22</v>
      </c>
      <c r="C1452" t="s">
        <v>494</v>
      </c>
      <c r="D1452" t="s">
        <v>144</v>
      </c>
      <c r="E1452" t="s">
        <v>28</v>
      </c>
      <c r="F1452" t="s">
        <v>61</v>
      </c>
      <c r="G1452">
        <v>396.92</v>
      </c>
    </row>
    <row r="1453" spans="1:7" x14ac:dyDescent="0.55000000000000004">
      <c r="A1453" s="1">
        <v>42695</v>
      </c>
      <c r="B1453" t="s">
        <v>22</v>
      </c>
      <c r="C1453" t="s">
        <v>494</v>
      </c>
      <c r="D1453" t="s">
        <v>144</v>
      </c>
      <c r="E1453" t="s">
        <v>28</v>
      </c>
      <c r="F1453" t="s">
        <v>32</v>
      </c>
      <c r="G1453">
        <v>396.80200000000002</v>
      </c>
    </row>
    <row r="1454" spans="1:7" x14ac:dyDescent="0.55000000000000004">
      <c r="A1454" s="1">
        <v>42995</v>
      </c>
      <c r="B1454" t="s">
        <v>22</v>
      </c>
      <c r="C1454" t="s">
        <v>1271</v>
      </c>
      <c r="D1454" t="s">
        <v>26</v>
      </c>
      <c r="E1454" t="s">
        <v>67</v>
      </c>
      <c r="F1454" t="s">
        <v>680</v>
      </c>
      <c r="G1454">
        <v>396</v>
      </c>
    </row>
    <row r="1455" spans="1:7" x14ac:dyDescent="0.55000000000000004">
      <c r="A1455" s="1">
        <v>43358</v>
      </c>
      <c r="B1455" t="s">
        <v>37</v>
      </c>
      <c r="C1455" t="s">
        <v>786</v>
      </c>
      <c r="D1455" t="s">
        <v>144</v>
      </c>
      <c r="E1455" t="s">
        <v>67</v>
      </c>
      <c r="F1455" t="s">
        <v>68</v>
      </c>
      <c r="G1455">
        <v>395.94</v>
      </c>
    </row>
    <row r="1456" spans="1:7" x14ac:dyDescent="0.55000000000000004">
      <c r="A1456" s="1">
        <v>42354</v>
      </c>
      <c r="B1456" t="s">
        <v>98</v>
      </c>
      <c r="C1456" t="s">
        <v>39</v>
      </c>
      <c r="D1456" t="s">
        <v>40</v>
      </c>
      <c r="E1456" t="s">
        <v>67</v>
      </c>
      <c r="F1456" t="s">
        <v>157</v>
      </c>
      <c r="G1456">
        <v>395</v>
      </c>
    </row>
    <row r="1457" spans="1:7" x14ac:dyDescent="0.55000000000000004">
      <c r="A1457" s="1">
        <v>43072</v>
      </c>
      <c r="B1457" t="s">
        <v>22</v>
      </c>
      <c r="C1457" t="s">
        <v>143</v>
      </c>
      <c r="D1457" t="s">
        <v>144</v>
      </c>
      <c r="E1457" t="s">
        <v>42</v>
      </c>
      <c r="F1457" t="s">
        <v>74</v>
      </c>
      <c r="G1457">
        <v>394.81599999999997</v>
      </c>
    </row>
    <row r="1458" spans="1:7" x14ac:dyDescent="0.55000000000000004">
      <c r="A1458" s="1">
        <v>43463</v>
      </c>
      <c r="B1458" t="s">
        <v>22</v>
      </c>
      <c r="C1458" t="s">
        <v>39</v>
      </c>
      <c r="D1458" t="s">
        <v>40</v>
      </c>
      <c r="E1458" t="s">
        <v>28</v>
      </c>
      <c r="F1458" t="s">
        <v>32</v>
      </c>
      <c r="G1458">
        <v>393.56799999999998</v>
      </c>
    </row>
    <row r="1459" spans="1:7" x14ac:dyDescent="0.55000000000000004">
      <c r="A1459" s="1">
        <v>42695</v>
      </c>
      <c r="B1459" t="s">
        <v>22</v>
      </c>
      <c r="C1459" t="s">
        <v>250</v>
      </c>
      <c r="D1459" t="s">
        <v>101</v>
      </c>
      <c r="E1459" t="s">
        <v>67</v>
      </c>
      <c r="F1459" t="s">
        <v>157</v>
      </c>
      <c r="G1459">
        <v>393.54</v>
      </c>
    </row>
    <row r="1460" spans="1:7" x14ac:dyDescent="0.55000000000000004">
      <c r="A1460" s="1">
        <v>42998</v>
      </c>
      <c r="B1460" t="s">
        <v>22</v>
      </c>
      <c r="C1460" t="s">
        <v>263</v>
      </c>
      <c r="D1460" t="s">
        <v>144</v>
      </c>
      <c r="E1460" t="s">
        <v>42</v>
      </c>
      <c r="F1460" t="s">
        <v>74</v>
      </c>
      <c r="G1460">
        <v>393.25</v>
      </c>
    </row>
    <row r="1461" spans="1:7" x14ac:dyDescent="0.55000000000000004">
      <c r="A1461" s="1">
        <v>42577</v>
      </c>
      <c r="B1461" t="s">
        <v>22</v>
      </c>
      <c r="C1461" t="s">
        <v>306</v>
      </c>
      <c r="D1461" t="s">
        <v>40</v>
      </c>
      <c r="E1461" t="s">
        <v>28</v>
      </c>
      <c r="F1461" t="s">
        <v>52</v>
      </c>
      <c r="G1461">
        <v>393.16500000000002</v>
      </c>
    </row>
    <row r="1462" spans="1:7" x14ac:dyDescent="0.55000000000000004">
      <c r="A1462" s="1">
        <v>43003</v>
      </c>
      <c r="B1462" t="s">
        <v>22</v>
      </c>
      <c r="C1462" t="s">
        <v>306</v>
      </c>
      <c r="D1462" t="s">
        <v>40</v>
      </c>
      <c r="E1462" t="s">
        <v>28</v>
      </c>
      <c r="F1462" t="s">
        <v>52</v>
      </c>
      <c r="G1462">
        <v>393.16500000000002</v>
      </c>
    </row>
    <row r="1463" spans="1:7" x14ac:dyDescent="0.55000000000000004">
      <c r="A1463" s="1">
        <v>42647</v>
      </c>
      <c r="B1463" t="s">
        <v>37</v>
      </c>
      <c r="C1463" t="s">
        <v>1271</v>
      </c>
      <c r="D1463" t="s">
        <v>26</v>
      </c>
      <c r="E1463" t="s">
        <v>28</v>
      </c>
      <c r="F1463" t="s">
        <v>32</v>
      </c>
      <c r="G1463">
        <v>392.94</v>
      </c>
    </row>
    <row r="1464" spans="1:7" x14ac:dyDescent="0.55000000000000004">
      <c r="A1464" s="1">
        <v>42326</v>
      </c>
      <c r="B1464" t="s">
        <v>37</v>
      </c>
      <c r="C1464" t="s">
        <v>110</v>
      </c>
      <c r="D1464" t="s">
        <v>101</v>
      </c>
      <c r="E1464" t="s">
        <v>28</v>
      </c>
      <c r="F1464" t="s">
        <v>32</v>
      </c>
      <c r="G1464">
        <v>392.94</v>
      </c>
    </row>
    <row r="1465" spans="1:7" x14ac:dyDescent="0.55000000000000004">
      <c r="A1465" s="1">
        <v>43365</v>
      </c>
      <c r="B1465" t="s">
        <v>22</v>
      </c>
      <c r="C1465" t="s">
        <v>241</v>
      </c>
      <c r="D1465" t="s">
        <v>144</v>
      </c>
      <c r="E1465" t="s">
        <v>67</v>
      </c>
      <c r="F1465" t="s">
        <v>68</v>
      </c>
      <c r="G1465">
        <v>391.98</v>
      </c>
    </row>
    <row r="1466" spans="1:7" x14ac:dyDescent="0.55000000000000004">
      <c r="A1466" s="1">
        <v>43367</v>
      </c>
      <c r="B1466" t="s">
        <v>37</v>
      </c>
      <c r="C1466" t="s">
        <v>1244</v>
      </c>
      <c r="D1466" t="s">
        <v>144</v>
      </c>
      <c r="E1466" t="s">
        <v>67</v>
      </c>
      <c r="F1466" t="s">
        <v>68</v>
      </c>
      <c r="G1466">
        <v>391.98</v>
      </c>
    </row>
    <row r="1467" spans="1:7" x14ac:dyDescent="0.55000000000000004">
      <c r="A1467" s="1">
        <v>42010</v>
      </c>
      <c r="B1467" t="s">
        <v>98</v>
      </c>
      <c r="C1467" t="s">
        <v>25</v>
      </c>
      <c r="D1467" t="s">
        <v>26</v>
      </c>
      <c r="E1467" t="s">
        <v>67</v>
      </c>
      <c r="F1467" t="s">
        <v>68</v>
      </c>
      <c r="G1467">
        <v>391.98</v>
      </c>
    </row>
    <row r="1468" spans="1:7" x14ac:dyDescent="0.55000000000000004">
      <c r="A1468" s="1">
        <v>43409</v>
      </c>
      <c r="B1468" t="s">
        <v>22</v>
      </c>
      <c r="C1468" t="s">
        <v>263</v>
      </c>
      <c r="D1468" t="s">
        <v>144</v>
      </c>
      <c r="E1468" t="s">
        <v>67</v>
      </c>
      <c r="F1468" t="s">
        <v>157</v>
      </c>
      <c r="G1468">
        <v>390.75</v>
      </c>
    </row>
    <row r="1469" spans="1:7" x14ac:dyDescent="0.55000000000000004">
      <c r="A1469" s="1">
        <v>43433</v>
      </c>
      <c r="B1469" t="s">
        <v>22</v>
      </c>
      <c r="C1469" t="s">
        <v>331</v>
      </c>
      <c r="D1469" t="s">
        <v>26</v>
      </c>
      <c r="E1469" t="s">
        <v>28</v>
      </c>
      <c r="F1469" t="s">
        <v>32</v>
      </c>
      <c r="G1469">
        <v>390.36799999999999</v>
      </c>
    </row>
    <row r="1470" spans="1:7" x14ac:dyDescent="0.55000000000000004">
      <c r="A1470" s="1">
        <v>42883</v>
      </c>
      <c r="B1470" t="s">
        <v>37</v>
      </c>
      <c r="C1470" t="s">
        <v>50</v>
      </c>
      <c r="D1470" t="s">
        <v>26</v>
      </c>
      <c r="E1470" t="s">
        <v>28</v>
      </c>
      <c r="F1470" t="s">
        <v>32</v>
      </c>
      <c r="G1470">
        <v>390.27199999999999</v>
      </c>
    </row>
    <row r="1471" spans="1:7" x14ac:dyDescent="0.55000000000000004">
      <c r="A1471" s="1">
        <v>43301</v>
      </c>
      <c r="B1471" t="s">
        <v>37</v>
      </c>
      <c r="C1471" t="s">
        <v>5330</v>
      </c>
      <c r="D1471" t="s">
        <v>101</v>
      </c>
      <c r="E1471" t="s">
        <v>67</v>
      </c>
      <c r="F1471" t="s">
        <v>157</v>
      </c>
      <c r="G1471">
        <v>389.97</v>
      </c>
    </row>
    <row r="1472" spans="1:7" x14ac:dyDescent="0.55000000000000004">
      <c r="A1472" s="1">
        <v>42897</v>
      </c>
      <c r="B1472" t="s">
        <v>22</v>
      </c>
      <c r="C1472" t="s">
        <v>92</v>
      </c>
      <c r="D1472" t="s">
        <v>40</v>
      </c>
      <c r="E1472" t="s">
        <v>67</v>
      </c>
      <c r="F1472" t="s">
        <v>157</v>
      </c>
      <c r="G1472">
        <v>389.97</v>
      </c>
    </row>
    <row r="1473" spans="1:7" x14ac:dyDescent="0.55000000000000004">
      <c r="A1473" s="1">
        <v>42935</v>
      </c>
      <c r="B1473" t="s">
        <v>98</v>
      </c>
      <c r="C1473" t="s">
        <v>39</v>
      </c>
      <c r="D1473" t="s">
        <v>40</v>
      </c>
      <c r="E1473" t="s">
        <v>67</v>
      </c>
      <c r="F1473" t="s">
        <v>157</v>
      </c>
      <c r="G1473">
        <v>389.97</v>
      </c>
    </row>
    <row r="1474" spans="1:7" x14ac:dyDescent="0.55000000000000004">
      <c r="A1474" s="1">
        <v>43069</v>
      </c>
      <c r="B1474" t="s">
        <v>22</v>
      </c>
      <c r="C1474" t="s">
        <v>234</v>
      </c>
      <c r="D1474" t="s">
        <v>101</v>
      </c>
      <c r="E1474" t="s">
        <v>28</v>
      </c>
      <c r="F1474" t="s">
        <v>32</v>
      </c>
      <c r="G1474">
        <v>389.97</v>
      </c>
    </row>
    <row r="1475" spans="1:7" x14ac:dyDescent="0.55000000000000004">
      <c r="A1475" s="1">
        <v>42652</v>
      </c>
      <c r="B1475" t="s">
        <v>22</v>
      </c>
      <c r="C1475" t="s">
        <v>234</v>
      </c>
      <c r="D1475" t="s">
        <v>101</v>
      </c>
      <c r="E1475" t="s">
        <v>28</v>
      </c>
      <c r="F1475" t="s">
        <v>32</v>
      </c>
      <c r="G1475">
        <v>389.97</v>
      </c>
    </row>
    <row r="1476" spans="1:7" x14ac:dyDescent="0.55000000000000004">
      <c r="A1476" s="1">
        <v>42428</v>
      </c>
      <c r="B1476" t="s">
        <v>22</v>
      </c>
      <c r="C1476" t="s">
        <v>331</v>
      </c>
      <c r="D1476" t="s">
        <v>26</v>
      </c>
      <c r="E1476" t="s">
        <v>28</v>
      </c>
      <c r="F1476" t="s">
        <v>32</v>
      </c>
      <c r="G1476">
        <v>389.69600000000003</v>
      </c>
    </row>
    <row r="1477" spans="1:7" x14ac:dyDescent="0.55000000000000004">
      <c r="A1477" s="1">
        <v>43422</v>
      </c>
      <c r="B1477" t="s">
        <v>37</v>
      </c>
      <c r="C1477" t="s">
        <v>50</v>
      </c>
      <c r="D1477" t="s">
        <v>26</v>
      </c>
      <c r="E1477" t="s">
        <v>42</v>
      </c>
      <c r="F1477" t="s">
        <v>74</v>
      </c>
      <c r="G1477">
        <v>389.05599999999998</v>
      </c>
    </row>
    <row r="1478" spans="1:7" x14ac:dyDescent="0.55000000000000004">
      <c r="A1478" s="1">
        <v>42833</v>
      </c>
      <c r="B1478" t="s">
        <v>22</v>
      </c>
      <c r="C1478" t="s">
        <v>263</v>
      </c>
      <c r="D1478" t="s">
        <v>144</v>
      </c>
      <c r="E1478" t="s">
        <v>28</v>
      </c>
      <c r="F1478" t="s">
        <v>29</v>
      </c>
      <c r="G1478">
        <v>388.70400000000001</v>
      </c>
    </row>
    <row r="1479" spans="1:7" x14ac:dyDescent="0.55000000000000004">
      <c r="A1479" s="1">
        <v>43333</v>
      </c>
      <c r="B1479" t="s">
        <v>37</v>
      </c>
      <c r="C1479" t="s">
        <v>92</v>
      </c>
      <c r="D1479" t="s">
        <v>40</v>
      </c>
      <c r="E1479" t="s">
        <v>28</v>
      </c>
      <c r="F1479" t="s">
        <v>32</v>
      </c>
      <c r="G1479">
        <v>388.70400000000001</v>
      </c>
    </row>
    <row r="1480" spans="1:7" x14ac:dyDescent="0.55000000000000004">
      <c r="A1480" s="1">
        <v>42881</v>
      </c>
      <c r="B1480" t="s">
        <v>22</v>
      </c>
      <c r="C1480" t="s">
        <v>100</v>
      </c>
      <c r="D1480" t="s">
        <v>101</v>
      </c>
      <c r="E1480" t="s">
        <v>28</v>
      </c>
      <c r="F1480" t="s">
        <v>32</v>
      </c>
      <c r="G1480">
        <v>388.43</v>
      </c>
    </row>
    <row r="1481" spans="1:7" x14ac:dyDescent="0.55000000000000004">
      <c r="A1481" s="1">
        <v>43331</v>
      </c>
      <c r="B1481" t="s">
        <v>37</v>
      </c>
      <c r="C1481" t="s">
        <v>1244</v>
      </c>
      <c r="D1481" t="s">
        <v>144</v>
      </c>
      <c r="E1481" t="s">
        <v>42</v>
      </c>
      <c r="F1481" t="s">
        <v>71</v>
      </c>
      <c r="G1481">
        <v>387.99</v>
      </c>
    </row>
    <row r="1482" spans="1:7" x14ac:dyDescent="0.55000000000000004">
      <c r="A1482" s="1">
        <v>43016</v>
      </c>
      <c r="B1482" t="s">
        <v>22</v>
      </c>
      <c r="C1482" t="s">
        <v>84</v>
      </c>
      <c r="D1482" t="s">
        <v>26</v>
      </c>
      <c r="E1482" t="s">
        <v>42</v>
      </c>
      <c r="F1482" t="s">
        <v>55</v>
      </c>
      <c r="G1482">
        <v>387.72</v>
      </c>
    </row>
    <row r="1483" spans="1:7" x14ac:dyDescent="0.55000000000000004">
      <c r="A1483" s="1">
        <v>42679</v>
      </c>
      <c r="B1483" t="s">
        <v>22</v>
      </c>
      <c r="C1483" t="s">
        <v>50</v>
      </c>
      <c r="D1483" t="s">
        <v>26</v>
      </c>
      <c r="E1483" t="s">
        <v>42</v>
      </c>
      <c r="F1483" t="s">
        <v>74</v>
      </c>
      <c r="G1483">
        <v>387.13600000000002</v>
      </c>
    </row>
    <row r="1484" spans="1:7" x14ac:dyDescent="0.55000000000000004">
      <c r="A1484" s="1">
        <v>43080</v>
      </c>
      <c r="B1484" t="s">
        <v>37</v>
      </c>
      <c r="C1484" t="s">
        <v>494</v>
      </c>
      <c r="D1484" t="s">
        <v>144</v>
      </c>
      <c r="E1484" t="s">
        <v>42</v>
      </c>
      <c r="F1484" t="s">
        <v>74</v>
      </c>
      <c r="G1484">
        <v>387.13600000000002</v>
      </c>
    </row>
    <row r="1485" spans="1:7" x14ac:dyDescent="0.55000000000000004">
      <c r="A1485" s="1">
        <v>43028</v>
      </c>
      <c r="B1485" t="s">
        <v>37</v>
      </c>
      <c r="C1485" t="s">
        <v>39</v>
      </c>
      <c r="D1485" t="s">
        <v>40</v>
      </c>
      <c r="E1485" t="s">
        <v>28</v>
      </c>
      <c r="F1485" t="s">
        <v>32</v>
      </c>
      <c r="G1485">
        <v>387.13600000000002</v>
      </c>
    </row>
    <row r="1486" spans="1:7" x14ac:dyDescent="0.55000000000000004">
      <c r="A1486" s="1">
        <v>43213</v>
      </c>
      <c r="B1486" t="s">
        <v>98</v>
      </c>
      <c r="C1486" t="s">
        <v>331</v>
      </c>
      <c r="D1486" t="s">
        <v>26</v>
      </c>
      <c r="E1486" t="s">
        <v>28</v>
      </c>
      <c r="F1486" t="s">
        <v>29</v>
      </c>
      <c r="G1486">
        <v>387.13600000000002</v>
      </c>
    </row>
    <row r="1487" spans="1:7" x14ac:dyDescent="0.55000000000000004">
      <c r="A1487" s="1">
        <v>43151</v>
      </c>
      <c r="B1487" t="s">
        <v>98</v>
      </c>
      <c r="C1487" t="s">
        <v>306</v>
      </c>
      <c r="D1487" t="s">
        <v>40</v>
      </c>
      <c r="E1487" t="s">
        <v>28</v>
      </c>
      <c r="F1487" t="s">
        <v>52</v>
      </c>
      <c r="G1487">
        <v>386.91</v>
      </c>
    </row>
    <row r="1488" spans="1:7" x14ac:dyDescent="0.55000000000000004">
      <c r="A1488" s="1">
        <v>42807</v>
      </c>
      <c r="B1488" t="s">
        <v>37</v>
      </c>
      <c r="C1488" t="s">
        <v>143</v>
      </c>
      <c r="D1488" t="s">
        <v>144</v>
      </c>
      <c r="E1488" t="s">
        <v>28</v>
      </c>
      <c r="F1488" t="s">
        <v>32</v>
      </c>
      <c r="G1488">
        <v>386.68</v>
      </c>
    </row>
    <row r="1489" spans="1:7" x14ac:dyDescent="0.55000000000000004">
      <c r="A1489" s="1">
        <v>42283</v>
      </c>
      <c r="B1489" t="s">
        <v>37</v>
      </c>
      <c r="C1489" t="s">
        <v>250</v>
      </c>
      <c r="D1489" t="s">
        <v>101</v>
      </c>
      <c r="E1489" t="s">
        <v>42</v>
      </c>
      <c r="F1489" t="s">
        <v>55</v>
      </c>
      <c r="G1489">
        <v>386.34</v>
      </c>
    </row>
    <row r="1490" spans="1:7" x14ac:dyDescent="0.55000000000000004">
      <c r="A1490" s="1">
        <v>43262</v>
      </c>
      <c r="B1490" t="s">
        <v>22</v>
      </c>
      <c r="C1490" t="s">
        <v>92</v>
      </c>
      <c r="D1490" t="s">
        <v>40</v>
      </c>
      <c r="E1490" t="s">
        <v>67</v>
      </c>
      <c r="F1490" t="s">
        <v>680</v>
      </c>
      <c r="G1490">
        <v>385.8</v>
      </c>
    </row>
    <row r="1491" spans="1:7" x14ac:dyDescent="0.55000000000000004">
      <c r="A1491" s="1">
        <v>42308</v>
      </c>
      <c r="B1491" t="s">
        <v>22</v>
      </c>
      <c r="C1491" t="s">
        <v>1399</v>
      </c>
      <c r="D1491" t="s">
        <v>144</v>
      </c>
      <c r="E1491" t="s">
        <v>28</v>
      </c>
      <c r="F1491" t="s">
        <v>52</v>
      </c>
      <c r="G1491">
        <v>385.68599999999998</v>
      </c>
    </row>
    <row r="1492" spans="1:7" x14ac:dyDescent="0.55000000000000004">
      <c r="A1492" s="1">
        <v>43275</v>
      </c>
      <c r="B1492" t="s">
        <v>37</v>
      </c>
      <c r="C1492" t="s">
        <v>39</v>
      </c>
      <c r="D1492" t="s">
        <v>40</v>
      </c>
      <c r="E1492" t="s">
        <v>42</v>
      </c>
      <c r="F1492" t="s">
        <v>64</v>
      </c>
      <c r="G1492">
        <v>385.6</v>
      </c>
    </row>
    <row r="1493" spans="1:7" x14ac:dyDescent="0.55000000000000004">
      <c r="A1493" s="1">
        <v>42571</v>
      </c>
      <c r="B1493" t="s">
        <v>22</v>
      </c>
      <c r="C1493" t="s">
        <v>207</v>
      </c>
      <c r="D1493" t="s">
        <v>101</v>
      </c>
      <c r="E1493" t="s">
        <v>28</v>
      </c>
      <c r="F1493" t="s">
        <v>29</v>
      </c>
      <c r="G1493">
        <v>384.94400000000002</v>
      </c>
    </row>
    <row r="1494" spans="1:7" x14ac:dyDescent="0.55000000000000004">
      <c r="A1494" s="1">
        <v>43254</v>
      </c>
      <c r="B1494" t="s">
        <v>37</v>
      </c>
      <c r="C1494" t="s">
        <v>263</v>
      </c>
      <c r="D1494" t="s">
        <v>144</v>
      </c>
      <c r="E1494" t="s">
        <v>28</v>
      </c>
      <c r="F1494" t="s">
        <v>52</v>
      </c>
      <c r="G1494">
        <v>384.76799999999997</v>
      </c>
    </row>
    <row r="1495" spans="1:7" x14ac:dyDescent="0.55000000000000004">
      <c r="A1495" s="1">
        <v>43406</v>
      </c>
      <c r="B1495" t="s">
        <v>37</v>
      </c>
      <c r="C1495" t="s">
        <v>494</v>
      </c>
      <c r="D1495" t="s">
        <v>144</v>
      </c>
      <c r="E1495" t="s">
        <v>42</v>
      </c>
      <c r="F1495" t="s">
        <v>575</v>
      </c>
      <c r="G1495">
        <v>384.59199999999998</v>
      </c>
    </row>
    <row r="1496" spans="1:7" x14ac:dyDescent="0.55000000000000004">
      <c r="A1496" s="1">
        <v>43074</v>
      </c>
      <c r="B1496" t="s">
        <v>37</v>
      </c>
      <c r="C1496" t="s">
        <v>110</v>
      </c>
      <c r="D1496" t="s">
        <v>101</v>
      </c>
      <c r="E1496" t="s">
        <v>67</v>
      </c>
      <c r="F1496" t="s">
        <v>68</v>
      </c>
      <c r="G1496">
        <v>384.45</v>
      </c>
    </row>
    <row r="1497" spans="1:7" x14ac:dyDescent="0.55000000000000004">
      <c r="A1497" s="1">
        <v>42708</v>
      </c>
      <c r="B1497" t="s">
        <v>22</v>
      </c>
      <c r="C1497" t="s">
        <v>263</v>
      </c>
      <c r="D1497" t="s">
        <v>144</v>
      </c>
      <c r="E1497" t="s">
        <v>28</v>
      </c>
      <c r="F1497" t="s">
        <v>32</v>
      </c>
      <c r="G1497">
        <v>384.17399999999998</v>
      </c>
    </row>
    <row r="1498" spans="1:7" x14ac:dyDescent="0.55000000000000004">
      <c r="A1498" s="1">
        <v>42105</v>
      </c>
      <c r="B1498" t="s">
        <v>22</v>
      </c>
      <c r="C1498" t="s">
        <v>50</v>
      </c>
      <c r="D1498" t="s">
        <v>26</v>
      </c>
      <c r="E1498" t="s">
        <v>67</v>
      </c>
      <c r="F1498" t="s">
        <v>157</v>
      </c>
      <c r="G1498">
        <v>383.976</v>
      </c>
    </row>
    <row r="1499" spans="1:7" x14ac:dyDescent="0.55000000000000004">
      <c r="A1499" s="1">
        <v>43434</v>
      </c>
      <c r="B1499" t="s">
        <v>22</v>
      </c>
      <c r="C1499" t="s">
        <v>84</v>
      </c>
      <c r="D1499" t="s">
        <v>26</v>
      </c>
      <c r="E1499" t="s">
        <v>67</v>
      </c>
      <c r="F1499" t="s">
        <v>157</v>
      </c>
      <c r="G1499">
        <v>383.976</v>
      </c>
    </row>
    <row r="1500" spans="1:7" x14ac:dyDescent="0.55000000000000004">
      <c r="A1500" s="1">
        <v>42303</v>
      </c>
      <c r="B1500" t="s">
        <v>22</v>
      </c>
      <c r="C1500" t="s">
        <v>92</v>
      </c>
      <c r="D1500" t="s">
        <v>40</v>
      </c>
      <c r="E1500" t="s">
        <v>67</v>
      </c>
      <c r="F1500" t="s">
        <v>68</v>
      </c>
      <c r="G1500">
        <v>383.96</v>
      </c>
    </row>
    <row r="1501" spans="1:7" x14ac:dyDescent="0.55000000000000004">
      <c r="A1501" s="1">
        <v>43367</v>
      </c>
      <c r="B1501" t="s">
        <v>98</v>
      </c>
      <c r="C1501" t="s">
        <v>50</v>
      </c>
      <c r="D1501" t="s">
        <v>26</v>
      </c>
      <c r="E1501" t="s">
        <v>67</v>
      </c>
      <c r="F1501" t="s">
        <v>68</v>
      </c>
      <c r="G1501">
        <v>383.96</v>
      </c>
    </row>
    <row r="1502" spans="1:7" x14ac:dyDescent="0.55000000000000004">
      <c r="A1502" s="1">
        <v>43081</v>
      </c>
      <c r="B1502" t="s">
        <v>37</v>
      </c>
      <c r="C1502" t="s">
        <v>494</v>
      </c>
      <c r="D1502" t="s">
        <v>144</v>
      </c>
      <c r="E1502" t="s">
        <v>67</v>
      </c>
      <c r="F1502" t="s">
        <v>157</v>
      </c>
      <c r="G1502">
        <v>383.952</v>
      </c>
    </row>
    <row r="1503" spans="1:7" x14ac:dyDescent="0.55000000000000004">
      <c r="A1503" s="1">
        <v>42467</v>
      </c>
      <c r="B1503" t="s">
        <v>22</v>
      </c>
      <c r="C1503" t="s">
        <v>100</v>
      </c>
      <c r="D1503" t="s">
        <v>101</v>
      </c>
      <c r="E1503" t="s">
        <v>67</v>
      </c>
      <c r="F1503" t="s">
        <v>157</v>
      </c>
      <c r="G1503">
        <v>383.952</v>
      </c>
    </row>
    <row r="1504" spans="1:7" x14ac:dyDescent="0.55000000000000004">
      <c r="A1504" s="1">
        <v>43194</v>
      </c>
      <c r="B1504" t="s">
        <v>22</v>
      </c>
      <c r="C1504" t="s">
        <v>207</v>
      </c>
      <c r="D1504" t="s">
        <v>101</v>
      </c>
      <c r="E1504" t="s">
        <v>67</v>
      </c>
      <c r="F1504" t="s">
        <v>68</v>
      </c>
      <c r="G1504">
        <v>383.84</v>
      </c>
    </row>
    <row r="1505" spans="1:7" x14ac:dyDescent="0.55000000000000004">
      <c r="A1505" s="1">
        <v>42839</v>
      </c>
      <c r="B1505" t="s">
        <v>22</v>
      </c>
      <c r="C1505" t="s">
        <v>39</v>
      </c>
      <c r="D1505" t="s">
        <v>40</v>
      </c>
      <c r="E1505" t="s">
        <v>28</v>
      </c>
      <c r="F1505" t="s">
        <v>32</v>
      </c>
      <c r="G1505">
        <v>383.8</v>
      </c>
    </row>
    <row r="1506" spans="1:7" x14ac:dyDescent="0.55000000000000004">
      <c r="A1506" s="1">
        <v>43081</v>
      </c>
      <c r="B1506" t="s">
        <v>22</v>
      </c>
      <c r="C1506" t="s">
        <v>39</v>
      </c>
      <c r="D1506" t="s">
        <v>40</v>
      </c>
      <c r="E1506" t="s">
        <v>28</v>
      </c>
      <c r="F1506" t="s">
        <v>61</v>
      </c>
      <c r="G1506">
        <v>383.64</v>
      </c>
    </row>
    <row r="1507" spans="1:7" x14ac:dyDescent="0.55000000000000004">
      <c r="A1507" s="1">
        <v>42434</v>
      </c>
      <c r="B1507" t="s">
        <v>22</v>
      </c>
      <c r="C1507" t="s">
        <v>263</v>
      </c>
      <c r="D1507" t="s">
        <v>144</v>
      </c>
      <c r="E1507" t="s">
        <v>28</v>
      </c>
      <c r="F1507" t="s">
        <v>32</v>
      </c>
      <c r="G1507">
        <v>383.60700000000003</v>
      </c>
    </row>
    <row r="1508" spans="1:7" x14ac:dyDescent="0.55000000000000004">
      <c r="A1508" s="1">
        <v>42563</v>
      </c>
      <c r="B1508" t="s">
        <v>22</v>
      </c>
      <c r="C1508" t="s">
        <v>207</v>
      </c>
      <c r="D1508" t="s">
        <v>101</v>
      </c>
      <c r="E1508" t="s">
        <v>28</v>
      </c>
      <c r="F1508" t="s">
        <v>32</v>
      </c>
      <c r="G1508">
        <v>383.60700000000003</v>
      </c>
    </row>
    <row r="1509" spans="1:7" x14ac:dyDescent="0.55000000000000004">
      <c r="A1509" s="1">
        <v>42996</v>
      </c>
      <c r="B1509" t="s">
        <v>37</v>
      </c>
      <c r="C1509" t="s">
        <v>50</v>
      </c>
      <c r="D1509" t="s">
        <v>26</v>
      </c>
      <c r="E1509" t="s">
        <v>28</v>
      </c>
      <c r="F1509" t="s">
        <v>52</v>
      </c>
      <c r="G1509">
        <v>383.43799999999999</v>
      </c>
    </row>
    <row r="1510" spans="1:7" x14ac:dyDescent="0.55000000000000004">
      <c r="A1510" s="1">
        <v>42591</v>
      </c>
      <c r="B1510" t="s">
        <v>22</v>
      </c>
      <c r="C1510" t="s">
        <v>263</v>
      </c>
      <c r="D1510" t="s">
        <v>144</v>
      </c>
      <c r="E1510" t="s">
        <v>28</v>
      </c>
      <c r="F1510" t="s">
        <v>52</v>
      </c>
      <c r="G1510">
        <v>382.80599999999998</v>
      </c>
    </row>
    <row r="1511" spans="1:7" x14ac:dyDescent="0.55000000000000004">
      <c r="A1511" s="1">
        <v>42553</v>
      </c>
      <c r="B1511" t="s">
        <v>22</v>
      </c>
      <c r="C1511" t="s">
        <v>207</v>
      </c>
      <c r="D1511" t="s">
        <v>101</v>
      </c>
      <c r="E1511" t="s">
        <v>28</v>
      </c>
      <c r="F1511" t="s">
        <v>32</v>
      </c>
      <c r="G1511">
        <v>382.11599999999999</v>
      </c>
    </row>
    <row r="1512" spans="1:7" x14ac:dyDescent="0.55000000000000004">
      <c r="A1512" s="1">
        <v>42326</v>
      </c>
      <c r="B1512" t="s">
        <v>22</v>
      </c>
      <c r="C1512" t="s">
        <v>207</v>
      </c>
      <c r="D1512" t="s">
        <v>101</v>
      </c>
      <c r="E1512" t="s">
        <v>42</v>
      </c>
      <c r="F1512" t="s">
        <v>55</v>
      </c>
      <c r="G1512">
        <v>381.72</v>
      </c>
    </row>
    <row r="1513" spans="1:7" x14ac:dyDescent="0.55000000000000004">
      <c r="A1513" s="1">
        <v>43259</v>
      </c>
      <c r="B1513" t="s">
        <v>37</v>
      </c>
      <c r="C1513" t="s">
        <v>100</v>
      </c>
      <c r="D1513" t="s">
        <v>101</v>
      </c>
      <c r="E1513" t="s">
        <v>67</v>
      </c>
      <c r="F1513" t="s">
        <v>68</v>
      </c>
      <c r="G1513">
        <v>381.57600000000002</v>
      </c>
    </row>
    <row r="1514" spans="1:7" x14ac:dyDescent="0.55000000000000004">
      <c r="A1514" s="1">
        <v>42331</v>
      </c>
      <c r="B1514" t="s">
        <v>22</v>
      </c>
      <c r="C1514" t="s">
        <v>39</v>
      </c>
      <c r="D1514" t="s">
        <v>40</v>
      </c>
      <c r="E1514" t="s">
        <v>28</v>
      </c>
      <c r="F1514" t="s">
        <v>32</v>
      </c>
      <c r="G1514">
        <v>381.44</v>
      </c>
    </row>
    <row r="1515" spans="1:7" x14ac:dyDescent="0.55000000000000004">
      <c r="A1515" s="1">
        <v>43178</v>
      </c>
      <c r="B1515" t="s">
        <v>37</v>
      </c>
      <c r="C1515" t="s">
        <v>39</v>
      </c>
      <c r="D1515" t="s">
        <v>40</v>
      </c>
      <c r="E1515" t="s">
        <v>42</v>
      </c>
      <c r="F1515" t="s">
        <v>74</v>
      </c>
      <c r="G1515">
        <v>381.36</v>
      </c>
    </row>
    <row r="1516" spans="1:7" x14ac:dyDescent="0.55000000000000004">
      <c r="A1516" s="1">
        <v>42930</v>
      </c>
      <c r="B1516" t="s">
        <v>37</v>
      </c>
      <c r="C1516" t="s">
        <v>306</v>
      </c>
      <c r="D1516" t="s">
        <v>40</v>
      </c>
      <c r="E1516" t="s">
        <v>67</v>
      </c>
      <c r="F1516" t="s">
        <v>68</v>
      </c>
      <c r="G1516">
        <v>380.86399999999998</v>
      </c>
    </row>
    <row r="1517" spans="1:7" x14ac:dyDescent="0.55000000000000004">
      <c r="A1517" s="1">
        <v>43053</v>
      </c>
      <c r="B1517" t="s">
        <v>22</v>
      </c>
      <c r="C1517" t="s">
        <v>143</v>
      </c>
      <c r="D1517" t="s">
        <v>144</v>
      </c>
      <c r="E1517" t="s">
        <v>28</v>
      </c>
      <c r="F1517" t="s">
        <v>32</v>
      </c>
      <c r="G1517">
        <v>380.05799999999999</v>
      </c>
    </row>
    <row r="1518" spans="1:7" x14ac:dyDescent="0.55000000000000004">
      <c r="A1518" s="1">
        <v>42807</v>
      </c>
      <c r="B1518" t="s">
        <v>37</v>
      </c>
      <c r="C1518" t="s">
        <v>143</v>
      </c>
      <c r="D1518" t="s">
        <v>144</v>
      </c>
      <c r="E1518" t="s">
        <v>67</v>
      </c>
      <c r="F1518" t="s">
        <v>157</v>
      </c>
      <c r="G1518">
        <v>379.96</v>
      </c>
    </row>
    <row r="1519" spans="1:7" x14ac:dyDescent="0.55000000000000004">
      <c r="A1519" s="1">
        <v>43031</v>
      </c>
      <c r="B1519" t="s">
        <v>98</v>
      </c>
      <c r="C1519" t="s">
        <v>263</v>
      </c>
      <c r="D1519" t="s">
        <v>144</v>
      </c>
      <c r="E1519" t="s">
        <v>42</v>
      </c>
      <c r="F1519" t="s">
        <v>86</v>
      </c>
      <c r="G1519">
        <v>379.4</v>
      </c>
    </row>
    <row r="1520" spans="1:7" x14ac:dyDescent="0.55000000000000004">
      <c r="A1520" s="1">
        <v>42898</v>
      </c>
      <c r="B1520" t="s">
        <v>98</v>
      </c>
      <c r="C1520" t="s">
        <v>100</v>
      </c>
      <c r="D1520" t="s">
        <v>101</v>
      </c>
      <c r="E1520" t="s">
        <v>28</v>
      </c>
      <c r="F1520" t="s">
        <v>32</v>
      </c>
      <c r="G1520">
        <v>379.37200000000001</v>
      </c>
    </row>
    <row r="1521" spans="1:7" x14ac:dyDescent="0.55000000000000004">
      <c r="A1521" s="1">
        <v>42991</v>
      </c>
      <c r="B1521" t="s">
        <v>22</v>
      </c>
      <c r="C1521" t="s">
        <v>134</v>
      </c>
      <c r="D1521" t="s">
        <v>101</v>
      </c>
      <c r="E1521" t="s">
        <v>42</v>
      </c>
      <c r="F1521" t="s">
        <v>74</v>
      </c>
      <c r="G1521">
        <v>378</v>
      </c>
    </row>
    <row r="1522" spans="1:7" x14ac:dyDescent="0.55000000000000004">
      <c r="A1522" s="1">
        <v>42254</v>
      </c>
      <c r="B1522" t="s">
        <v>22</v>
      </c>
      <c r="C1522" t="s">
        <v>263</v>
      </c>
      <c r="D1522" t="s">
        <v>144</v>
      </c>
      <c r="E1522" t="s">
        <v>67</v>
      </c>
      <c r="F1522" t="s">
        <v>68</v>
      </c>
      <c r="G1522">
        <v>377.97</v>
      </c>
    </row>
    <row r="1523" spans="1:7" x14ac:dyDescent="0.55000000000000004">
      <c r="A1523" s="1">
        <v>42687</v>
      </c>
      <c r="B1523" t="s">
        <v>22</v>
      </c>
      <c r="C1523" t="s">
        <v>241</v>
      </c>
      <c r="D1523" t="s">
        <v>144</v>
      </c>
      <c r="E1523" t="s">
        <v>67</v>
      </c>
      <c r="F1523" t="s">
        <v>68</v>
      </c>
      <c r="G1523">
        <v>377.97</v>
      </c>
    </row>
    <row r="1524" spans="1:7" x14ac:dyDescent="0.55000000000000004">
      <c r="A1524" s="1">
        <v>43239</v>
      </c>
      <c r="B1524" t="s">
        <v>22</v>
      </c>
      <c r="C1524" t="s">
        <v>1271</v>
      </c>
      <c r="D1524" t="s">
        <v>26</v>
      </c>
      <c r="E1524" t="s">
        <v>67</v>
      </c>
      <c r="F1524" t="s">
        <v>68</v>
      </c>
      <c r="G1524">
        <v>377.97</v>
      </c>
    </row>
    <row r="1525" spans="1:7" x14ac:dyDescent="0.55000000000000004">
      <c r="A1525" s="1">
        <v>42899</v>
      </c>
      <c r="B1525" t="s">
        <v>98</v>
      </c>
      <c r="C1525" t="s">
        <v>234</v>
      </c>
      <c r="D1525" t="s">
        <v>101</v>
      </c>
      <c r="E1525" t="s">
        <v>67</v>
      </c>
      <c r="F1525" t="s">
        <v>68</v>
      </c>
      <c r="G1525">
        <v>377.97</v>
      </c>
    </row>
    <row r="1526" spans="1:7" x14ac:dyDescent="0.55000000000000004">
      <c r="A1526" s="1">
        <v>42498</v>
      </c>
      <c r="B1526" t="s">
        <v>22</v>
      </c>
      <c r="C1526" t="s">
        <v>225</v>
      </c>
      <c r="D1526" t="s">
        <v>101</v>
      </c>
      <c r="E1526" t="s">
        <v>67</v>
      </c>
      <c r="F1526" t="s">
        <v>68</v>
      </c>
      <c r="G1526">
        <v>377.97</v>
      </c>
    </row>
    <row r="1527" spans="1:7" x14ac:dyDescent="0.55000000000000004">
      <c r="A1527" s="1">
        <v>42744</v>
      </c>
      <c r="B1527" t="s">
        <v>37</v>
      </c>
      <c r="C1527" t="s">
        <v>39</v>
      </c>
      <c r="D1527" t="s">
        <v>40</v>
      </c>
      <c r="E1527" t="s">
        <v>67</v>
      </c>
      <c r="F1527" t="s">
        <v>68</v>
      </c>
      <c r="G1527">
        <v>377.928</v>
      </c>
    </row>
    <row r="1528" spans="1:7" x14ac:dyDescent="0.55000000000000004">
      <c r="A1528" s="1">
        <v>43087</v>
      </c>
      <c r="B1528" t="s">
        <v>98</v>
      </c>
      <c r="C1528" t="s">
        <v>416</v>
      </c>
      <c r="D1528" t="s">
        <v>40</v>
      </c>
      <c r="E1528" t="s">
        <v>28</v>
      </c>
      <c r="F1528" t="s">
        <v>52</v>
      </c>
      <c r="G1528">
        <v>377.45</v>
      </c>
    </row>
    <row r="1529" spans="1:7" x14ac:dyDescent="0.55000000000000004">
      <c r="A1529" s="1">
        <v>42903</v>
      </c>
      <c r="B1529" t="s">
        <v>37</v>
      </c>
      <c r="C1529" t="s">
        <v>263</v>
      </c>
      <c r="D1529" t="s">
        <v>144</v>
      </c>
      <c r="E1529" t="s">
        <v>28</v>
      </c>
      <c r="F1529" t="s">
        <v>52</v>
      </c>
      <c r="G1529">
        <v>376.86599999999999</v>
      </c>
    </row>
    <row r="1530" spans="1:7" x14ac:dyDescent="0.55000000000000004">
      <c r="A1530" s="1">
        <v>42979</v>
      </c>
      <c r="B1530" t="s">
        <v>22</v>
      </c>
      <c r="C1530" t="s">
        <v>234</v>
      </c>
      <c r="D1530" t="s">
        <v>101</v>
      </c>
      <c r="E1530" t="s">
        <v>42</v>
      </c>
      <c r="F1530" t="s">
        <v>74</v>
      </c>
      <c r="G1530">
        <v>376.74</v>
      </c>
    </row>
    <row r="1531" spans="1:7" x14ac:dyDescent="0.55000000000000004">
      <c r="A1531" s="1">
        <v>42064</v>
      </c>
      <c r="B1531" t="s">
        <v>22</v>
      </c>
      <c r="C1531" t="s">
        <v>100</v>
      </c>
      <c r="D1531" t="s">
        <v>101</v>
      </c>
      <c r="E1531" t="s">
        <v>28</v>
      </c>
      <c r="F1531" t="s">
        <v>52</v>
      </c>
      <c r="G1531">
        <v>376.50900000000001</v>
      </c>
    </row>
    <row r="1532" spans="1:7" x14ac:dyDescent="0.55000000000000004">
      <c r="A1532" s="1">
        <v>42701</v>
      </c>
      <c r="B1532" t="s">
        <v>22</v>
      </c>
      <c r="C1532" t="s">
        <v>50</v>
      </c>
      <c r="D1532" t="s">
        <v>26</v>
      </c>
      <c r="E1532" t="s">
        <v>28</v>
      </c>
      <c r="F1532" t="s">
        <v>52</v>
      </c>
      <c r="G1532">
        <v>375.45749999999998</v>
      </c>
    </row>
    <row r="1533" spans="1:7" x14ac:dyDescent="0.55000000000000004">
      <c r="A1533" s="1">
        <v>42227</v>
      </c>
      <c r="B1533" t="s">
        <v>22</v>
      </c>
      <c r="C1533" t="s">
        <v>263</v>
      </c>
      <c r="D1533" t="s">
        <v>144</v>
      </c>
      <c r="E1533" t="s">
        <v>42</v>
      </c>
      <c r="F1533" t="s">
        <v>55</v>
      </c>
      <c r="G1533">
        <v>375.34</v>
      </c>
    </row>
    <row r="1534" spans="1:7" x14ac:dyDescent="0.55000000000000004">
      <c r="A1534" s="1">
        <v>43455</v>
      </c>
      <c r="B1534" t="s">
        <v>22</v>
      </c>
      <c r="C1534" t="s">
        <v>250</v>
      </c>
      <c r="D1534" t="s">
        <v>101</v>
      </c>
      <c r="E1534" t="s">
        <v>42</v>
      </c>
      <c r="F1534" t="s">
        <v>55</v>
      </c>
      <c r="G1534">
        <v>375.34</v>
      </c>
    </row>
    <row r="1535" spans="1:7" x14ac:dyDescent="0.55000000000000004">
      <c r="A1535" s="1">
        <v>43441</v>
      </c>
      <c r="B1535" t="s">
        <v>22</v>
      </c>
      <c r="C1535" t="s">
        <v>39</v>
      </c>
      <c r="D1535" t="s">
        <v>40</v>
      </c>
      <c r="E1535" t="s">
        <v>67</v>
      </c>
      <c r="F1535" t="s">
        <v>68</v>
      </c>
      <c r="G1535">
        <v>374.37599999999998</v>
      </c>
    </row>
    <row r="1536" spans="1:7" x14ac:dyDescent="0.55000000000000004">
      <c r="A1536" s="1">
        <v>43223</v>
      </c>
      <c r="B1536" t="s">
        <v>37</v>
      </c>
      <c r="C1536" t="s">
        <v>143</v>
      </c>
      <c r="D1536" t="s">
        <v>144</v>
      </c>
      <c r="E1536" t="s">
        <v>28</v>
      </c>
      <c r="F1536" t="s">
        <v>52</v>
      </c>
      <c r="G1536">
        <v>373.47</v>
      </c>
    </row>
    <row r="1537" spans="1:7" x14ac:dyDescent="0.55000000000000004">
      <c r="A1537" s="1">
        <v>42437</v>
      </c>
      <c r="B1537" t="s">
        <v>22</v>
      </c>
      <c r="C1537" t="s">
        <v>110</v>
      </c>
      <c r="D1537" t="s">
        <v>101</v>
      </c>
      <c r="E1537" t="s">
        <v>28</v>
      </c>
      <c r="F1537" t="s">
        <v>61</v>
      </c>
      <c r="G1537">
        <v>373.08</v>
      </c>
    </row>
    <row r="1538" spans="1:7" x14ac:dyDescent="0.55000000000000004">
      <c r="A1538" s="1">
        <v>42991</v>
      </c>
      <c r="B1538" t="s">
        <v>22</v>
      </c>
      <c r="C1538" t="s">
        <v>134</v>
      </c>
      <c r="D1538" t="s">
        <v>101</v>
      </c>
      <c r="E1538" t="s">
        <v>42</v>
      </c>
      <c r="F1538" t="s">
        <v>55</v>
      </c>
      <c r="G1538">
        <v>373.08</v>
      </c>
    </row>
    <row r="1539" spans="1:7" x14ac:dyDescent="0.55000000000000004">
      <c r="A1539" s="1">
        <v>43102</v>
      </c>
      <c r="B1539" t="s">
        <v>22</v>
      </c>
      <c r="C1539" t="s">
        <v>100</v>
      </c>
      <c r="D1539" t="s">
        <v>101</v>
      </c>
      <c r="E1539" t="s">
        <v>42</v>
      </c>
      <c r="F1539" t="s">
        <v>55</v>
      </c>
      <c r="G1539">
        <v>372.14400000000001</v>
      </c>
    </row>
    <row r="1540" spans="1:7" x14ac:dyDescent="0.55000000000000004">
      <c r="A1540" s="1">
        <v>42881</v>
      </c>
      <c r="B1540" t="s">
        <v>22</v>
      </c>
      <c r="C1540" t="s">
        <v>39</v>
      </c>
      <c r="D1540" t="s">
        <v>40</v>
      </c>
      <c r="E1540" t="s">
        <v>67</v>
      </c>
      <c r="F1540" t="s">
        <v>680</v>
      </c>
      <c r="G1540">
        <v>371.976</v>
      </c>
    </row>
    <row r="1541" spans="1:7" x14ac:dyDescent="0.55000000000000004">
      <c r="A1541" s="1">
        <v>42752</v>
      </c>
      <c r="B1541" t="s">
        <v>98</v>
      </c>
      <c r="C1541" t="s">
        <v>2697</v>
      </c>
      <c r="D1541" t="s">
        <v>144</v>
      </c>
      <c r="E1541" t="s">
        <v>67</v>
      </c>
      <c r="F1541" t="s">
        <v>157</v>
      </c>
      <c r="G1541">
        <v>371.97</v>
      </c>
    </row>
    <row r="1542" spans="1:7" x14ac:dyDescent="0.55000000000000004">
      <c r="A1542" s="1">
        <v>42682</v>
      </c>
      <c r="B1542" t="s">
        <v>98</v>
      </c>
      <c r="C1542" t="s">
        <v>39</v>
      </c>
      <c r="D1542" t="s">
        <v>40</v>
      </c>
      <c r="E1542" t="s">
        <v>67</v>
      </c>
      <c r="F1542" t="s">
        <v>157</v>
      </c>
      <c r="G1542">
        <v>371.97</v>
      </c>
    </row>
    <row r="1543" spans="1:7" x14ac:dyDescent="0.55000000000000004">
      <c r="A1543" s="1">
        <v>43376</v>
      </c>
      <c r="B1543" t="s">
        <v>98</v>
      </c>
      <c r="C1543" t="s">
        <v>263</v>
      </c>
      <c r="D1543" t="s">
        <v>144</v>
      </c>
      <c r="E1543" t="s">
        <v>67</v>
      </c>
      <c r="F1543" t="s">
        <v>157</v>
      </c>
      <c r="G1543">
        <v>371.97</v>
      </c>
    </row>
    <row r="1544" spans="1:7" x14ac:dyDescent="0.55000000000000004">
      <c r="A1544" s="1">
        <v>43136</v>
      </c>
      <c r="B1544" t="s">
        <v>37</v>
      </c>
      <c r="C1544" t="s">
        <v>39</v>
      </c>
      <c r="D1544" t="s">
        <v>40</v>
      </c>
      <c r="E1544" t="s">
        <v>67</v>
      </c>
      <c r="F1544" t="s">
        <v>68</v>
      </c>
      <c r="G1544">
        <v>371.2</v>
      </c>
    </row>
    <row r="1545" spans="1:7" x14ac:dyDescent="0.55000000000000004">
      <c r="A1545" s="1">
        <v>42731</v>
      </c>
      <c r="B1545" t="s">
        <v>98</v>
      </c>
      <c r="C1545" t="s">
        <v>100</v>
      </c>
      <c r="D1545" t="s">
        <v>101</v>
      </c>
      <c r="E1545" t="s">
        <v>67</v>
      </c>
      <c r="F1545" t="s">
        <v>68</v>
      </c>
      <c r="G1545">
        <v>371.16800000000001</v>
      </c>
    </row>
    <row r="1546" spans="1:7" x14ac:dyDescent="0.55000000000000004">
      <c r="A1546" s="1">
        <v>43416</v>
      </c>
      <c r="B1546" t="s">
        <v>37</v>
      </c>
      <c r="C1546" t="s">
        <v>494</v>
      </c>
      <c r="D1546" t="s">
        <v>144</v>
      </c>
      <c r="E1546" t="s">
        <v>67</v>
      </c>
      <c r="F1546" t="s">
        <v>68</v>
      </c>
      <c r="G1546">
        <v>370.78199999999998</v>
      </c>
    </row>
    <row r="1547" spans="1:7" x14ac:dyDescent="0.55000000000000004">
      <c r="A1547" s="1">
        <v>42856</v>
      </c>
      <c r="B1547" t="s">
        <v>22</v>
      </c>
      <c r="C1547" t="s">
        <v>331</v>
      </c>
      <c r="D1547" t="s">
        <v>26</v>
      </c>
      <c r="E1547" t="s">
        <v>28</v>
      </c>
      <c r="F1547" t="s">
        <v>52</v>
      </c>
      <c r="G1547">
        <v>370.62</v>
      </c>
    </row>
    <row r="1548" spans="1:7" x14ac:dyDescent="0.55000000000000004">
      <c r="A1548" s="1">
        <v>42469</v>
      </c>
      <c r="B1548" t="s">
        <v>22</v>
      </c>
      <c r="C1548" t="s">
        <v>745</v>
      </c>
      <c r="D1548" t="s">
        <v>144</v>
      </c>
      <c r="E1548" t="s">
        <v>42</v>
      </c>
      <c r="F1548" t="s">
        <v>74</v>
      </c>
      <c r="G1548">
        <v>370.14</v>
      </c>
    </row>
    <row r="1549" spans="1:7" x14ac:dyDescent="0.55000000000000004">
      <c r="A1549" s="1">
        <v>42469</v>
      </c>
      <c r="B1549" t="s">
        <v>22</v>
      </c>
      <c r="C1549" t="s">
        <v>39</v>
      </c>
      <c r="D1549" t="s">
        <v>40</v>
      </c>
      <c r="E1549" t="s">
        <v>28</v>
      </c>
      <c r="F1549" t="s">
        <v>52</v>
      </c>
      <c r="G1549">
        <v>369.91199999999998</v>
      </c>
    </row>
    <row r="1550" spans="1:7" x14ac:dyDescent="0.55000000000000004">
      <c r="A1550" s="1">
        <v>42853</v>
      </c>
      <c r="B1550" t="s">
        <v>37</v>
      </c>
      <c r="C1550" t="s">
        <v>100</v>
      </c>
      <c r="D1550" t="s">
        <v>101</v>
      </c>
      <c r="E1550" t="s">
        <v>67</v>
      </c>
      <c r="F1550" t="s">
        <v>68</v>
      </c>
      <c r="G1550">
        <v>369.57600000000002</v>
      </c>
    </row>
    <row r="1551" spans="1:7" x14ac:dyDescent="0.55000000000000004">
      <c r="A1551" s="1">
        <v>43358</v>
      </c>
      <c r="B1551" t="s">
        <v>22</v>
      </c>
      <c r="C1551" t="s">
        <v>39</v>
      </c>
      <c r="D1551" t="s">
        <v>40</v>
      </c>
      <c r="E1551" t="s">
        <v>67</v>
      </c>
      <c r="F1551" t="s">
        <v>68</v>
      </c>
      <c r="G1551">
        <v>369.54399999999998</v>
      </c>
    </row>
    <row r="1552" spans="1:7" x14ac:dyDescent="0.55000000000000004">
      <c r="A1552" s="1">
        <v>43385</v>
      </c>
      <c r="B1552" t="s">
        <v>98</v>
      </c>
      <c r="C1552" t="s">
        <v>100</v>
      </c>
      <c r="D1552" t="s">
        <v>101</v>
      </c>
      <c r="E1552" t="s">
        <v>67</v>
      </c>
      <c r="F1552" t="s">
        <v>68</v>
      </c>
      <c r="G1552">
        <v>369.54399999999998</v>
      </c>
    </row>
    <row r="1553" spans="1:7" x14ac:dyDescent="0.55000000000000004">
      <c r="A1553" s="1">
        <v>42588</v>
      </c>
      <c r="B1553" t="s">
        <v>37</v>
      </c>
      <c r="C1553" t="s">
        <v>100</v>
      </c>
      <c r="D1553" t="s">
        <v>101</v>
      </c>
      <c r="E1553" t="s">
        <v>28</v>
      </c>
      <c r="F1553" t="s">
        <v>29</v>
      </c>
      <c r="G1553">
        <v>369.19920000000002</v>
      </c>
    </row>
    <row r="1554" spans="1:7" x14ac:dyDescent="0.55000000000000004">
      <c r="A1554" s="1">
        <v>43375</v>
      </c>
      <c r="B1554" t="s">
        <v>22</v>
      </c>
      <c r="C1554" t="s">
        <v>39</v>
      </c>
      <c r="D1554" t="s">
        <v>40</v>
      </c>
      <c r="E1554" t="s">
        <v>67</v>
      </c>
      <c r="F1554" t="s">
        <v>680</v>
      </c>
      <c r="G1554">
        <v>369.16</v>
      </c>
    </row>
    <row r="1555" spans="1:7" x14ac:dyDescent="0.55000000000000004">
      <c r="A1555" s="1">
        <v>43184</v>
      </c>
      <c r="B1555" t="s">
        <v>37</v>
      </c>
      <c r="C1555" t="s">
        <v>110</v>
      </c>
      <c r="D1555" t="s">
        <v>101</v>
      </c>
      <c r="E1555" t="s">
        <v>28</v>
      </c>
      <c r="F1555" t="s">
        <v>32</v>
      </c>
      <c r="G1555">
        <v>368.97</v>
      </c>
    </row>
    <row r="1556" spans="1:7" x14ac:dyDescent="0.55000000000000004">
      <c r="A1556" s="1">
        <v>43001</v>
      </c>
      <c r="B1556" t="s">
        <v>22</v>
      </c>
      <c r="C1556" t="s">
        <v>1271</v>
      </c>
      <c r="D1556" t="s">
        <v>26</v>
      </c>
      <c r="E1556" t="s">
        <v>28</v>
      </c>
      <c r="F1556" t="s">
        <v>32</v>
      </c>
      <c r="G1556">
        <v>368.97</v>
      </c>
    </row>
    <row r="1557" spans="1:7" x14ac:dyDescent="0.55000000000000004">
      <c r="A1557" s="1">
        <v>43039</v>
      </c>
      <c r="B1557" t="s">
        <v>37</v>
      </c>
      <c r="C1557" t="s">
        <v>646</v>
      </c>
      <c r="D1557" t="s">
        <v>101</v>
      </c>
      <c r="E1557" t="s">
        <v>28</v>
      </c>
      <c r="F1557" t="s">
        <v>32</v>
      </c>
      <c r="G1557">
        <v>368.97</v>
      </c>
    </row>
    <row r="1558" spans="1:7" x14ac:dyDescent="0.55000000000000004">
      <c r="A1558" s="1">
        <v>42698</v>
      </c>
      <c r="B1558" t="s">
        <v>22</v>
      </c>
      <c r="C1558" t="s">
        <v>39</v>
      </c>
      <c r="D1558" t="s">
        <v>40</v>
      </c>
      <c r="E1558" t="s">
        <v>42</v>
      </c>
      <c r="F1558" t="s">
        <v>86</v>
      </c>
      <c r="G1558">
        <v>368.91</v>
      </c>
    </row>
    <row r="1559" spans="1:7" x14ac:dyDescent="0.55000000000000004">
      <c r="A1559" s="1">
        <v>42996</v>
      </c>
      <c r="B1559" t="s">
        <v>37</v>
      </c>
      <c r="C1559" t="s">
        <v>39</v>
      </c>
      <c r="D1559" t="s">
        <v>40</v>
      </c>
      <c r="E1559" t="s">
        <v>42</v>
      </c>
      <c r="F1559" t="s">
        <v>86</v>
      </c>
      <c r="G1559">
        <v>368.91</v>
      </c>
    </row>
    <row r="1560" spans="1:7" x14ac:dyDescent="0.55000000000000004">
      <c r="A1560" s="1">
        <v>42912</v>
      </c>
      <c r="B1560" t="s">
        <v>98</v>
      </c>
      <c r="C1560" t="s">
        <v>234</v>
      </c>
      <c r="D1560" t="s">
        <v>101</v>
      </c>
      <c r="E1560" t="s">
        <v>42</v>
      </c>
      <c r="F1560" t="s">
        <v>86</v>
      </c>
      <c r="G1560">
        <v>368.91</v>
      </c>
    </row>
    <row r="1561" spans="1:7" x14ac:dyDescent="0.55000000000000004">
      <c r="A1561" s="1">
        <v>43457</v>
      </c>
      <c r="B1561" t="s">
        <v>37</v>
      </c>
      <c r="C1561" t="s">
        <v>1708</v>
      </c>
      <c r="D1561" t="s">
        <v>26</v>
      </c>
      <c r="E1561" t="s">
        <v>42</v>
      </c>
      <c r="F1561" t="s">
        <v>55</v>
      </c>
      <c r="G1561">
        <v>367.96</v>
      </c>
    </row>
    <row r="1562" spans="1:7" x14ac:dyDescent="0.55000000000000004">
      <c r="A1562" s="1">
        <v>42088</v>
      </c>
      <c r="B1562" t="s">
        <v>22</v>
      </c>
      <c r="C1562" t="s">
        <v>263</v>
      </c>
      <c r="D1562" t="s">
        <v>144</v>
      </c>
      <c r="E1562" t="s">
        <v>28</v>
      </c>
      <c r="F1562" t="s">
        <v>32</v>
      </c>
      <c r="G1562">
        <v>366.786</v>
      </c>
    </row>
    <row r="1563" spans="1:7" x14ac:dyDescent="0.55000000000000004">
      <c r="A1563" s="1">
        <v>42459</v>
      </c>
      <c r="B1563" t="s">
        <v>98</v>
      </c>
      <c r="C1563" t="s">
        <v>207</v>
      </c>
      <c r="D1563" t="s">
        <v>101</v>
      </c>
      <c r="E1563" t="s">
        <v>28</v>
      </c>
      <c r="F1563" t="s">
        <v>32</v>
      </c>
      <c r="G1563">
        <v>366.74400000000003</v>
      </c>
    </row>
    <row r="1564" spans="1:7" x14ac:dyDescent="0.55000000000000004">
      <c r="A1564" s="1">
        <v>42857</v>
      </c>
      <c r="B1564" t="s">
        <v>22</v>
      </c>
      <c r="C1564" t="s">
        <v>100</v>
      </c>
      <c r="D1564" t="s">
        <v>101</v>
      </c>
      <c r="E1564" t="s">
        <v>28</v>
      </c>
      <c r="F1564" t="s">
        <v>32</v>
      </c>
      <c r="G1564">
        <v>366.74400000000003</v>
      </c>
    </row>
    <row r="1565" spans="1:7" x14ac:dyDescent="0.55000000000000004">
      <c r="A1565" s="1">
        <v>43070</v>
      </c>
      <c r="B1565" t="s">
        <v>22</v>
      </c>
      <c r="C1565" t="s">
        <v>1244</v>
      </c>
      <c r="D1565" t="s">
        <v>144</v>
      </c>
      <c r="E1565" t="s">
        <v>28</v>
      </c>
      <c r="F1565" t="s">
        <v>52</v>
      </c>
      <c r="G1565">
        <v>366.00900000000001</v>
      </c>
    </row>
    <row r="1566" spans="1:7" x14ac:dyDescent="0.55000000000000004">
      <c r="A1566" s="1">
        <v>42715</v>
      </c>
      <c r="B1566" t="s">
        <v>22</v>
      </c>
      <c r="C1566" t="s">
        <v>453</v>
      </c>
      <c r="D1566" t="s">
        <v>40</v>
      </c>
      <c r="E1566" t="s">
        <v>28</v>
      </c>
      <c r="F1566" t="s">
        <v>52</v>
      </c>
      <c r="G1566">
        <v>364.95</v>
      </c>
    </row>
    <row r="1567" spans="1:7" x14ac:dyDescent="0.55000000000000004">
      <c r="A1567" s="1">
        <v>42735</v>
      </c>
      <c r="B1567" t="s">
        <v>37</v>
      </c>
      <c r="C1567" t="s">
        <v>25</v>
      </c>
      <c r="D1567" t="s">
        <v>26</v>
      </c>
      <c r="E1567" t="s">
        <v>42</v>
      </c>
      <c r="F1567" t="s">
        <v>71</v>
      </c>
      <c r="G1567">
        <v>364.8</v>
      </c>
    </row>
    <row r="1568" spans="1:7" x14ac:dyDescent="0.55000000000000004">
      <c r="A1568" s="1">
        <v>42663</v>
      </c>
      <c r="B1568" t="s">
        <v>22</v>
      </c>
      <c r="C1568" t="s">
        <v>39</v>
      </c>
      <c r="D1568" t="s">
        <v>40</v>
      </c>
      <c r="E1568" t="s">
        <v>28</v>
      </c>
      <c r="F1568" t="s">
        <v>52</v>
      </c>
      <c r="G1568">
        <v>364.77600000000001</v>
      </c>
    </row>
    <row r="1569" spans="1:7" x14ac:dyDescent="0.55000000000000004">
      <c r="A1569" s="1">
        <v>42885</v>
      </c>
      <c r="B1569" t="s">
        <v>98</v>
      </c>
      <c r="C1569" t="s">
        <v>110</v>
      </c>
      <c r="D1569" t="s">
        <v>101</v>
      </c>
      <c r="E1569" t="s">
        <v>42</v>
      </c>
      <c r="F1569" t="s">
        <v>74</v>
      </c>
      <c r="G1569">
        <v>364.74</v>
      </c>
    </row>
    <row r="1570" spans="1:7" x14ac:dyDescent="0.55000000000000004">
      <c r="A1570" s="1">
        <v>42536</v>
      </c>
      <c r="B1570" t="s">
        <v>22</v>
      </c>
      <c r="C1570" t="s">
        <v>306</v>
      </c>
      <c r="D1570" t="s">
        <v>40</v>
      </c>
      <c r="E1570" t="s">
        <v>28</v>
      </c>
      <c r="F1570" t="s">
        <v>61</v>
      </c>
      <c r="G1570">
        <v>364.70400000000001</v>
      </c>
    </row>
    <row r="1571" spans="1:7" x14ac:dyDescent="0.55000000000000004">
      <c r="A1571" s="1">
        <v>42708</v>
      </c>
      <c r="B1571" t="s">
        <v>22</v>
      </c>
      <c r="C1571" t="s">
        <v>263</v>
      </c>
      <c r="D1571" t="s">
        <v>144</v>
      </c>
      <c r="E1571" t="s">
        <v>28</v>
      </c>
      <c r="F1571" t="s">
        <v>32</v>
      </c>
      <c r="G1571">
        <v>364.41</v>
      </c>
    </row>
    <row r="1572" spans="1:7" x14ac:dyDescent="0.55000000000000004">
      <c r="A1572" s="1">
        <v>43428</v>
      </c>
      <c r="B1572" t="s">
        <v>22</v>
      </c>
      <c r="C1572" t="s">
        <v>39</v>
      </c>
      <c r="D1572" t="s">
        <v>40</v>
      </c>
      <c r="E1572" t="s">
        <v>28</v>
      </c>
      <c r="F1572" t="s">
        <v>52</v>
      </c>
      <c r="G1572">
        <v>364.08</v>
      </c>
    </row>
    <row r="1573" spans="1:7" x14ac:dyDescent="0.55000000000000004">
      <c r="A1573" s="1">
        <v>42937</v>
      </c>
      <c r="B1573" t="s">
        <v>22</v>
      </c>
      <c r="C1573" t="s">
        <v>84</v>
      </c>
      <c r="D1573" t="s">
        <v>26</v>
      </c>
      <c r="E1573" t="s">
        <v>28</v>
      </c>
      <c r="F1573" t="s">
        <v>32</v>
      </c>
      <c r="G1573">
        <v>363.92</v>
      </c>
    </row>
    <row r="1574" spans="1:7" x14ac:dyDescent="0.55000000000000004">
      <c r="A1574" s="1">
        <v>43080</v>
      </c>
      <c r="B1574" t="s">
        <v>22</v>
      </c>
      <c r="C1574" t="s">
        <v>39</v>
      </c>
      <c r="D1574" t="s">
        <v>40</v>
      </c>
      <c r="E1574" t="s">
        <v>28</v>
      </c>
      <c r="F1574" t="s">
        <v>32</v>
      </c>
      <c r="G1574">
        <v>363.92</v>
      </c>
    </row>
    <row r="1575" spans="1:7" x14ac:dyDescent="0.55000000000000004">
      <c r="A1575" s="1">
        <v>42639</v>
      </c>
      <c r="B1575" t="s">
        <v>37</v>
      </c>
      <c r="C1575" t="s">
        <v>306</v>
      </c>
      <c r="D1575" t="s">
        <v>40</v>
      </c>
      <c r="E1575" t="s">
        <v>42</v>
      </c>
      <c r="F1575" t="s">
        <v>55</v>
      </c>
      <c r="G1575">
        <v>363.64800000000002</v>
      </c>
    </row>
    <row r="1576" spans="1:7" x14ac:dyDescent="0.55000000000000004">
      <c r="A1576" s="1">
        <v>43280</v>
      </c>
      <c r="B1576" t="s">
        <v>22</v>
      </c>
      <c r="C1576" t="s">
        <v>225</v>
      </c>
      <c r="D1576" t="s">
        <v>101</v>
      </c>
      <c r="E1576" t="s">
        <v>42</v>
      </c>
      <c r="F1576" t="s">
        <v>74</v>
      </c>
      <c r="G1576">
        <v>362.94</v>
      </c>
    </row>
    <row r="1577" spans="1:7" x14ac:dyDescent="0.55000000000000004">
      <c r="A1577" s="1">
        <v>42267</v>
      </c>
      <c r="B1577" t="s">
        <v>22</v>
      </c>
      <c r="C1577" t="s">
        <v>2738</v>
      </c>
      <c r="D1577" t="s">
        <v>144</v>
      </c>
      <c r="E1577" t="s">
        <v>28</v>
      </c>
      <c r="F1577" t="s">
        <v>29</v>
      </c>
      <c r="G1577">
        <v>362.94</v>
      </c>
    </row>
    <row r="1578" spans="1:7" x14ac:dyDescent="0.55000000000000004">
      <c r="A1578" s="1">
        <v>42795</v>
      </c>
      <c r="B1578" t="s">
        <v>22</v>
      </c>
      <c r="C1578" t="s">
        <v>263</v>
      </c>
      <c r="D1578" t="s">
        <v>144</v>
      </c>
      <c r="E1578" t="s">
        <v>42</v>
      </c>
      <c r="F1578" t="s">
        <v>55</v>
      </c>
      <c r="G1578">
        <v>362.92</v>
      </c>
    </row>
    <row r="1579" spans="1:7" x14ac:dyDescent="0.55000000000000004">
      <c r="A1579" s="1">
        <v>42310</v>
      </c>
      <c r="B1579" t="s">
        <v>22</v>
      </c>
      <c r="C1579" t="s">
        <v>39</v>
      </c>
      <c r="D1579" t="s">
        <v>40</v>
      </c>
      <c r="E1579" t="s">
        <v>42</v>
      </c>
      <c r="F1579" t="s">
        <v>55</v>
      </c>
      <c r="G1579">
        <v>362.92</v>
      </c>
    </row>
    <row r="1580" spans="1:7" x14ac:dyDescent="0.55000000000000004">
      <c r="A1580" s="1">
        <v>43353</v>
      </c>
      <c r="B1580" t="s">
        <v>37</v>
      </c>
      <c r="C1580" t="s">
        <v>39</v>
      </c>
      <c r="D1580" t="s">
        <v>40</v>
      </c>
      <c r="E1580" t="s">
        <v>28</v>
      </c>
      <c r="F1580" t="s">
        <v>32</v>
      </c>
      <c r="G1580">
        <v>362.35199999999998</v>
      </c>
    </row>
    <row r="1581" spans="1:7" x14ac:dyDescent="0.55000000000000004">
      <c r="A1581" s="1">
        <v>43307</v>
      </c>
      <c r="B1581" t="s">
        <v>37</v>
      </c>
      <c r="C1581" t="s">
        <v>39</v>
      </c>
      <c r="D1581" t="s">
        <v>40</v>
      </c>
      <c r="E1581" t="s">
        <v>28</v>
      </c>
      <c r="F1581" t="s">
        <v>32</v>
      </c>
      <c r="G1581">
        <v>362.35199999999998</v>
      </c>
    </row>
    <row r="1582" spans="1:7" x14ac:dyDescent="0.55000000000000004">
      <c r="A1582" s="1">
        <v>42064</v>
      </c>
      <c r="B1582" t="s">
        <v>22</v>
      </c>
      <c r="C1582" t="s">
        <v>100</v>
      </c>
      <c r="D1582" t="s">
        <v>101</v>
      </c>
      <c r="E1582" t="s">
        <v>28</v>
      </c>
      <c r="F1582" t="s">
        <v>32</v>
      </c>
      <c r="G1582">
        <v>362.25</v>
      </c>
    </row>
    <row r="1583" spans="1:7" x14ac:dyDescent="0.55000000000000004">
      <c r="A1583" s="1">
        <v>42623</v>
      </c>
      <c r="B1583" t="s">
        <v>37</v>
      </c>
      <c r="C1583" t="s">
        <v>1244</v>
      </c>
      <c r="D1583" t="s">
        <v>144</v>
      </c>
      <c r="E1583" t="s">
        <v>28</v>
      </c>
      <c r="F1583" t="s">
        <v>29</v>
      </c>
      <c r="G1583">
        <v>361.96</v>
      </c>
    </row>
    <row r="1584" spans="1:7" x14ac:dyDescent="0.55000000000000004">
      <c r="A1584" s="1">
        <v>42362</v>
      </c>
      <c r="B1584" t="s">
        <v>98</v>
      </c>
      <c r="C1584" t="s">
        <v>39</v>
      </c>
      <c r="D1584" t="s">
        <v>40</v>
      </c>
      <c r="E1584" t="s">
        <v>42</v>
      </c>
      <c r="F1584" t="s">
        <v>74</v>
      </c>
      <c r="G1584">
        <v>361.96</v>
      </c>
    </row>
    <row r="1585" spans="1:7" x14ac:dyDescent="0.55000000000000004">
      <c r="A1585" s="1">
        <v>43079</v>
      </c>
      <c r="B1585" t="s">
        <v>22</v>
      </c>
      <c r="C1585" t="s">
        <v>263</v>
      </c>
      <c r="D1585" t="s">
        <v>144</v>
      </c>
      <c r="E1585" t="s">
        <v>42</v>
      </c>
      <c r="F1585" t="s">
        <v>169</v>
      </c>
      <c r="G1585">
        <v>361.92</v>
      </c>
    </row>
    <row r="1586" spans="1:7" x14ac:dyDescent="0.55000000000000004">
      <c r="A1586" s="1">
        <v>42708</v>
      </c>
      <c r="B1586" t="s">
        <v>22</v>
      </c>
      <c r="C1586" t="s">
        <v>263</v>
      </c>
      <c r="D1586" t="s">
        <v>144</v>
      </c>
      <c r="E1586" t="s">
        <v>28</v>
      </c>
      <c r="F1586" t="s">
        <v>32</v>
      </c>
      <c r="G1586">
        <v>361.76400000000001</v>
      </c>
    </row>
    <row r="1587" spans="1:7" x14ac:dyDescent="0.55000000000000004">
      <c r="A1587" s="1">
        <v>43054</v>
      </c>
      <c r="B1587" t="s">
        <v>37</v>
      </c>
      <c r="C1587" t="s">
        <v>39</v>
      </c>
      <c r="D1587" t="s">
        <v>40</v>
      </c>
      <c r="E1587" t="s">
        <v>67</v>
      </c>
      <c r="F1587" t="s">
        <v>68</v>
      </c>
      <c r="G1587">
        <v>361.37599999999998</v>
      </c>
    </row>
    <row r="1588" spans="1:7" x14ac:dyDescent="0.55000000000000004">
      <c r="A1588" s="1">
        <v>43407</v>
      </c>
      <c r="B1588" t="s">
        <v>37</v>
      </c>
      <c r="C1588" t="s">
        <v>50</v>
      </c>
      <c r="D1588" t="s">
        <v>26</v>
      </c>
      <c r="E1588" t="s">
        <v>67</v>
      </c>
      <c r="F1588" t="s">
        <v>68</v>
      </c>
      <c r="G1588">
        <v>361.37599999999998</v>
      </c>
    </row>
    <row r="1589" spans="1:7" x14ac:dyDescent="0.55000000000000004">
      <c r="A1589" s="1">
        <v>42712</v>
      </c>
      <c r="B1589" t="s">
        <v>98</v>
      </c>
      <c r="C1589" t="s">
        <v>100</v>
      </c>
      <c r="D1589" t="s">
        <v>101</v>
      </c>
      <c r="E1589" t="s">
        <v>42</v>
      </c>
      <c r="F1589" t="s">
        <v>86</v>
      </c>
      <c r="G1589">
        <v>360.71199999999999</v>
      </c>
    </row>
    <row r="1590" spans="1:7" x14ac:dyDescent="0.55000000000000004">
      <c r="A1590" s="1">
        <v>42891</v>
      </c>
      <c r="B1590" t="s">
        <v>22</v>
      </c>
      <c r="C1590" t="s">
        <v>241</v>
      </c>
      <c r="D1590" t="s">
        <v>144</v>
      </c>
      <c r="E1590" t="s">
        <v>42</v>
      </c>
      <c r="F1590" t="s">
        <v>55</v>
      </c>
      <c r="G1590">
        <v>360.38</v>
      </c>
    </row>
    <row r="1591" spans="1:7" x14ac:dyDescent="0.55000000000000004">
      <c r="A1591" s="1">
        <v>43294</v>
      </c>
      <c r="B1591" t="s">
        <v>37</v>
      </c>
      <c r="C1591" t="s">
        <v>4535</v>
      </c>
      <c r="D1591" t="s">
        <v>101</v>
      </c>
      <c r="E1591" t="s">
        <v>42</v>
      </c>
      <c r="F1591" t="s">
        <v>55</v>
      </c>
      <c r="G1591">
        <v>360.38</v>
      </c>
    </row>
    <row r="1592" spans="1:7" x14ac:dyDescent="0.55000000000000004">
      <c r="A1592" s="1">
        <v>42716</v>
      </c>
      <c r="B1592" t="s">
        <v>22</v>
      </c>
      <c r="C1592" t="s">
        <v>39</v>
      </c>
      <c r="D1592" t="s">
        <v>40</v>
      </c>
      <c r="E1592" t="s">
        <v>42</v>
      </c>
      <c r="F1592" t="s">
        <v>55</v>
      </c>
      <c r="G1592">
        <v>360.38</v>
      </c>
    </row>
    <row r="1593" spans="1:7" x14ac:dyDescent="0.55000000000000004">
      <c r="A1593" s="1">
        <v>42312</v>
      </c>
      <c r="B1593" t="s">
        <v>98</v>
      </c>
      <c r="C1593" t="s">
        <v>263</v>
      </c>
      <c r="D1593" t="s">
        <v>144</v>
      </c>
      <c r="E1593" t="s">
        <v>67</v>
      </c>
      <c r="F1593" t="s">
        <v>157</v>
      </c>
      <c r="G1593">
        <v>360</v>
      </c>
    </row>
    <row r="1594" spans="1:7" x14ac:dyDescent="0.55000000000000004">
      <c r="A1594" s="1">
        <v>43192</v>
      </c>
      <c r="B1594" t="s">
        <v>98</v>
      </c>
      <c r="C1594" t="s">
        <v>1271</v>
      </c>
      <c r="D1594" t="s">
        <v>26</v>
      </c>
      <c r="E1594" t="s">
        <v>67</v>
      </c>
      <c r="F1594" t="s">
        <v>157</v>
      </c>
      <c r="G1594">
        <v>360</v>
      </c>
    </row>
    <row r="1595" spans="1:7" x14ac:dyDescent="0.55000000000000004">
      <c r="A1595" s="1">
        <v>42204</v>
      </c>
      <c r="B1595" t="s">
        <v>37</v>
      </c>
      <c r="C1595" t="s">
        <v>745</v>
      </c>
      <c r="D1595" t="s">
        <v>144</v>
      </c>
      <c r="E1595" t="s">
        <v>67</v>
      </c>
      <c r="F1595" t="s">
        <v>68</v>
      </c>
      <c r="G1595">
        <v>359.98</v>
      </c>
    </row>
    <row r="1596" spans="1:7" x14ac:dyDescent="0.55000000000000004">
      <c r="A1596" s="1">
        <v>43032</v>
      </c>
      <c r="B1596" t="s">
        <v>37</v>
      </c>
      <c r="C1596" t="s">
        <v>39</v>
      </c>
      <c r="D1596" t="s">
        <v>40</v>
      </c>
      <c r="E1596" t="s">
        <v>67</v>
      </c>
      <c r="F1596" t="s">
        <v>157</v>
      </c>
      <c r="G1596">
        <v>359.98</v>
      </c>
    </row>
    <row r="1597" spans="1:7" x14ac:dyDescent="0.55000000000000004">
      <c r="A1597" s="1">
        <v>43120</v>
      </c>
      <c r="B1597" t="s">
        <v>22</v>
      </c>
      <c r="C1597" t="s">
        <v>39</v>
      </c>
      <c r="D1597" t="s">
        <v>40</v>
      </c>
      <c r="E1597" t="s">
        <v>67</v>
      </c>
      <c r="F1597" t="s">
        <v>68</v>
      </c>
      <c r="G1597">
        <v>359.976</v>
      </c>
    </row>
    <row r="1598" spans="1:7" x14ac:dyDescent="0.55000000000000004">
      <c r="A1598" s="1">
        <v>42914</v>
      </c>
      <c r="B1598" t="s">
        <v>22</v>
      </c>
      <c r="C1598" t="s">
        <v>207</v>
      </c>
      <c r="D1598" t="s">
        <v>101</v>
      </c>
      <c r="E1598" t="s">
        <v>67</v>
      </c>
      <c r="F1598" t="s">
        <v>68</v>
      </c>
      <c r="G1598">
        <v>359.976</v>
      </c>
    </row>
    <row r="1599" spans="1:7" x14ac:dyDescent="0.55000000000000004">
      <c r="A1599" s="1">
        <v>43137</v>
      </c>
      <c r="B1599" t="s">
        <v>22</v>
      </c>
      <c r="C1599" t="s">
        <v>315</v>
      </c>
      <c r="D1599" t="s">
        <v>26</v>
      </c>
      <c r="E1599" t="s">
        <v>28</v>
      </c>
      <c r="F1599" t="s">
        <v>29</v>
      </c>
      <c r="G1599">
        <v>359.97</v>
      </c>
    </row>
    <row r="1600" spans="1:7" x14ac:dyDescent="0.55000000000000004">
      <c r="A1600" s="1">
        <v>43411</v>
      </c>
      <c r="B1600" t="s">
        <v>22</v>
      </c>
      <c r="C1600" t="s">
        <v>143</v>
      </c>
      <c r="D1600" t="s">
        <v>144</v>
      </c>
      <c r="E1600" t="s">
        <v>67</v>
      </c>
      <c r="F1600" t="s">
        <v>68</v>
      </c>
      <c r="G1600">
        <v>359.97</v>
      </c>
    </row>
    <row r="1601" spans="1:7" x14ac:dyDescent="0.55000000000000004">
      <c r="A1601" s="1">
        <v>43046</v>
      </c>
      <c r="B1601" t="s">
        <v>22</v>
      </c>
      <c r="C1601" t="s">
        <v>263</v>
      </c>
      <c r="D1601" t="s">
        <v>144</v>
      </c>
      <c r="E1601" t="s">
        <v>67</v>
      </c>
      <c r="F1601" t="s">
        <v>68</v>
      </c>
      <c r="G1601">
        <v>359.97</v>
      </c>
    </row>
    <row r="1602" spans="1:7" x14ac:dyDescent="0.55000000000000004">
      <c r="A1602" s="1">
        <v>42438</v>
      </c>
      <c r="B1602" t="s">
        <v>37</v>
      </c>
      <c r="C1602" t="s">
        <v>100</v>
      </c>
      <c r="D1602" t="s">
        <v>101</v>
      </c>
      <c r="E1602" t="s">
        <v>67</v>
      </c>
      <c r="F1602" t="s">
        <v>68</v>
      </c>
      <c r="G1602">
        <v>359.88</v>
      </c>
    </row>
    <row r="1603" spans="1:7" x14ac:dyDescent="0.55000000000000004">
      <c r="A1603" s="1">
        <v>42150</v>
      </c>
      <c r="B1603" t="s">
        <v>22</v>
      </c>
      <c r="C1603" t="s">
        <v>207</v>
      </c>
      <c r="D1603" t="s">
        <v>101</v>
      </c>
      <c r="E1603" t="s">
        <v>28</v>
      </c>
      <c r="F1603" t="s">
        <v>32</v>
      </c>
      <c r="G1603">
        <v>359.77199999999999</v>
      </c>
    </row>
    <row r="1604" spans="1:7" x14ac:dyDescent="0.55000000000000004">
      <c r="A1604" s="1">
        <v>43429</v>
      </c>
      <c r="B1604" t="s">
        <v>22</v>
      </c>
      <c r="C1604" t="s">
        <v>39</v>
      </c>
      <c r="D1604" t="s">
        <v>40</v>
      </c>
      <c r="E1604" t="s">
        <v>28</v>
      </c>
      <c r="F1604" t="s">
        <v>29</v>
      </c>
      <c r="G1604">
        <v>359.49900000000002</v>
      </c>
    </row>
    <row r="1605" spans="1:7" x14ac:dyDescent="0.55000000000000004">
      <c r="A1605" s="1">
        <v>42707</v>
      </c>
      <c r="B1605" t="s">
        <v>22</v>
      </c>
      <c r="C1605" t="s">
        <v>39</v>
      </c>
      <c r="D1605" t="s">
        <v>40</v>
      </c>
      <c r="E1605" t="s">
        <v>28</v>
      </c>
      <c r="F1605" t="s">
        <v>29</v>
      </c>
      <c r="G1605">
        <v>359.49900000000002</v>
      </c>
    </row>
    <row r="1606" spans="1:7" x14ac:dyDescent="0.55000000000000004">
      <c r="A1606" s="1">
        <v>42151</v>
      </c>
      <c r="B1606" t="s">
        <v>37</v>
      </c>
      <c r="C1606" t="s">
        <v>39</v>
      </c>
      <c r="D1606" t="s">
        <v>40</v>
      </c>
      <c r="E1606" t="s">
        <v>42</v>
      </c>
      <c r="F1606" t="s">
        <v>55</v>
      </c>
      <c r="G1606">
        <v>359.32</v>
      </c>
    </row>
    <row r="1607" spans="1:7" x14ac:dyDescent="0.55000000000000004">
      <c r="A1607" s="1">
        <v>43180</v>
      </c>
      <c r="B1607" t="s">
        <v>98</v>
      </c>
      <c r="C1607" t="s">
        <v>92</v>
      </c>
      <c r="D1607" t="s">
        <v>40</v>
      </c>
      <c r="E1607" t="s">
        <v>42</v>
      </c>
      <c r="F1607" t="s">
        <v>55</v>
      </c>
      <c r="G1607">
        <v>359.32</v>
      </c>
    </row>
    <row r="1608" spans="1:7" x14ac:dyDescent="0.55000000000000004">
      <c r="A1608" s="1">
        <v>42453</v>
      </c>
      <c r="B1608" t="s">
        <v>98</v>
      </c>
      <c r="C1608" t="s">
        <v>207</v>
      </c>
      <c r="D1608" t="s">
        <v>101</v>
      </c>
      <c r="E1608" t="s">
        <v>28</v>
      </c>
      <c r="F1608" t="s">
        <v>29</v>
      </c>
      <c r="G1608">
        <v>359.05799999999999</v>
      </c>
    </row>
    <row r="1609" spans="1:7" x14ac:dyDescent="0.55000000000000004">
      <c r="A1609" s="1">
        <v>42724</v>
      </c>
      <c r="B1609" t="s">
        <v>22</v>
      </c>
      <c r="C1609" t="s">
        <v>207</v>
      </c>
      <c r="D1609" t="s">
        <v>101</v>
      </c>
      <c r="E1609" t="s">
        <v>28</v>
      </c>
      <c r="F1609" t="s">
        <v>29</v>
      </c>
      <c r="G1609">
        <v>359.05799999999999</v>
      </c>
    </row>
    <row r="1610" spans="1:7" x14ac:dyDescent="0.55000000000000004">
      <c r="A1610" s="1">
        <v>42576</v>
      </c>
      <c r="B1610" t="s">
        <v>37</v>
      </c>
      <c r="C1610" t="s">
        <v>354</v>
      </c>
      <c r="D1610" t="s">
        <v>26</v>
      </c>
      <c r="E1610" t="s">
        <v>28</v>
      </c>
      <c r="F1610" t="s">
        <v>52</v>
      </c>
      <c r="G1610">
        <v>358.58</v>
      </c>
    </row>
    <row r="1611" spans="1:7" x14ac:dyDescent="0.55000000000000004">
      <c r="A1611" s="1">
        <v>43277</v>
      </c>
      <c r="B1611" t="s">
        <v>22</v>
      </c>
      <c r="C1611" t="s">
        <v>143</v>
      </c>
      <c r="D1611" t="s">
        <v>144</v>
      </c>
      <c r="E1611" t="s">
        <v>67</v>
      </c>
      <c r="F1611" t="s">
        <v>68</v>
      </c>
      <c r="G1611">
        <v>358.2</v>
      </c>
    </row>
    <row r="1612" spans="1:7" x14ac:dyDescent="0.55000000000000004">
      <c r="A1612" s="1">
        <v>42259</v>
      </c>
      <c r="B1612" t="s">
        <v>98</v>
      </c>
      <c r="C1612" t="s">
        <v>4535</v>
      </c>
      <c r="D1612" t="s">
        <v>101</v>
      </c>
      <c r="E1612" t="s">
        <v>42</v>
      </c>
      <c r="F1612" t="s">
        <v>575</v>
      </c>
      <c r="G1612">
        <v>357.93</v>
      </c>
    </row>
    <row r="1613" spans="1:7" x14ac:dyDescent="0.55000000000000004">
      <c r="A1613" s="1">
        <v>42498</v>
      </c>
      <c r="B1613" t="s">
        <v>22</v>
      </c>
      <c r="C1613" t="s">
        <v>263</v>
      </c>
      <c r="D1613" t="s">
        <v>144</v>
      </c>
      <c r="E1613" t="s">
        <v>42</v>
      </c>
      <c r="F1613" t="s">
        <v>575</v>
      </c>
      <c r="G1613">
        <v>357.93</v>
      </c>
    </row>
    <row r="1614" spans="1:7" x14ac:dyDescent="0.55000000000000004">
      <c r="A1614" s="1">
        <v>42248</v>
      </c>
      <c r="B1614" t="s">
        <v>22</v>
      </c>
      <c r="C1614" t="s">
        <v>263</v>
      </c>
      <c r="D1614" t="s">
        <v>144</v>
      </c>
      <c r="E1614" t="s">
        <v>67</v>
      </c>
      <c r="F1614" t="s">
        <v>157</v>
      </c>
      <c r="G1614">
        <v>357</v>
      </c>
    </row>
    <row r="1615" spans="1:7" x14ac:dyDescent="0.55000000000000004">
      <c r="A1615" s="1">
        <v>42157</v>
      </c>
      <c r="B1615" t="s">
        <v>22</v>
      </c>
      <c r="C1615" t="s">
        <v>1271</v>
      </c>
      <c r="D1615" t="s">
        <v>26</v>
      </c>
      <c r="E1615" t="s">
        <v>42</v>
      </c>
      <c r="F1615" t="s">
        <v>55</v>
      </c>
      <c r="G1615">
        <v>356.94</v>
      </c>
    </row>
    <row r="1616" spans="1:7" x14ac:dyDescent="0.55000000000000004">
      <c r="A1616" s="1">
        <v>43399</v>
      </c>
      <c r="B1616" t="s">
        <v>22</v>
      </c>
      <c r="C1616" t="s">
        <v>315</v>
      </c>
      <c r="D1616" t="s">
        <v>26</v>
      </c>
      <c r="E1616" t="s">
        <v>28</v>
      </c>
      <c r="F1616" t="s">
        <v>52</v>
      </c>
      <c r="G1616">
        <v>356.85</v>
      </c>
    </row>
    <row r="1617" spans="1:7" x14ac:dyDescent="0.55000000000000004">
      <c r="A1617" s="1">
        <v>43157</v>
      </c>
      <c r="B1617" t="s">
        <v>22</v>
      </c>
      <c r="C1617" t="s">
        <v>39</v>
      </c>
      <c r="D1617" t="s">
        <v>40</v>
      </c>
      <c r="E1617" t="s">
        <v>42</v>
      </c>
      <c r="F1617" t="s">
        <v>74</v>
      </c>
      <c r="G1617">
        <v>356.79</v>
      </c>
    </row>
    <row r="1618" spans="1:7" x14ac:dyDescent="0.55000000000000004">
      <c r="A1618" s="1">
        <v>42731</v>
      </c>
      <c r="B1618" t="s">
        <v>98</v>
      </c>
      <c r="C1618" t="s">
        <v>2738</v>
      </c>
      <c r="D1618" t="s">
        <v>144</v>
      </c>
      <c r="E1618" t="s">
        <v>42</v>
      </c>
      <c r="F1618" t="s">
        <v>74</v>
      </c>
      <c r="G1618">
        <v>355.96</v>
      </c>
    </row>
    <row r="1619" spans="1:7" x14ac:dyDescent="0.55000000000000004">
      <c r="A1619" s="1">
        <v>42154</v>
      </c>
      <c r="B1619" t="s">
        <v>22</v>
      </c>
      <c r="C1619" t="s">
        <v>207</v>
      </c>
      <c r="D1619" t="s">
        <v>101</v>
      </c>
      <c r="E1619" t="s">
        <v>28</v>
      </c>
      <c r="F1619" t="s">
        <v>52</v>
      </c>
      <c r="G1619">
        <v>355.45499999999998</v>
      </c>
    </row>
    <row r="1620" spans="1:7" x14ac:dyDescent="0.55000000000000004">
      <c r="A1620" s="1">
        <v>42530</v>
      </c>
      <c r="B1620" t="s">
        <v>22</v>
      </c>
      <c r="C1620" t="s">
        <v>6264</v>
      </c>
      <c r="D1620" t="s">
        <v>40</v>
      </c>
      <c r="E1620" t="s">
        <v>28</v>
      </c>
      <c r="F1620" t="s">
        <v>61</v>
      </c>
      <c r="G1620">
        <v>355.36</v>
      </c>
    </row>
    <row r="1621" spans="1:7" x14ac:dyDescent="0.55000000000000004">
      <c r="A1621" s="1">
        <v>42965</v>
      </c>
      <c r="B1621" t="s">
        <v>37</v>
      </c>
      <c r="C1621" t="s">
        <v>263</v>
      </c>
      <c r="D1621" t="s">
        <v>144</v>
      </c>
      <c r="E1621" t="s">
        <v>42</v>
      </c>
      <c r="F1621" t="s">
        <v>74</v>
      </c>
      <c r="G1621">
        <v>355.32</v>
      </c>
    </row>
    <row r="1622" spans="1:7" x14ac:dyDescent="0.55000000000000004">
      <c r="A1622" s="1">
        <v>42067</v>
      </c>
      <c r="B1622" t="s">
        <v>22</v>
      </c>
      <c r="C1622" t="s">
        <v>379</v>
      </c>
      <c r="D1622" t="s">
        <v>26</v>
      </c>
      <c r="E1622" t="s">
        <v>42</v>
      </c>
      <c r="F1622" t="s">
        <v>55</v>
      </c>
      <c r="G1622">
        <v>354.9</v>
      </c>
    </row>
    <row r="1623" spans="1:7" x14ac:dyDescent="0.55000000000000004">
      <c r="A1623" s="1">
        <v>43339</v>
      </c>
      <c r="B1623" t="s">
        <v>37</v>
      </c>
      <c r="C1623" t="s">
        <v>39</v>
      </c>
      <c r="D1623" t="s">
        <v>40</v>
      </c>
      <c r="E1623" t="s">
        <v>42</v>
      </c>
      <c r="F1623" t="s">
        <v>55</v>
      </c>
      <c r="G1623">
        <v>354.9</v>
      </c>
    </row>
    <row r="1624" spans="1:7" x14ac:dyDescent="0.55000000000000004">
      <c r="A1624" s="1">
        <v>42833</v>
      </c>
      <c r="B1624" t="s">
        <v>22</v>
      </c>
      <c r="C1624" t="s">
        <v>1271</v>
      </c>
      <c r="D1624" t="s">
        <v>26</v>
      </c>
      <c r="E1624" t="s">
        <v>28</v>
      </c>
      <c r="F1624" t="s">
        <v>29</v>
      </c>
      <c r="G1624">
        <v>354.9</v>
      </c>
    </row>
    <row r="1625" spans="1:7" x14ac:dyDescent="0.55000000000000004">
      <c r="A1625" s="1">
        <v>43140</v>
      </c>
      <c r="B1625" t="s">
        <v>22</v>
      </c>
      <c r="C1625" t="s">
        <v>39</v>
      </c>
      <c r="D1625" t="s">
        <v>40</v>
      </c>
      <c r="E1625" t="s">
        <v>42</v>
      </c>
      <c r="F1625" t="s">
        <v>55</v>
      </c>
      <c r="G1625">
        <v>354.9</v>
      </c>
    </row>
    <row r="1626" spans="1:7" x14ac:dyDescent="0.55000000000000004">
      <c r="A1626" s="1">
        <v>42803</v>
      </c>
      <c r="B1626" t="s">
        <v>22</v>
      </c>
      <c r="C1626" t="s">
        <v>1244</v>
      </c>
      <c r="D1626" t="s">
        <v>144</v>
      </c>
      <c r="E1626" t="s">
        <v>28</v>
      </c>
      <c r="F1626" t="s">
        <v>32</v>
      </c>
      <c r="G1626">
        <v>354.9</v>
      </c>
    </row>
    <row r="1627" spans="1:7" x14ac:dyDescent="0.55000000000000004">
      <c r="A1627" s="1">
        <v>42623</v>
      </c>
      <c r="B1627" t="s">
        <v>22</v>
      </c>
      <c r="C1627" t="s">
        <v>92</v>
      </c>
      <c r="D1627" t="s">
        <v>40</v>
      </c>
      <c r="E1627" t="s">
        <v>42</v>
      </c>
      <c r="F1627" t="s">
        <v>55</v>
      </c>
      <c r="G1627">
        <v>353.88</v>
      </c>
    </row>
    <row r="1628" spans="1:7" x14ac:dyDescent="0.55000000000000004">
      <c r="A1628" s="1">
        <v>42907</v>
      </c>
      <c r="B1628" t="s">
        <v>22</v>
      </c>
      <c r="C1628" t="s">
        <v>263</v>
      </c>
      <c r="D1628" t="s">
        <v>144</v>
      </c>
      <c r="E1628" t="s">
        <v>28</v>
      </c>
      <c r="F1628" t="s">
        <v>29</v>
      </c>
      <c r="G1628">
        <v>353.56799999999998</v>
      </c>
    </row>
    <row r="1629" spans="1:7" x14ac:dyDescent="0.55000000000000004">
      <c r="A1629" s="1">
        <v>42159</v>
      </c>
      <c r="B1629" t="s">
        <v>22</v>
      </c>
      <c r="C1629" t="s">
        <v>263</v>
      </c>
      <c r="D1629" t="s">
        <v>144</v>
      </c>
      <c r="E1629" t="s">
        <v>28</v>
      </c>
      <c r="F1629" t="s">
        <v>29</v>
      </c>
      <c r="G1629">
        <v>353.56799999999998</v>
      </c>
    </row>
    <row r="1630" spans="1:7" x14ac:dyDescent="0.55000000000000004">
      <c r="A1630" s="1">
        <v>42465</v>
      </c>
      <c r="B1630" t="s">
        <v>98</v>
      </c>
      <c r="C1630" t="s">
        <v>143</v>
      </c>
      <c r="D1630" t="s">
        <v>144</v>
      </c>
      <c r="E1630" t="s">
        <v>28</v>
      </c>
      <c r="F1630" t="s">
        <v>29</v>
      </c>
      <c r="G1630">
        <v>352.45</v>
      </c>
    </row>
    <row r="1631" spans="1:7" x14ac:dyDescent="0.55000000000000004">
      <c r="A1631" s="1">
        <v>43345</v>
      </c>
      <c r="B1631" t="s">
        <v>98</v>
      </c>
      <c r="C1631" t="s">
        <v>234</v>
      </c>
      <c r="D1631" t="s">
        <v>101</v>
      </c>
      <c r="E1631" t="s">
        <v>42</v>
      </c>
      <c r="F1631" t="s">
        <v>55</v>
      </c>
      <c r="G1631">
        <v>352.38</v>
      </c>
    </row>
    <row r="1632" spans="1:7" x14ac:dyDescent="0.55000000000000004">
      <c r="A1632" s="1">
        <v>43077</v>
      </c>
      <c r="B1632" t="s">
        <v>22</v>
      </c>
      <c r="C1632" t="s">
        <v>39</v>
      </c>
      <c r="D1632" t="s">
        <v>40</v>
      </c>
      <c r="E1632" t="s">
        <v>42</v>
      </c>
      <c r="F1632" t="s">
        <v>55</v>
      </c>
      <c r="G1632">
        <v>352.38</v>
      </c>
    </row>
    <row r="1633" spans="1:7" x14ac:dyDescent="0.55000000000000004">
      <c r="A1633" s="1">
        <v>42198</v>
      </c>
      <c r="B1633" t="s">
        <v>37</v>
      </c>
      <c r="C1633" t="s">
        <v>39</v>
      </c>
      <c r="D1633" t="s">
        <v>40</v>
      </c>
      <c r="E1633" t="s">
        <v>28</v>
      </c>
      <c r="F1633" t="s">
        <v>52</v>
      </c>
      <c r="G1633">
        <v>351.21600000000001</v>
      </c>
    </row>
    <row r="1634" spans="1:7" x14ac:dyDescent="0.55000000000000004">
      <c r="A1634" s="1">
        <v>42996</v>
      </c>
      <c r="B1634" t="s">
        <v>22</v>
      </c>
      <c r="C1634" t="s">
        <v>354</v>
      </c>
      <c r="D1634" t="s">
        <v>26</v>
      </c>
      <c r="E1634" t="s">
        <v>28</v>
      </c>
      <c r="F1634" t="s">
        <v>32</v>
      </c>
      <c r="G1634">
        <v>350.98</v>
      </c>
    </row>
    <row r="1635" spans="1:7" x14ac:dyDescent="0.55000000000000004">
      <c r="A1635" s="1">
        <v>43121</v>
      </c>
      <c r="B1635" t="s">
        <v>98</v>
      </c>
      <c r="C1635" t="s">
        <v>234</v>
      </c>
      <c r="D1635" t="s">
        <v>101</v>
      </c>
      <c r="E1635" t="s">
        <v>67</v>
      </c>
      <c r="F1635" t="s">
        <v>680</v>
      </c>
      <c r="G1635">
        <v>350.97300000000001</v>
      </c>
    </row>
    <row r="1636" spans="1:7" x14ac:dyDescent="0.55000000000000004">
      <c r="A1636" s="1">
        <v>43411</v>
      </c>
      <c r="B1636" t="s">
        <v>22</v>
      </c>
      <c r="C1636" t="s">
        <v>143</v>
      </c>
      <c r="D1636" t="s">
        <v>144</v>
      </c>
      <c r="E1636" t="s">
        <v>28</v>
      </c>
      <c r="F1636" t="s">
        <v>52</v>
      </c>
      <c r="G1636">
        <v>350.35199999999998</v>
      </c>
    </row>
    <row r="1637" spans="1:7" x14ac:dyDescent="0.55000000000000004">
      <c r="A1637" s="1">
        <v>42134</v>
      </c>
      <c r="B1637" t="s">
        <v>22</v>
      </c>
      <c r="C1637" t="s">
        <v>143</v>
      </c>
      <c r="D1637" t="s">
        <v>144</v>
      </c>
      <c r="E1637" t="s">
        <v>28</v>
      </c>
      <c r="F1637" t="s">
        <v>29</v>
      </c>
      <c r="G1637">
        <v>349.96499999999997</v>
      </c>
    </row>
    <row r="1638" spans="1:7" x14ac:dyDescent="0.55000000000000004">
      <c r="A1638" s="1">
        <v>42744</v>
      </c>
      <c r="B1638" t="s">
        <v>37</v>
      </c>
      <c r="C1638" t="s">
        <v>39</v>
      </c>
      <c r="D1638" t="s">
        <v>40</v>
      </c>
      <c r="E1638" t="s">
        <v>67</v>
      </c>
      <c r="F1638" t="s">
        <v>157</v>
      </c>
      <c r="G1638">
        <v>349.95</v>
      </c>
    </row>
    <row r="1639" spans="1:7" x14ac:dyDescent="0.55000000000000004">
      <c r="A1639" s="1">
        <v>42716</v>
      </c>
      <c r="B1639" t="s">
        <v>22</v>
      </c>
      <c r="C1639" t="s">
        <v>39</v>
      </c>
      <c r="D1639" t="s">
        <v>40</v>
      </c>
      <c r="E1639" t="s">
        <v>28</v>
      </c>
      <c r="F1639" t="s">
        <v>32</v>
      </c>
      <c r="G1639">
        <v>348.928</v>
      </c>
    </row>
    <row r="1640" spans="1:7" x14ac:dyDescent="0.55000000000000004">
      <c r="A1640" s="1">
        <v>42771</v>
      </c>
      <c r="B1640" t="s">
        <v>98</v>
      </c>
      <c r="C1640" t="s">
        <v>1271</v>
      </c>
      <c r="D1640" t="s">
        <v>26</v>
      </c>
      <c r="E1640" t="s">
        <v>42</v>
      </c>
      <c r="F1640" t="s">
        <v>86</v>
      </c>
      <c r="G1640">
        <v>348.84</v>
      </c>
    </row>
    <row r="1641" spans="1:7" x14ac:dyDescent="0.55000000000000004">
      <c r="A1641" s="1">
        <v>43386</v>
      </c>
      <c r="B1641" t="s">
        <v>22</v>
      </c>
      <c r="C1641" t="s">
        <v>25</v>
      </c>
      <c r="D1641" t="s">
        <v>26</v>
      </c>
      <c r="E1641" t="s">
        <v>42</v>
      </c>
      <c r="F1641" t="s">
        <v>55</v>
      </c>
      <c r="G1641">
        <v>348.56</v>
      </c>
    </row>
    <row r="1642" spans="1:7" x14ac:dyDescent="0.55000000000000004">
      <c r="A1642" s="1">
        <v>42343</v>
      </c>
      <c r="B1642" t="s">
        <v>37</v>
      </c>
      <c r="C1642" t="s">
        <v>143</v>
      </c>
      <c r="D1642" t="s">
        <v>144</v>
      </c>
      <c r="E1642" t="s">
        <v>42</v>
      </c>
      <c r="F1642" t="s">
        <v>169</v>
      </c>
      <c r="G1642">
        <v>348.488</v>
      </c>
    </row>
    <row r="1643" spans="1:7" x14ac:dyDescent="0.55000000000000004">
      <c r="A1643" s="1">
        <v>43121</v>
      </c>
      <c r="B1643" t="s">
        <v>98</v>
      </c>
      <c r="C1643" t="s">
        <v>84</v>
      </c>
      <c r="D1643" t="s">
        <v>26</v>
      </c>
      <c r="E1643" t="s">
        <v>42</v>
      </c>
      <c r="F1643" t="s">
        <v>55</v>
      </c>
      <c r="G1643">
        <v>348.20800000000003</v>
      </c>
    </row>
    <row r="1644" spans="1:7" x14ac:dyDescent="0.55000000000000004">
      <c r="A1644" s="1">
        <v>43339</v>
      </c>
      <c r="B1644" t="s">
        <v>98</v>
      </c>
      <c r="C1644" t="s">
        <v>263</v>
      </c>
      <c r="D1644" t="s">
        <v>144</v>
      </c>
      <c r="E1644" t="s">
        <v>67</v>
      </c>
      <c r="F1644" t="s">
        <v>68</v>
      </c>
      <c r="G1644">
        <v>347.97</v>
      </c>
    </row>
    <row r="1645" spans="1:7" x14ac:dyDescent="0.55000000000000004">
      <c r="A1645" s="1">
        <v>42983</v>
      </c>
      <c r="B1645" t="s">
        <v>37</v>
      </c>
      <c r="C1645" t="s">
        <v>100</v>
      </c>
      <c r="D1645" t="s">
        <v>101</v>
      </c>
      <c r="E1645" t="s">
        <v>28</v>
      </c>
      <c r="F1645" t="s">
        <v>32</v>
      </c>
      <c r="G1645">
        <v>347.80200000000002</v>
      </c>
    </row>
    <row r="1646" spans="1:7" x14ac:dyDescent="0.55000000000000004">
      <c r="A1646" s="1">
        <v>43067</v>
      </c>
      <c r="B1646" t="s">
        <v>37</v>
      </c>
      <c r="C1646" t="s">
        <v>143</v>
      </c>
      <c r="D1646" t="s">
        <v>144</v>
      </c>
      <c r="E1646" t="s">
        <v>28</v>
      </c>
      <c r="F1646" t="s">
        <v>32</v>
      </c>
      <c r="G1646">
        <v>347.80200000000002</v>
      </c>
    </row>
    <row r="1647" spans="1:7" x14ac:dyDescent="0.55000000000000004">
      <c r="A1647" s="1">
        <v>43182</v>
      </c>
      <c r="B1647" t="s">
        <v>37</v>
      </c>
      <c r="C1647" t="s">
        <v>263</v>
      </c>
      <c r="D1647" t="s">
        <v>144</v>
      </c>
      <c r="E1647" t="s">
        <v>42</v>
      </c>
      <c r="F1647" t="s">
        <v>575</v>
      </c>
      <c r="G1647">
        <v>347.58</v>
      </c>
    </row>
    <row r="1648" spans="1:7" x14ac:dyDescent="0.55000000000000004">
      <c r="A1648" s="1">
        <v>42667</v>
      </c>
      <c r="B1648" t="s">
        <v>37</v>
      </c>
      <c r="C1648" t="s">
        <v>100</v>
      </c>
      <c r="D1648" t="s">
        <v>101</v>
      </c>
      <c r="E1648" t="s">
        <v>28</v>
      </c>
      <c r="F1648" t="s">
        <v>52</v>
      </c>
      <c r="G1648">
        <v>347.36099999999999</v>
      </c>
    </row>
    <row r="1649" spans="1:7" x14ac:dyDescent="0.55000000000000004">
      <c r="A1649" s="1">
        <v>42877</v>
      </c>
      <c r="B1649" t="s">
        <v>22</v>
      </c>
      <c r="C1649" t="s">
        <v>786</v>
      </c>
      <c r="D1649" t="s">
        <v>144</v>
      </c>
      <c r="E1649" t="s">
        <v>67</v>
      </c>
      <c r="F1649" t="s">
        <v>68</v>
      </c>
      <c r="G1649">
        <v>345</v>
      </c>
    </row>
    <row r="1650" spans="1:7" x14ac:dyDescent="0.55000000000000004">
      <c r="A1650" s="1">
        <v>42288</v>
      </c>
      <c r="B1650" t="s">
        <v>98</v>
      </c>
      <c r="C1650" t="s">
        <v>92</v>
      </c>
      <c r="D1650" t="s">
        <v>40</v>
      </c>
      <c r="E1650" t="s">
        <v>67</v>
      </c>
      <c r="F1650" t="s">
        <v>157</v>
      </c>
      <c r="G1650">
        <v>345</v>
      </c>
    </row>
    <row r="1651" spans="1:7" x14ac:dyDescent="0.55000000000000004">
      <c r="A1651" s="1">
        <v>43215</v>
      </c>
      <c r="B1651" t="s">
        <v>22</v>
      </c>
      <c r="C1651" t="s">
        <v>39</v>
      </c>
      <c r="D1651" t="s">
        <v>40</v>
      </c>
      <c r="E1651" t="s">
        <v>28</v>
      </c>
      <c r="F1651" t="s">
        <v>29</v>
      </c>
      <c r="G1651">
        <v>344.98099999999999</v>
      </c>
    </row>
    <row r="1652" spans="1:7" x14ac:dyDescent="0.55000000000000004">
      <c r="A1652" s="1">
        <v>42981</v>
      </c>
      <c r="B1652" t="s">
        <v>22</v>
      </c>
      <c r="C1652" t="s">
        <v>2738</v>
      </c>
      <c r="D1652" t="s">
        <v>144</v>
      </c>
      <c r="E1652" t="s">
        <v>28</v>
      </c>
      <c r="F1652" t="s">
        <v>29</v>
      </c>
      <c r="G1652">
        <v>344.94</v>
      </c>
    </row>
    <row r="1653" spans="1:7" x14ac:dyDescent="0.55000000000000004">
      <c r="A1653" s="1">
        <v>43379</v>
      </c>
      <c r="B1653" t="s">
        <v>98</v>
      </c>
      <c r="C1653" t="s">
        <v>263</v>
      </c>
      <c r="D1653" t="s">
        <v>144</v>
      </c>
      <c r="E1653" t="s">
        <v>42</v>
      </c>
      <c r="F1653" t="s">
        <v>55</v>
      </c>
      <c r="G1653">
        <v>344.91</v>
      </c>
    </row>
    <row r="1654" spans="1:7" x14ac:dyDescent="0.55000000000000004">
      <c r="A1654" s="1">
        <v>43417</v>
      </c>
      <c r="B1654" t="s">
        <v>22</v>
      </c>
      <c r="C1654" t="s">
        <v>92</v>
      </c>
      <c r="D1654" t="s">
        <v>40</v>
      </c>
      <c r="E1654" t="s">
        <v>42</v>
      </c>
      <c r="F1654" t="s">
        <v>55</v>
      </c>
      <c r="G1654">
        <v>344.91</v>
      </c>
    </row>
    <row r="1655" spans="1:7" x14ac:dyDescent="0.55000000000000004">
      <c r="A1655" s="1">
        <v>42235</v>
      </c>
      <c r="B1655" t="s">
        <v>37</v>
      </c>
      <c r="C1655" t="s">
        <v>1271</v>
      </c>
      <c r="D1655" t="s">
        <v>26</v>
      </c>
      <c r="E1655" t="s">
        <v>42</v>
      </c>
      <c r="F1655" t="s">
        <v>55</v>
      </c>
      <c r="G1655">
        <v>344.91</v>
      </c>
    </row>
    <row r="1656" spans="1:7" x14ac:dyDescent="0.55000000000000004">
      <c r="A1656" s="1">
        <v>42324</v>
      </c>
      <c r="B1656" t="s">
        <v>37</v>
      </c>
      <c r="C1656" t="s">
        <v>39</v>
      </c>
      <c r="D1656" t="s">
        <v>40</v>
      </c>
      <c r="E1656" t="s">
        <v>42</v>
      </c>
      <c r="F1656" t="s">
        <v>55</v>
      </c>
      <c r="G1656">
        <v>344.91</v>
      </c>
    </row>
    <row r="1657" spans="1:7" x14ac:dyDescent="0.55000000000000004">
      <c r="A1657" s="1">
        <v>43238</v>
      </c>
      <c r="B1657" t="s">
        <v>22</v>
      </c>
      <c r="C1657" t="s">
        <v>416</v>
      </c>
      <c r="D1657" t="s">
        <v>40</v>
      </c>
      <c r="E1657" t="s">
        <v>67</v>
      </c>
      <c r="F1657" t="s">
        <v>68</v>
      </c>
      <c r="G1657">
        <v>344.70400000000001</v>
      </c>
    </row>
    <row r="1658" spans="1:7" x14ac:dyDescent="0.55000000000000004">
      <c r="A1658" s="1">
        <v>42676</v>
      </c>
      <c r="B1658" t="s">
        <v>37</v>
      </c>
      <c r="C1658" t="s">
        <v>100</v>
      </c>
      <c r="D1658" t="s">
        <v>101</v>
      </c>
      <c r="E1658" t="s">
        <v>67</v>
      </c>
      <c r="F1658" t="s">
        <v>68</v>
      </c>
      <c r="G1658">
        <v>344.70400000000001</v>
      </c>
    </row>
    <row r="1659" spans="1:7" x14ac:dyDescent="0.55000000000000004">
      <c r="A1659" s="1">
        <v>42694</v>
      </c>
      <c r="B1659" t="s">
        <v>98</v>
      </c>
      <c r="C1659" t="s">
        <v>143</v>
      </c>
      <c r="D1659" t="s">
        <v>144</v>
      </c>
      <c r="E1659" t="s">
        <v>28</v>
      </c>
      <c r="F1659" t="s">
        <v>32</v>
      </c>
      <c r="G1659">
        <v>344.37200000000001</v>
      </c>
    </row>
    <row r="1660" spans="1:7" x14ac:dyDescent="0.55000000000000004">
      <c r="A1660" s="1">
        <v>42843</v>
      </c>
      <c r="B1660" t="s">
        <v>37</v>
      </c>
      <c r="C1660" t="s">
        <v>100</v>
      </c>
      <c r="D1660" t="s">
        <v>101</v>
      </c>
      <c r="E1660" t="s">
        <v>28</v>
      </c>
      <c r="F1660" t="s">
        <v>32</v>
      </c>
      <c r="G1660">
        <v>344.37200000000001</v>
      </c>
    </row>
    <row r="1661" spans="1:7" x14ac:dyDescent="0.55000000000000004">
      <c r="A1661" s="1">
        <v>42630</v>
      </c>
      <c r="B1661" t="s">
        <v>98</v>
      </c>
      <c r="C1661" t="s">
        <v>263</v>
      </c>
      <c r="D1661" t="s">
        <v>144</v>
      </c>
      <c r="E1661" t="s">
        <v>28</v>
      </c>
      <c r="F1661" t="s">
        <v>52</v>
      </c>
      <c r="G1661">
        <v>344.22</v>
      </c>
    </row>
    <row r="1662" spans="1:7" x14ac:dyDescent="0.55000000000000004">
      <c r="A1662" s="1">
        <v>43372</v>
      </c>
      <c r="B1662" t="s">
        <v>98</v>
      </c>
      <c r="C1662" t="s">
        <v>494</v>
      </c>
      <c r="D1662" t="s">
        <v>144</v>
      </c>
      <c r="E1662" t="s">
        <v>28</v>
      </c>
      <c r="F1662" t="s">
        <v>52</v>
      </c>
      <c r="G1662">
        <v>344.22</v>
      </c>
    </row>
    <row r="1663" spans="1:7" x14ac:dyDescent="0.55000000000000004">
      <c r="A1663" s="1">
        <v>42837</v>
      </c>
      <c r="B1663" t="s">
        <v>22</v>
      </c>
      <c r="C1663" t="s">
        <v>315</v>
      </c>
      <c r="D1663" t="s">
        <v>26</v>
      </c>
      <c r="E1663" t="s">
        <v>28</v>
      </c>
      <c r="F1663" t="s">
        <v>52</v>
      </c>
      <c r="G1663">
        <v>343.92</v>
      </c>
    </row>
    <row r="1664" spans="1:7" x14ac:dyDescent="0.55000000000000004">
      <c r="A1664" s="1">
        <v>43094</v>
      </c>
      <c r="B1664" t="s">
        <v>22</v>
      </c>
      <c r="C1664" t="s">
        <v>1708</v>
      </c>
      <c r="D1664" t="s">
        <v>26</v>
      </c>
      <c r="E1664" t="s">
        <v>28</v>
      </c>
      <c r="F1664" t="s">
        <v>61</v>
      </c>
      <c r="G1664">
        <v>343.85</v>
      </c>
    </row>
    <row r="1665" spans="1:7" x14ac:dyDescent="0.55000000000000004">
      <c r="A1665" s="1">
        <v>43240</v>
      </c>
      <c r="B1665" t="s">
        <v>98</v>
      </c>
      <c r="C1665" t="s">
        <v>39</v>
      </c>
      <c r="D1665" t="s">
        <v>40</v>
      </c>
      <c r="E1665" t="s">
        <v>67</v>
      </c>
      <c r="F1665" t="s">
        <v>680</v>
      </c>
      <c r="G1665">
        <v>343.2</v>
      </c>
    </row>
    <row r="1666" spans="1:7" x14ac:dyDescent="0.55000000000000004">
      <c r="A1666" s="1">
        <v>42205</v>
      </c>
      <c r="B1666" t="s">
        <v>98</v>
      </c>
      <c r="C1666" t="s">
        <v>100</v>
      </c>
      <c r="D1666" t="s">
        <v>101</v>
      </c>
      <c r="E1666" t="s">
        <v>42</v>
      </c>
      <c r="F1666" t="s">
        <v>55</v>
      </c>
      <c r="G1666">
        <v>342.86399999999998</v>
      </c>
    </row>
    <row r="1667" spans="1:7" x14ac:dyDescent="0.55000000000000004">
      <c r="A1667" s="1">
        <v>42771</v>
      </c>
      <c r="B1667" t="s">
        <v>98</v>
      </c>
      <c r="C1667" t="s">
        <v>1271</v>
      </c>
      <c r="D1667" t="s">
        <v>26</v>
      </c>
      <c r="E1667" t="s">
        <v>42</v>
      </c>
      <c r="F1667" t="s">
        <v>86</v>
      </c>
      <c r="G1667">
        <v>342.37</v>
      </c>
    </row>
    <row r="1668" spans="1:7" x14ac:dyDescent="0.55000000000000004">
      <c r="A1668" s="1">
        <v>42926</v>
      </c>
      <c r="B1668" t="s">
        <v>37</v>
      </c>
      <c r="C1668" t="s">
        <v>143</v>
      </c>
      <c r="D1668" t="s">
        <v>144</v>
      </c>
      <c r="E1668" t="s">
        <v>67</v>
      </c>
      <c r="F1668" t="s">
        <v>680</v>
      </c>
      <c r="G1668">
        <v>341.99099999999999</v>
      </c>
    </row>
    <row r="1669" spans="1:7" x14ac:dyDescent="0.55000000000000004">
      <c r="A1669" s="1">
        <v>43414</v>
      </c>
      <c r="B1669" t="s">
        <v>37</v>
      </c>
      <c r="C1669" t="s">
        <v>100</v>
      </c>
      <c r="D1669" t="s">
        <v>101</v>
      </c>
      <c r="E1669" t="s">
        <v>28</v>
      </c>
      <c r="F1669" t="s">
        <v>61</v>
      </c>
      <c r="G1669">
        <v>341.96</v>
      </c>
    </row>
    <row r="1670" spans="1:7" x14ac:dyDescent="0.55000000000000004">
      <c r="A1670" s="1">
        <v>42369</v>
      </c>
      <c r="B1670" t="s">
        <v>98</v>
      </c>
      <c r="C1670" t="s">
        <v>1399</v>
      </c>
      <c r="D1670" t="s">
        <v>144</v>
      </c>
      <c r="E1670" t="s">
        <v>28</v>
      </c>
      <c r="F1670" t="s">
        <v>29</v>
      </c>
      <c r="G1670">
        <v>341.96</v>
      </c>
    </row>
    <row r="1671" spans="1:7" x14ac:dyDescent="0.55000000000000004">
      <c r="A1671" s="1">
        <v>43049</v>
      </c>
      <c r="B1671" t="s">
        <v>22</v>
      </c>
      <c r="C1671" t="s">
        <v>646</v>
      </c>
      <c r="D1671" t="s">
        <v>101</v>
      </c>
      <c r="E1671" t="s">
        <v>28</v>
      </c>
      <c r="F1671" t="s">
        <v>29</v>
      </c>
      <c r="G1671">
        <v>341.96</v>
      </c>
    </row>
    <row r="1672" spans="1:7" x14ac:dyDescent="0.55000000000000004">
      <c r="A1672" s="1">
        <v>42562</v>
      </c>
      <c r="B1672" t="s">
        <v>22</v>
      </c>
      <c r="C1672" t="s">
        <v>143</v>
      </c>
      <c r="D1672" t="s">
        <v>144</v>
      </c>
      <c r="E1672" t="s">
        <v>28</v>
      </c>
      <c r="F1672" t="s">
        <v>32</v>
      </c>
      <c r="G1672">
        <v>341.488</v>
      </c>
    </row>
    <row r="1673" spans="1:7" x14ac:dyDescent="0.55000000000000004">
      <c r="A1673" s="1">
        <v>42317</v>
      </c>
      <c r="B1673" t="s">
        <v>22</v>
      </c>
      <c r="C1673" t="s">
        <v>39</v>
      </c>
      <c r="D1673" t="s">
        <v>40</v>
      </c>
      <c r="E1673" t="s">
        <v>42</v>
      </c>
      <c r="F1673" t="s">
        <v>55</v>
      </c>
      <c r="G1673">
        <v>340.92</v>
      </c>
    </row>
    <row r="1674" spans="1:7" x14ac:dyDescent="0.55000000000000004">
      <c r="A1674" s="1">
        <v>43029</v>
      </c>
      <c r="B1674" t="s">
        <v>22</v>
      </c>
      <c r="C1674" t="s">
        <v>39</v>
      </c>
      <c r="D1674" t="s">
        <v>40</v>
      </c>
      <c r="E1674" t="s">
        <v>42</v>
      </c>
      <c r="F1674" t="s">
        <v>55</v>
      </c>
      <c r="G1674">
        <v>340.92</v>
      </c>
    </row>
    <row r="1675" spans="1:7" x14ac:dyDescent="0.55000000000000004">
      <c r="A1675" s="1">
        <v>43462</v>
      </c>
      <c r="B1675" t="s">
        <v>37</v>
      </c>
      <c r="C1675" t="s">
        <v>39</v>
      </c>
      <c r="D1675" t="s">
        <v>40</v>
      </c>
      <c r="E1675" t="s">
        <v>28</v>
      </c>
      <c r="F1675" t="s">
        <v>32</v>
      </c>
      <c r="G1675">
        <v>340.70400000000001</v>
      </c>
    </row>
    <row r="1676" spans="1:7" x14ac:dyDescent="0.55000000000000004">
      <c r="A1676" s="1">
        <v>43067</v>
      </c>
      <c r="B1676" t="s">
        <v>37</v>
      </c>
      <c r="C1676" t="s">
        <v>143</v>
      </c>
      <c r="D1676" t="s">
        <v>144</v>
      </c>
      <c r="E1676" t="s">
        <v>67</v>
      </c>
      <c r="F1676" t="s">
        <v>68</v>
      </c>
      <c r="G1676">
        <v>340.18200000000002</v>
      </c>
    </row>
    <row r="1677" spans="1:7" x14ac:dyDescent="0.55000000000000004">
      <c r="A1677" s="1">
        <v>42221</v>
      </c>
      <c r="B1677" t="s">
        <v>22</v>
      </c>
      <c r="C1677" t="s">
        <v>39</v>
      </c>
      <c r="D1677" t="s">
        <v>40</v>
      </c>
      <c r="E1677" t="s">
        <v>28</v>
      </c>
      <c r="F1677" t="s">
        <v>32</v>
      </c>
      <c r="G1677">
        <v>340.14400000000001</v>
      </c>
    </row>
    <row r="1678" spans="1:7" x14ac:dyDescent="0.55000000000000004">
      <c r="A1678" s="1">
        <v>42260</v>
      </c>
      <c r="B1678" t="s">
        <v>98</v>
      </c>
      <c r="C1678" t="s">
        <v>100</v>
      </c>
      <c r="D1678" t="s">
        <v>101</v>
      </c>
      <c r="E1678" t="s">
        <v>28</v>
      </c>
      <c r="F1678" t="s">
        <v>32</v>
      </c>
      <c r="G1678">
        <v>340.11599999999999</v>
      </c>
    </row>
    <row r="1679" spans="1:7" x14ac:dyDescent="0.55000000000000004">
      <c r="A1679" s="1">
        <v>42658</v>
      </c>
      <c r="B1679" t="s">
        <v>98</v>
      </c>
      <c r="C1679" t="s">
        <v>207</v>
      </c>
      <c r="D1679" t="s">
        <v>101</v>
      </c>
      <c r="E1679" t="s">
        <v>67</v>
      </c>
      <c r="F1679" t="s">
        <v>157</v>
      </c>
      <c r="G1679">
        <v>339.96</v>
      </c>
    </row>
    <row r="1680" spans="1:7" x14ac:dyDescent="0.55000000000000004">
      <c r="A1680" s="1">
        <v>42233</v>
      </c>
      <c r="B1680" t="s">
        <v>37</v>
      </c>
      <c r="C1680" t="s">
        <v>1708</v>
      </c>
      <c r="D1680" t="s">
        <v>26</v>
      </c>
      <c r="E1680" t="s">
        <v>67</v>
      </c>
      <c r="F1680" t="s">
        <v>157</v>
      </c>
      <c r="G1680">
        <v>339.96</v>
      </c>
    </row>
    <row r="1681" spans="1:7" x14ac:dyDescent="0.55000000000000004">
      <c r="A1681" s="1">
        <v>42977</v>
      </c>
      <c r="B1681" t="s">
        <v>22</v>
      </c>
      <c r="C1681" t="s">
        <v>39</v>
      </c>
      <c r="D1681" t="s">
        <v>40</v>
      </c>
      <c r="E1681" t="s">
        <v>67</v>
      </c>
      <c r="F1681" t="s">
        <v>68</v>
      </c>
      <c r="G1681">
        <v>339.96</v>
      </c>
    </row>
    <row r="1682" spans="1:7" x14ac:dyDescent="0.55000000000000004">
      <c r="A1682" s="1">
        <v>42493</v>
      </c>
      <c r="B1682" t="s">
        <v>22</v>
      </c>
      <c r="C1682" t="s">
        <v>39</v>
      </c>
      <c r="D1682" t="s">
        <v>40</v>
      </c>
      <c r="E1682" t="s">
        <v>67</v>
      </c>
      <c r="F1682" t="s">
        <v>157</v>
      </c>
      <c r="G1682">
        <v>339.96</v>
      </c>
    </row>
    <row r="1683" spans="1:7" x14ac:dyDescent="0.55000000000000004">
      <c r="A1683" s="1">
        <v>42687</v>
      </c>
      <c r="B1683" t="s">
        <v>98</v>
      </c>
      <c r="C1683" t="s">
        <v>1763</v>
      </c>
      <c r="D1683" t="s">
        <v>40</v>
      </c>
      <c r="E1683" t="s">
        <v>67</v>
      </c>
      <c r="F1683" t="s">
        <v>68</v>
      </c>
      <c r="G1683">
        <v>339.96</v>
      </c>
    </row>
    <row r="1684" spans="1:7" x14ac:dyDescent="0.55000000000000004">
      <c r="A1684" s="1">
        <v>43063</v>
      </c>
      <c r="B1684" t="s">
        <v>98</v>
      </c>
      <c r="C1684" t="s">
        <v>50</v>
      </c>
      <c r="D1684" t="s">
        <v>26</v>
      </c>
      <c r="E1684" t="s">
        <v>28</v>
      </c>
      <c r="F1684" t="s">
        <v>29</v>
      </c>
      <c r="G1684">
        <v>339.92</v>
      </c>
    </row>
    <row r="1685" spans="1:7" x14ac:dyDescent="0.55000000000000004">
      <c r="A1685" s="1">
        <v>43419</v>
      </c>
      <c r="B1685" t="s">
        <v>22</v>
      </c>
      <c r="C1685" t="s">
        <v>50</v>
      </c>
      <c r="D1685" t="s">
        <v>26</v>
      </c>
      <c r="E1685" t="s">
        <v>28</v>
      </c>
      <c r="F1685" t="s">
        <v>61</v>
      </c>
      <c r="G1685">
        <v>339.13600000000002</v>
      </c>
    </row>
    <row r="1686" spans="1:7" x14ac:dyDescent="0.55000000000000004">
      <c r="A1686" s="1">
        <v>42348</v>
      </c>
      <c r="B1686" t="s">
        <v>37</v>
      </c>
      <c r="C1686" t="s">
        <v>6264</v>
      </c>
      <c r="D1686" t="s">
        <v>40</v>
      </c>
      <c r="E1686" t="s">
        <v>28</v>
      </c>
      <c r="F1686" t="s">
        <v>32</v>
      </c>
      <c r="G1686">
        <v>338.35199999999998</v>
      </c>
    </row>
    <row r="1687" spans="1:7" x14ac:dyDescent="0.55000000000000004">
      <c r="A1687" s="1">
        <v>42934</v>
      </c>
      <c r="B1687" t="s">
        <v>37</v>
      </c>
      <c r="C1687" t="s">
        <v>453</v>
      </c>
      <c r="D1687" t="s">
        <v>40</v>
      </c>
      <c r="E1687" t="s">
        <v>42</v>
      </c>
      <c r="F1687" t="s">
        <v>55</v>
      </c>
      <c r="G1687">
        <v>338.04</v>
      </c>
    </row>
    <row r="1688" spans="1:7" x14ac:dyDescent="0.55000000000000004">
      <c r="A1688" s="1">
        <v>42926</v>
      </c>
      <c r="B1688" t="s">
        <v>22</v>
      </c>
      <c r="C1688" t="s">
        <v>100</v>
      </c>
      <c r="D1688" t="s">
        <v>101</v>
      </c>
      <c r="E1688" t="s">
        <v>42</v>
      </c>
      <c r="F1688" t="s">
        <v>55</v>
      </c>
      <c r="G1688">
        <v>338.04</v>
      </c>
    </row>
    <row r="1689" spans="1:7" x14ac:dyDescent="0.55000000000000004">
      <c r="A1689" s="1">
        <v>42619</v>
      </c>
      <c r="B1689" t="s">
        <v>37</v>
      </c>
      <c r="C1689" t="s">
        <v>263</v>
      </c>
      <c r="D1689" t="s">
        <v>144</v>
      </c>
      <c r="E1689" t="s">
        <v>67</v>
      </c>
      <c r="F1689" t="s">
        <v>68</v>
      </c>
      <c r="G1689">
        <v>337.98</v>
      </c>
    </row>
    <row r="1690" spans="1:7" x14ac:dyDescent="0.55000000000000004">
      <c r="A1690" s="1">
        <v>42900</v>
      </c>
      <c r="B1690" t="s">
        <v>37</v>
      </c>
      <c r="C1690" t="s">
        <v>143</v>
      </c>
      <c r="D1690" t="s">
        <v>144</v>
      </c>
      <c r="E1690" t="s">
        <v>28</v>
      </c>
      <c r="F1690" t="s">
        <v>52</v>
      </c>
      <c r="G1690">
        <v>337.17599999999999</v>
      </c>
    </row>
    <row r="1691" spans="1:7" x14ac:dyDescent="0.55000000000000004">
      <c r="A1691" s="1">
        <v>42275</v>
      </c>
      <c r="B1691" t="s">
        <v>22</v>
      </c>
      <c r="C1691" t="s">
        <v>50</v>
      </c>
      <c r="D1691" t="s">
        <v>26</v>
      </c>
      <c r="E1691" t="s">
        <v>28</v>
      </c>
      <c r="F1691" t="s">
        <v>61</v>
      </c>
      <c r="G1691">
        <v>337.08800000000002</v>
      </c>
    </row>
    <row r="1692" spans="1:7" x14ac:dyDescent="0.55000000000000004">
      <c r="A1692" s="1">
        <v>43372</v>
      </c>
      <c r="B1692" t="s">
        <v>98</v>
      </c>
      <c r="C1692" t="s">
        <v>100</v>
      </c>
      <c r="D1692" t="s">
        <v>101</v>
      </c>
      <c r="E1692" t="s">
        <v>67</v>
      </c>
      <c r="F1692" t="s">
        <v>680</v>
      </c>
      <c r="G1692">
        <v>336.51</v>
      </c>
    </row>
    <row r="1693" spans="1:7" x14ac:dyDescent="0.55000000000000004">
      <c r="A1693" s="1">
        <v>42105</v>
      </c>
      <c r="B1693" t="s">
        <v>22</v>
      </c>
      <c r="C1693" t="s">
        <v>50</v>
      </c>
      <c r="D1693" t="s">
        <v>26</v>
      </c>
      <c r="E1693" t="s">
        <v>67</v>
      </c>
      <c r="F1693" t="s">
        <v>157</v>
      </c>
      <c r="G1693">
        <v>335.94400000000002</v>
      </c>
    </row>
    <row r="1694" spans="1:7" x14ac:dyDescent="0.55000000000000004">
      <c r="A1694" s="1">
        <v>42704</v>
      </c>
      <c r="B1694" t="s">
        <v>22</v>
      </c>
      <c r="C1694" t="s">
        <v>84</v>
      </c>
      <c r="D1694" t="s">
        <v>26</v>
      </c>
      <c r="E1694" t="s">
        <v>28</v>
      </c>
      <c r="F1694" t="s">
        <v>61</v>
      </c>
      <c r="G1694">
        <v>335.74400000000003</v>
      </c>
    </row>
    <row r="1695" spans="1:7" x14ac:dyDescent="0.55000000000000004">
      <c r="A1695" s="1">
        <v>42093</v>
      </c>
      <c r="B1695" t="s">
        <v>98</v>
      </c>
      <c r="C1695" t="s">
        <v>100</v>
      </c>
      <c r="D1695" t="s">
        <v>101</v>
      </c>
      <c r="E1695" t="s">
        <v>42</v>
      </c>
      <c r="F1695" t="s">
        <v>169</v>
      </c>
      <c r="G1695">
        <v>335.72</v>
      </c>
    </row>
    <row r="1696" spans="1:7" x14ac:dyDescent="0.55000000000000004">
      <c r="A1696" s="1">
        <v>42183</v>
      </c>
      <c r="B1696" t="s">
        <v>22</v>
      </c>
      <c r="C1696" t="s">
        <v>143</v>
      </c>
      <c r="D1696" t="s">
        <v>144</v>
      </c>
      <c r="E1696" t="s">
        <v>42</v>
      </c>
      <c r="F1696" t="s">
        <v>86</v>
      </c>
      <c r="G1696">
        <v>335.52</v>
      </c>
    </row>
    <row r="1697" spans="1:7" x14ac:dyDescent="0.55000000000000004">
      <c r="A1697" s="1">
        <v>42697</v>
      </c>
      <c r="B1697" t="s">
        <v>37</v>
      </c>
      <c r="C1697" t="s">
        <v>100</v>
      </c>
      <c r="D1697" t="s">
        <v>101</v>
      </c>
      <c r="E1697" t="s">
        <v>42</v>
      </c>
      <c r="F1697" t="s">
        <v>86</v>
      </c>
      <c r="G1697">
        <v>335.52</v>
      </c>
    </row>
    <row r="1698" spans="1:7" x14ac:dyDescent="0.55000000000000004">
      <c r="A1698" s="1">
        <v>42702</v>
      </c>
      <c r="B1698" t="s">
        <v>22</v>
      </c>
      <c r="C1698" t="s">
        <v>100</v>
      </c>
      <c r="D1698" t="s">
        <v>101</v>
      </c>
      <c r="E1698" t="s">
        <v>42</v>
      </c>
      <c r="F1698" t="s">
        <v>86</v>
      </c>
      <c r="G1698">
        <v>335.52</v>
      </c>
    </row>
    <row r="1699" spans="1:7" x14ac:dyDescent="0.55000000000000004">
      <c r="A1699" s="1">
        <v>43049</v>
      </c>
      <c r="B1699" t="s">
        <v>98</v>
      </c>
      <c r="C1699" t="s">
        <v>494</v>
      </c>
      <c r="D1699" t="s">
        <v>144</v>
      </c>
      <c r="E1699" t="s">
        <v>42</v>
      </c>
      <c r="F1699" t="s">
        <v>74</v>
      </c>
      <c r="G1699">
        <v>334.88</v>
      </c>
    </row>
    <row r="1700" spans="1:7" x14ac:dyDescent="0.55000000000000004">
      <c r="A1700" s="1">
        <v>42185</v>
      </c>
      <c r="B1700" t="s">
        <v>22</v>
      </c>
      <c r="C1700" t="s">
        <v>263</v>
      </c>
      <c r="D1700" t="s">
        <v>144</v>
      </c>
      <c r="E1700" t="s">
        <v>42</v>
      </c>
      <c r="F1700" t="s">
        <v>71</v>
      </c>
      <c r="G1700">
        <v>334.76799999999997</v>
      </c>
    </row>
    <row r="1701" spans="1:7" x14ac:dyDescent="0.55000000000000004">
      <c r="A1701" s="1">
        <v>42017</v>
      </c>
      <c r="B1701" t="s">
        <v>22</v>
      </c>
      <c r="C1701" t="s">
        <v>39</v>
      </c>
      <c r="D1701" t="s">
        <v>40</v>
      </c>
      <c r="E1701" t="s">
        <v>28</v>
      </c>
      <c r="F1701" t="s">
        <v>29</v>
      </c>
      <c r="G1701">
        <v>333.99900000000002</v>
      </c>
    </row>
    <row r="1702" spans="1:7" x14ac:dyDescent="0.55000000000000004">
      <c r="A1702" s="1">
        <v>42949</v>
      </c>
      <c r="B1702" t="s">
        <v>37</v>
      </c>
      <c r="C1702" t="s">
        <v>39</v>
      </c>
      <c r="D1702" t="s">
        <v>40</v>
      </c>
      <c r="E1702" t="s">
        <v>67</v>
      </c>
      <c r="F1702" t="s">
        <v>68</v>
      </c>
      <c r="G1702">
        <v>333.57600000000002</v>
      </c>
    </row>
    <row r="1703" spans="1:7" x14ac:dyDescent="0.55000000000000004">
      <c r="A1703" s="1">
        <v>42316</v>
      </c>
      <c r="B1703" t="s">
        <v>22</v>
      </c>
      <c r="C1703" t="s">
        <v>39</v>
      </c>
      <c r="D1703" t="s">
        <v>40</v>
      </c>
      <c r="E1703" t="s">
        <v>67</v>
      </c>
      <c r="F1703" t="s">
        <v>68</v>
      </c>
      <c r="G1703">
        <v>333.57600000000002</v>
      </c>
    </row>
    <row r="1704" spans="1:7" x14ac:dyDescent="0.55000000000000004">
      <c r="A1704" s="1">
        <v>43151</v>
      </c>
      <c r="B1704" t="s">
        <v>98</v>
      </c>
      <c r="C1704" t="s">
        <v>306</v>
      </c>
      <c r="D1704" t="s">
        <v>40</v>
      </c>
      <c r="E1704" t="s">
        <v>67</v>
      </c>
      <c r="F1704" t="s">
        <v>68</v>
      </c>
      <c r="G1704">
        <v>333.57600000000002</v>
      </c>
    </row>
    <row r="1705" spans="1:7" x14ac:dyDescent="0.55000000000000004">
      <c r="A1705" s="1">
        <v>43395</v>
      </c>
      <c r="B1705" t="s">
        <v>22</v>
      </c>
      <c r="C1705" t="s">
        <v>646</v>
      </c>
      <c r="D1705" t="s">
        <v>101</v>
      </c>
      <c r="E1705" t="s">
        <v>42</v>
      </c>
      <c r="F1705" t="s">
        <v>55</v>
      </c>
      <c r="G1705">
        <v>333.09</v>
      </c>
    </row>
    <row r="1706" spans="1:7" x14ac:dyDescent="0.55000000000000004">
      <c r="A1706" s="1">
        <v>42323</v>
      </c>
      <c r="B1706" t="s">
        <v>22</v>
      </c>
      <c r="C1706" t="s">
        <v>331</v>
      </c>
      <c r="D1706" t="s">
        <v>26</v>
      </c>
      <c r="E1706" t="s">
        <v>42</v>
      </c>
      <c r="F1706" t="s">
        <v>74</v>
      </c>
      <c r="G1706">
        <v>333.05599999999998</v>
      </c>
    </row>
    <row r="1707" spans="1:7" x14ac:dyDescent="0.55000000000000004">
      <c r="A1707" s="1">
        <v>42031</v>
      </c>
      <c r="B1707" t="s">
        <v>22</v>
      </c>
      <c r="C1707" t="s">
        <v>39</v>
      </c>
      <c r="D1707" t="s">
        <v>40</v>
      </c>
      <c r="E1707" t="s">
        <v>28</v>
      </c>
      <c r="F1707" t="s">
        <v>52</v>
      </c>
      <c r="G1707">
        <v>333</v>
      </c>
    </row>
    <row r="1708" spans="1:7" x14ac:dyDescent="0.55000000000000004">
      <c r="A1708" s="1">
        <v>42547</v>
      </c>
      <c r="B1708" t="s">
        <v>22</v>
      </c>
      <c r="C1708" t="s">
        <v>315</v>
      </c>
      <c r="D1708" t="s">
        <v>26</v>
      </c>
      <c r="E1708" t="s">
        <v>28</v>
      </c>
      <c r="F1708" t="s">
        <v>32</v>
      </c>
      <c r="G1708">
        <v>332.94</v>
      </c>
    </row>
    <row r="1709" spans="1:7" x14ac:dyDescent="0.55000000000000004">
      <c r="A1709" s="1">
        <v>42989</v>
      </c>
      <c r="B1709" t="s">
        <v>22</v>
      </c>
      <c r="C1709" t="s">
        <v>39</v>
      </c>
      <c r="D1709" t="s">
        <v>40</v>
      </c>
      <c r="E1709" t="s">
        <v>42</v>
      </c>
      <c r="F1709" t="s">
        <v>55</v>
      </c>
      <c r="G1709">
        <v>332.94</v>
      </c>
    </row>
    <row r="1710" spans="1:7" x14ac:dyDescent="0.55000000000000004">
      <c r="A1710" s="1">
        <v>43039</v>
      </c>
      <c r="B1710" t="s">
        <v>37</v>
      </c>
      <c r="C1710" t="s">
        <v>646</v>
      </c>
      <c r="D1710" t="s">
        <v>101</v>
      </c>
      <c r="E1710" t="s">
        <v>42</v>
      </c>
      <c r="F1710" t="s">
        <v>55</v>
      </c>
      <c r="G1710">
        <v>332.94</v>
      </c>
    </row>
    <row r="1711" spans="1:7" x14ac:dyDescent="0.55000000000000004">
      <c r="A1711" s="1">
        <v>42046</v>
      </c>
      <c r="B1711" t="s">
        <v>22</v>
      </c>
      <c r="C1711" t="s">
        <v>593</v>
      </c>
      <c r="D1711" t="s">
        <v>101</v>
      </c>
      <c r="E1711" t="s">
        <v>28</v>
      </c>
      <c r="F1711" t="s">
        <v>61</v>
      </c>
      <c r="G1711">
        <v>332.94</v>
      </c>
    </row>
    <row r="1712" spans="1:7" x14ac:dyDescent="0.55000000000000004">
      <c r="A1712" s="1">
        <v>43186</v>
      </c>
      <c r="B1712" t="s">
        <v>22</v>
      </c>
      <c r="C1712" t="s">
        <v>315</v>
      </c>
      <c r="D1712" t="s">
        <v>26</v>
      </c>
      <c r="E1712" t="s">
        <v>42</v>
      </c>
      <c r="F1712" t="s">
        <v>55</v>
      </c>
      <c r="G1712">
        <v>332.94</v>
      </c>
    </row>
    <row r="1713" spans="1:7" x14ac:dyDescent="0.55000000000000004">
      <c r="A1713" s="1">
        <v>43017</v>
      </c>
      <c r="B1713" t="s">
        <v>37</v>
      </c>
      <c r="C1713" t="s">
        <v>143</v>
      </c>
      <c r="D1713" t="s">
        <v>144</v>
      </c>
      <c r="E1713" t="s">
        <v>28</v>
      </c>
      <c r="F1713" t="s">
        <v>61</v>
      </c>
      <c r="G1713">
        <v>332.83199999999999</v>
      </c>
    </row>
    <row r="1714" spans="1:7" x14ac:dyDescent="0.55000000000000004">
      <c r="A1714" s="1">
        <v>43210</v>
      </c>
      <c r="B1714" t="s">
        <v>37</v>
      </c>
      <c r="C1714" t="s">
        <v>143</v>
      </c>
      <c r="D1714" t="s">
        <v>144</v>
      </c>
      <c r="E1714" t="s">
        <v>42</v>
      </c>
      <c r="F1714" t="s">
        <v>55</v>
      </c>
      <c r="G1714">
        <v>332.70400000000001</v>
      </c>
    </row>
    <row r="1715" spans="1:7" x14ac:dyDescent="0.55000000000000004">
      <c r="A1715" s="1">
        <v>43286</v>
      </c>
      <c r="B1715" t="s">
        <v>37</v>
      </c>
      <c r="C1715" t="s">
        <v>100</v>
      </c>
      <c r="D1715" t="s">
        <v>101</v>
      </c>
      <c r="E1715" t="s">
        <v>28</v>
      </c>
      <c r="F1715" t="s">
        <v>61</v>
      </c>
      <c r="G1715">
        <v>332.02800000000002</v>
      </c>
    </row>
    <row r="1716" spans="1:7" x14ac:dyDescent="0.55000000000000004">
      <c r="A1716" s="1">
        <v>42259</v>
      </c>
      <c r="B1716" t="s">
        <v>98</v>
      </c>
      <c r="C1716" t="s">
        <v>4535</v>
      </c>
      <c r="D1716" t="s">
        <v>101</v>
      </c>
      <c r="E1716" t="s">
        <v>42</v>
      </c>
      <c r="F1716" t="s">
        <v>71</v>
      </c>
      <c r="G1716">
        <v>331.96</v>
      </c>
    </row>
    <row r="1717" spans="1:7" x14ac:dyDescent="0.55000000000000004">
      <c r="A1717" s="1">
        <v>42269</v>
      </c>
      <c r="B1717" t="s">
        <v>37</v>
      </c>
      <c r="C1717" t="s">
        <v>207</v>
      </c>
      <c r="D1717" t="s">
        <v>101</v>
      </c>
      <c r="E1717" t="s">
        <v>42</v>
      </c>
      <c r="F1717" t="s">
        <v>55</v>
      </c>
      <c r="G1717">
        <v>331.536</v>
      </c>
    </row>
    <row r="1718" spans="1:7" x14ac:dyDescent="0.55000000000000004">
      <c r="A1718" s="1">
        <v>43003</v>
      </c>
      <c r="B1718" t="s">
        <v>22</v>
      </c>
      <c r="C1718" t="s">
        <v>494</v>
      </c>
      <c r="D1718" t="s">
        <v>144</v>
      </c>
      <c r="E1718" t="s">
        <v>42</v>
      </c>
      <c r="F1718" t="s">
        <v>55</v>
      </c>
      <c r="G1718">
        <v>331.536</v>
      </c>
    </row>
    <row r="1719" spans="1:7" x14ac:dyDescent="0.55000000000000004">
      <c r="A1719" s="1">
        <v>43066</v>
      </c>
      <c r="B1719" t="s">
        <v>22</v>
      </c>
      <c r="C1719" t="s">
        <v>50</v>
      </c>
      <c r="D1719" t="s">
        <v>26</v>
      </c>
      <c r="E1719" t="s">
        <v>28</v>
      </c>
      <c r="F1719" t="s">
        <v>52</v>
      </c>
      <c r="G1719">
        <v>331.02300000000002</v>
      </c>
    </row>
    <row r="1720" spans="1:7" x14ac:dyDescent="0.55000000000000004">
      <c r="A1720" s="1">
        <v>43009</v>
      </c>
      <c r="B1720" t="s">
        <v>22</v>
      </c>
      <c r="C1720" t="s">
        <v>263</v>
      </c>
      <c r="D1720" t="s">
        <v>144</v>
      </c>
      <c r="E1720" t="s">
        <v>28</v>
      </c>
      <c r="F1720" t="s">
        <v>52</v>
      </c>
      <c r="G1720">
        <v>330.58800000000002</v>
      </c>
    </row>
    <row r="1721" spans="1:7" x14ac:dyDescent="0.55000000000000004">
      <c r="A1721" s="1">
        <v>43311</v>
      </c>
      <c r="B1721" t="s">
        <v>22</v>
      </c>
      <c r="C1721" t="s">
        <v>39</v>
      </c>
      <c r="D1721" t="s">
        <v>40</v>
      </c>
      <c r="E1721" t="s">
        <v>42</v>
      </c>
      <c r="F1721" t="s">
        <v>55</v>
      </c>
      <c r="G1721">
        <v>330.4</v>
      </c>
    </row>
    <row r="1722" spans="1:7" x14ac:dyDescent="0.55000000000000004">
      <c r="A1722" s="1">
        <v>42086</v>
      </c>
      <c r="B1722" t="s">
        <v>22</v>
      </c>
      <c r="C1722" t="s">
        <v>39</v>
      </c>
      <c r="D1722" t="s">
        <v>40</v>
      </c>
      <c r="E1722" t="s">
        <v>42</v>
      </c>
      <c r="F1722" t="s">
        <v>55</v>
      </c>
      <c r="G1722">
        <v>330.4</v>
      </c>
    </row>
    <row r="1723" spans="1:7" x14ac:dyDescent="0.55000000000000004">
      <c r="A1723" s="1">
        <v>43394</v>
      </c>
      <c r="B1723" t="s">
        <v>22</v>
      </c>
      <c r="C1723" t="s">
        <v>143</v>
      </c>
      <c r="D1723" t="s">
        <v>144</v>
      </c>
      <c r="E1723" t="s">
        <v>67</v>
      </c>
      <c r="F1723" t="s">
        <v>68</v>
      </c>
      <c r="G1723">
        <v>329.988</v>
      </c>
    </row>
    <row r="1724" spans="1:7" x14ac:dyDescent="0.55000000000000004">
      <c r="A1724" s="1">
        <v>42984</v>
      </c>
      <c r="B1724" t="s">
        <v>37</v>
      </c>
      <c r="C1724" t="s">
        <v>100</v>
      </c>
      <c r="D1724" t="s">
        <v>101</v>
      </c>
      <c r="E1724" t="s">
        <v>67</v>
      </c>
      <c r="F1724" t="s">
        <v>68</v>
      </c>
      <c r="G1724">
        <v>329.584</v>
      </c>
    </row>
    <row r="1725" spans="1:7" x14ac:dyDescent="0.55000000000000004">
      <c r="A1725" s="1">
        <v>42368</v>
      </c>
      <c r="B1725" t="s">
        <v>37</v>
      </c>
      <c r="C1725" t="s">
        <v>100</v>
      </c>
      <c r="D1725" t="s">
        <v>101</v>
      </c>
      <c r="E1725" t="s">
        <v>67</v>
      </c>
      <c r="F1725" t="s">
        <v>68</v>
      </c>
      <c r="G1725">
        <v>328.77600000000001</v>
      </c>
    </row>
    <row r="1726" spans="1:7" x14ac:dyDescent="0.55000000000000004">
      <c r="A1726" s="1">
        <v>43080</v>
      </c>
      <c r="B1726" t="s">
        <v>37</v>
      </c>
      <c r="C1726" t="s">
        <v>494</v>
      </c>
      <c r="D1726" t="s">
        <v>144</v>
      </c>
      <c r="E1726" t="s">
        <v>28</v>
      </c>
      <c r="F1726" t="s">
        <v>52</v>
      </c>
      <c r="G1726">
        <v>328.59</v>
      </c>
    </row>
    <row r="1727" spans="1:7" x14ac:dyDescent="0.55000000000000004">
      <c r="A1727" s="1">
        <v>42297</v>
      </c>
      <c r="B1727" t="s">
        <v>37</v>
      </c>
      <c r="C1727" t="s">
        <v>331</v>
      </c>
      <c r="D1727" t="s">
        <v>26</v>
      </c>
      <c r="E1727" t="s">
        <v>28</v>
      </c>
      <c r="F1727" t="s">
        <v>52</v>
      </c>
      <c r="G1727">
        <v>328.59</v>
      </c>
    </row>
    <row r="1728" spans="1:7" x14ac:dyDescent="0.55000000000000004">
      <c r="A1728" s="1">
        <v>43392</v>
      </c>
      <c r="B1728" t="s">
        <v>22</v>
      </c>
      <c r="C1728" t="s">
        <v>100</v>
      </c>
      <c r="D1728" t="s">
        <v>101</v>
      </c>
      <c r="E1728" t="s">
        <v>28</v>
      </c>
      <c r="F1728" t="s">
        <v>29</v>
      </c>
      <c r="G1728">
        <v>328.39920000000001</v>
      </c>
    </row>
    <row r="1729" spans="1:7" x14ac:dyDescent="0.55000000000000004">
      <c r="A1729" s="1">
        <v>42892</v>
      </c>
      <c r="B1729" t="s">
        <v>22</v>
      </c>
      <c r="C1729" t="s">
        <v>207</v>
      </c>
      <c r="D1729" t="s">
        <v>101</v>
      </c>
      <c r="E1729" t="s">
        <v>67</v>
      </c>
      <c r="F1729" t="s">
        <v>68</v>
      </c>
      <c r="G1729">
        <v>328.22399999999999</v>
      </c>
    </row>
    <row r="1730" spans="1:7" x14ac:dyDescent="0.55000000000000004">
      <c r="A1730" s="1">
        <v>42825</v>
      </c>
      <c r="B1730" t="s">
        <v>22</v>
      </c>
      <c r="C1730" t="s">
        <v>263</v>
      </c>
      <c r="D1730" t="s">
        <v>144</v>
      </c>
      <c r="E1730" t="s">
        <v>28</v>
      </c>
      <c r="F1730" t="s">
        <v>32</v>
      </c>
      <c r="G1730">
        <v>327.99599999999998</v>
      </c>
    </row>
    <row r="1731" spans="1:7" x14ac:dyDescent="0.55000000000000004">
      <c r="A1731" s="1">
        <v>43428</v>
      </c>
      <c r="B1731" t="s">
        <v>37</v>
      </c>
      <c r="C1731" t="s">
        <v>379</v>
      </c>
      <c r="D1731" t="s">
        <v>26</v>
      </c>
      <c r="E1731" t="s">
        <v>42</v>
      </c>
      <c r="F1731" t="s">
        <v>71</v>
      </c>
      <c r="G1731">
        <v>327.84</v>
      </c>
    </row>
    <row r="1732" spans="1:7" x14ac:dyDescent="0.55000000000000004">
      <c r="A1732" s="1">
        <v>42224</v>
      </c>
      <c r="B1732" t="s">
        <v>22</v>
      </c>
      <c r="C1732" t="s">
        <v>39</v>
      </c>
      <c r="D1732" t="s">
        <v>40</v>
      </c>
      <c r="E1732" t="s">
        <v>28</v>
      </c>
      <c r="F1732" t="s">
        <v>61</v>
      </c>
      <c r="G1732">
        <v>327.76</v>
      </c>
    </row>
    <row r="1733" spans="1:7" x14ac:dyDescent="0.55000000000000004">
      <c r="A1733" s="1">
        <v>42442</v>
      </c>
      <c r="B1733" t="s">
        <v>98</v>
      </c>
      <c r="C1733" t="s">
        <v>39</v>
      </c>
      <c r="D1733" t="s">
        <v>40</v>
      </c>
      <c r="E1733" t="s">
        <v>28</v>
      </c>
      <c r="F1733" t="s">
        <v>61</v>
      </c>
      <c r="G1733">
        <v>327.76</v>
      </c>
    </row>
    <row r="1734" spans="1:7" x14ac:dyDescent="0.55000000000000004">
      <c r="A1734" s="1">
        <v>43421</v>
      </c>
      <c r="B1734" t="s">
        <v>22</v>
      </c>
      <c r="C1734" t="s">
        <v>100</v>
      </c>
      <c r="D1734" t="s">
        <v>101</v>
      </c>
      <c r="E1734" t="s">
        <v>28</v>
      </c>
      <c r="F1734" t="s">
        <v>29</v>
      </c>
      <c r="G1734">
        <v>327.7328</v>
      </c>
    </row>
    <row r="1735" spans="1:7" x14ac:dyDescent="0.55000000000000004">
      <c r="A1735" s="1">
        <v>42675</v>
      </c>
      <c r="B1735" t="s">
        <v>22</v>
      </c>
      <c r="C1735" t="s">
        <v>263</v>
      </c>
      <c r="D1735" t="s">
        <v>144</v>
      </c>
      <c r="E1735" t="s">
        <v>28</v>
      </c>
      <c r="F1735" t="s">
        <v>32</v>
      </c>
      <c r="G1735">
        <v>327.56400000000002</v>
      </c>
    </row>
    <row r="1736" spans="1:7" x14ac:dyDescent="0.55000000000000004">
      <c r="A1736" s="1">
        <v>42782</v>
      </c>
      <c r="B1736" t="s">
        <v>22</v>
      </c>
      <c r="C1736" t="s">
        <v>263</v>
      </c>
      <c r="D1736" t="s">
        <v>144</v>
      </c>
      <c r="E1736" t="s">
        <v>28</v>
      </c>
      <c r="F1736" t="s">
        <v>32</v>
      </c>
      <c r="G1736">
        <v>326.64600000000002</v>
      </c>
    </row>
    <row r="1737" spans="1:7" x14ac:dyDescent="0.55000000000000004">
      <c r="A1737" s="1">
        <v>43189</v>
      </c>
      <c r="B1737" t="s">
        <v>22</v>
      </c>
      <c r="C1737" t="s">
        <v>646</v>
      </c>
      <c r="D1737" t="s">
        <v>101</v>
      </c>
      <c r="E1737" t="s">
        <v>42</v>
      </c>
      <c r="F1737" t="s">
        <v>169</v>
      </c>
      <c r="G1737">
        <v>325.86</v>
      </c>
    </row>
    <row r="1738" spans="1:7" x14ac:dyDescent="0.55000000000000004">
      <c r="A1738" s="1">
        <v>42695</v>
      </c>
      <c r="B1738" t="s">
        <v>37</v>
      </c>
      <c r="C1738" t="s">
        <v>306</v>
      </c>
      <c r="D1738" t="s">
        <v>40</v>
      </c>
      <c r="E1738" t="s">
        <v>42</v>
      </c>
      <c r="F1738" t="s">
        <v>74</v>
      </c>
      <c r="G1738">
        <v>325.63200000000001</v>
      </c>
    </row>
    <row r="1739" spans="1:7" x14ac:dyDescent="0.55000000000000004">
      <c r="A1739" s="1">
        <v>42909</v>
      </c>
      <c r="B1739" t="s">
        <v>22</v>
      </c>
      <c r="C1739" t="s">
        <v>263</v>
      </c>
      <c r="D1739" t="s">
        <v>144</v>
      </c>
      <c r="E1739" t="s">
        <v>42</v>
      </c>
      <c r="F1739" t="s">
        <v>55</v>
      </c>
      <c r="G1739">
        <v>324.89999999999998</v>
      </c>
    </row>
    <row r="1740" spans="1:7" x14ac:dyDescent="0.55000000000000004">
      <c r="A1740" s="1">
        <v>43444</v>
      </c>
      <c r="B1740" t="s">
        <v>37</v>
      </c>
      <c r="C1740" t="s">
        <v>92</v>
      </c>
      <c r="D1740" t="s">
        <v>40</v>
      </c>
      <c r="E1740" t="s">
        <v>42</v>
      </c>
      <c r="F1740" t="s">
        <v>55</v>
      </c>
      <c r="G1740">
        <v>324.89999999999998</v>
      </c>
    </row>
    <row r="1741" spans="1:7" x14ac:dyDescent="0.55000000000000004">
      <c r="A1741" s="1">
        <v>43252</v>
      </c>
      <c r="B1741" t="s">
        <v>22</v>
      </c>
      <c r="C1741" t="s">
        <v>143</v>
      </c>
      <c r="D1741" t="s">
        <v>144</v>
      </c>
      <c r="E1741" t="s">
        <v>42</v>
      </c>
      <c r="F1741" t="s">
        <v>55</v>
      </c>
      <c r="G1741">
        <v>324.74400000000003</v>
      </c>
    </row>
    <row r="1742" spans="1:7" x14ac:dyDescent="0.55000000000000004">
      <c r="A1742" s="1">
        <v>42414</v>
      </c>
      <c r="B1742" t="s">
        <v>22</v>
      </c>
      <c r="C1742" t="s">
        <v>494</v>
      </c>
      <c r="D1742" t="s">
        <v>144</v>
      </c>
      <c r="E1742" t="s">
        <v>67</v>
      </c>
      <c r="F1742" t="s">
        <v>68</v>
      </c>
      <c r="G1742">
        <v>323.98200000000003</v>
      </c>
    </row>
    <row r="1743" spans="1:7" x14ac:dyDescent="0.55000000000000004">
      <c r="A1743" s="1">
        <v>43358</v>
      </c>
      <c r="B1743" t="s">
        <v>22</v>
      </c>
      <c r="C1743" t="s">
        <v>207</v>
      </c>
      <c r="D1743" t="s">
        <v>101</v>
      </c>
      <c r="E1743" t="s">
        <v>67</v>
      </c>
      <c r="F1743" t="s">
        <v>68</v>
      </c>
      <c r="G1743">
        <v>323.976</v>
      </c>
    </row>
    <row r="1744" spans="1:7" x14ac:dyDescent="0.55000000000000004">
      <c r="A1744" s="1">
        <v>42082</v>
      </c>
      <c r="B1744" t="s">
        <v>37</v>
      </c>
      <c r="C1744" t="s">
        <v>50</v>
      </c>
      <c r="D1744" t="s">
        <v>26</v>
      </c>
      <c r="E1744" t="s">
        <v>67</v>
      </c>
      <c r="F1744" t="s">
        <v>68</v>
      </c>
      <c r="G1744">
        <v>323.976</v>
      </c>
    </row>
    <row r="1745" spans="1:7" x14ac:dyDescent="0.55000000000000004">
      <c r="A1745" s="1">
        <v>42357</v>
      </c>
      <c r="B1745" t="s">
        <v>22</v>
      </c>
      <c r="C1745" t="s">
        <v>207</v>
      </c>
      <c r="D1745" t="s">
        <v>101</v>
      </c>
      <c r="E1745" t="s">
        <v>67</v>
      </c>
      <c r="F1745" t="s">
        <v>68</v>
      </c>
      <c r="G1745">
        <v>323.976</v>
      </c>
    </row>
    <row r="1746" spans="1:7" x14ac:dyDescent="0.55000000000000004">
      <c r="A1746" s="1">
        <v>42477</v>
      </c>
      <c r="B1746" t="s">
        <v>22</v>
      </c>
      <c r="C1746" t="s">
        <v>39</v>
      </c>
      <c r="D1746" t="s">
        <v>40</v>
      </c>
      <c r="E1746" t="s">
        <v>67</v>
      </c>
      <c r="F1746" t="s">
        <v>157</v>
      </c>
      <c r="G1746">
        <v>323.37</v>
      </c>
    </row>
    <row r="1747" spans="1:7" x14ac:dyDescent="0.55000000000000004">
      <c r="A1747" s="1">
        <v>42892</v>
      </c>
      <c r="B1747" t="s">
        <v>22</v>
      </c>
      <c r="C1747" t="s">
        <v>1708</v>
      </c>
      <c r="D1747" t="s">
        <v>26</v>
      </c>
      <c r="E1747" t="s">
        <v>67</v>
      </c>
      <c r="F1747" t="s">
        <v>157</v>
      </c>
      <c r="G1747">
        <v>323.37</v>
      </c>
    </row>
    <row r="1748" spans="1:7" x14ac:dyDescent="0.55000000000000004">
      <c r="A1748" s="1">
        <v>43464</v>
      </c>
      <c r="B1748" t="s">
        <v>22</v>
      </c>
      <c r="C1748" t="s">
        <v>263</v>
      </c>
      <c r="D1748" t="s">
        <v>144</v>
      </c>
      <c r="E1748" t="s">
        <v>28</v>
      </c>
      <c r="F1748" t="s">
        <v>29</v>
      </c>
      <c r="G1748">
        <v>323.13600000000002</v>
      </c>
    </row>
    <row r="1749" spans="1:7" x14ac:dyDescent="0.55000000000000004">
      <c r="A1749" s="1">
        <v>42674</v>
      </c>
      <c r="B1749" t="s">
        <v>22</v>
      </c>
      <c r="C1749" t="s">
        <v>39</v>
      </c>
      <c r="D1749" t="s">
        <v>40</v>
      </c>
      <c r="E1749" t="s">
        <v>28</v>
      </c>
      <c r="F1749" t="s">
        <v>32</v>
      </c>
      <c r="G1749">
        <v>323.13600000000002</v>
      </c>
    </row>
    <row r="1750" spans="1:7" x14ac:dyDescent="0.55000000000000004">
      <c r="A1750" s="1">
        <v>42521</v>
      </c>
      <c r="B1750" t="s">
        <v>22</v>
      </c>
      <c r="C1750" t="s">
        <v>117</v>
      </c>
      <c r="D1750" t="s">
        <v>40</v>
      </c>
      <c r="E1750" t="s">
        <v>42</v>
      </c>
      <c r="F1750" t="s">
        <v>55</v>
      </c>
      <c r="G1750">
        <v>323.10000000000002</v>
      </c>
    </row>
    <row r="1751" spans="1:7" x14ac:dyDescent="0.55000000000000004">
      <c r="A1751" s="1">
        <v>42597</v>
      </c>
      <c r="B1751" t="s">
        <v>37</v>
      </c>
      <c r="C1751" t="s">
        <v>39</v>
      </c>
      <c r="D1751" t="s">
        <v>40</v>
      </c>
      <c r="E1751" t="s">
        <v>42</v>
      </c>
      <c r="F1751" t="s">
        <v>55</v>
      </c>
      <c r="G1751">
        <v>323.10000000000002</v>
      </c>
    </row>
    <row r="1752" spans="1:7" x14ac:dyDescent="0.55000000000000004">
      <c r="A1752" s="1">
        <v>43330</v>
      </c>
      <c r="B1752" t="s">
        <v>98</v>
      </c>
      <c r="C1752" t="s">
        <v>92</v>
      </c>
      <c r="D1752" t="s">
        <v>40</v>
      </c>
      <c r="E1752" t="s">
        <v>42</v>
      </c>
      <c r="F1752" t="s">
        <v>55</v>
      </c>
      <c r="G1752">
        <v>323.10000000000002</v>
      </c>
    </row>
    <row r="1753" spans="1:7" x14ac:dyDescent="0.55000000000000004">
      <c r="A1753" s="1">
        <v>42731</v>
      </c>
      <c r="B1753" t="s">
        <v>37</v>
      </c>
      <c r="C1753" t="s">
        <v>39</v>
      </c>
      <c r="D1753" t="s">
        <v>40</v>
      </c>
      <c r="E1753" t="s">
        <v>42</v>
      </c>
      <c r="F1753" t="s">
        <v>55</v>
      </c>
      <c r="G1753">
        <v>323.10000000000002</v>
      </c>
    </row>
    <row r="1754" spans="1:7" x14ac:dyDescent="0.55000000000000004">
      <c r="A1754" s="1">
        <v>42752</v>
      </c>
      <c r="B1754" t="s">
        <v>98</v>
      </c>
      <c r="C1754" t="s">
        <v>2697</v>
      </c>
      <c r="D1754" t="s">
        <v>144</v>
      </c>
      <c r="E1754" t="s">
        <v>28</v>
      </c>
      <c r="F1754" t="s">
        <v>61</v>
      </c>
      <c r="G1754">
        <v>322.58999999999997</v>
      </c>
    </row>
    <row r="1755" spans="1:7" x14ac:dyDescent="0.55000000000000004">
      <c r="A1755" s="1">
        <v>42702</v>
      </c>
      <c r="B1755" t="s">
        <v>22</v>
      </c>
      <c r="C1755" t="s">
        <v>263</v>
      </c>
      <c r="D1755" t="s">
        <v>144</v>
      </c>
      <c r="E1755" t="s">
        <v>28</v>
      </c>
      <c r="F1755" t="s">
        <v>61</v>
      </c>
      <c r="G1755">
        <v>322.58999999999997</v>
      </c>
    </row>
    <row r="1756" spans="1:7" x14ac:dyDescent="0.55000000000000004">
      <c r="A1756" s="1">
        <v>42291</v>
      </c>
      <c r="B1756" t="s">
        <v>22</v>
      </c>
      <c r="C1756" t="s">
        <v>207</v>
      </c>
      <c r="D1756" t="s">
        <v>101</v>
      </c>
      <c r="E1756" t="s">
        <v>42</v>
      </c>
      <c r="F1756" t="s">
        <v>86</v>
      </c>
      <c r="G1756">
        <v>322.19200000000001</v>
      </c>
    </row>
    <row r="1757" spans="1:7" x14ac:dyDescent="0.55000000000000004">
      <c r="A1757" s="1">
        <v>43339</v>
      </c>
      <c r="B1757" t="s">
        <v>37</v>
      </c>
      <c r="C1757" t="s">
        <v>39</v>
      </c>
      <c r="D1757" t="s">
        <v>40</v>
      </c>
      <c r="E1757" t="s">
        <v>42</v>
      </c>
      <c r="F1757" t="s">
        <v>74</v>
      </c>
      <c r="G1757">
        <v>321.92</v>
      </c>
    </row>
    <row r="1758" spans="1:7" x14ac:dyDescent="0.55000000000000004">
      <c r="A1758" s="1">
        <v>43079</v>
      </c>
      <c r="B1758" t="s">
        <v>22</v>
      </c>
      <c r="C1758" t="s">
        <v>39</v>
      </c>
      <c r="D1758" t="s">
        <v>40</v>
      </c>
      <c r="E1758" t="s">
        <v>28</v>
      </c>
      <c r="F1758" t="s">
        <v>32</v>
      </c>
      <c r="G1758">
        <v>321.56799999999998</v>
      </c>
    </row>
    <row r="1759" spans="1:7" x14ac:dyDescent="0.55000000000000004">
      <c r="A1759" s="1">
        <v>43418</v>
      </c>
      <c r="B1759" t="s">
        <v>37</v>
      </c>
      <c r="C1759" t="s">
        <v>39</v>
      </c>
      <c r="D1759" t="s">
        <v>40</v>
      </c>
      <c r="E1759" t="s">
        <v>28</v>
      </c>
      <c r="F1759" t="s">
        <v>32</v>
      </c>
      <c r="G1759">
        <v>321.56799999999998</v>
      </c>
    </row>
    <row r="1760" spans="1:7" x14ac:dyDescent="0.55000000000000004">
      <c r="A1760" s="1">
        <v>43428</v>
      </c>
      <c r="B1760" t="s">
        <v>22</v>
      </c>
      <c r="C1760" t="s">
        <v>263</v>
      </c>
      <c r="D1760" t="s">
        <v>144</v>
      </c>
      <c r="E1760" t="s">
        <v>28</v>
      </c>
      <c r="F1760" t="s">
        <v>29</v>
      </c>
      <c r="G1760">
        <v>321.56799999999998</v>
      </c>
    </row>
    <row r="1761" spans="1:7" x14ac:dyDescent="0.55000000000000004">
      <c r="A1761" s="1">
        <v>42296</v>
      </c>
      <c r="B1761" t="s">
        <v>98</v>
      </c>
      <c r="C1761" t="s">
        <v>39</v>
      </c>
      <c r="D1761" t="s">
        <v>40</v>
      </c>
      <c r="E1761" t="s">
        <v>67</v>
      </c>
      <c r="F1761" t="s">
        <v>68</v>
      </c>
      <c r="G1761">
        <v>321.55200000000002</v>
      </c>
    </row>
    <row r="1762" spans="1:7" x14ac:dyDescent="0.55000000000000004">
      <c r="A1762" s="1">
        <v>42333</v>
      </c>
      <c r="B1762" t="s">
        <v>37</v>
      </c>
      <c r="C1762" t="s">
        <v>39</v>
      </c>
      <c r="D1762" t="s">
        <v>40</v>
      </c>
      <c r="E1762" t="s">
        <v>42</v>
      </c>
      <c r="F1762" t="s">
        <v>74</v>
      </c>
      <c r="G1762">
        <v>320.88</v>
      </c>
    </row>
    <row r="1763" spans="1:7" x14ac:dyDescent="0.55000000000000004">
      <c r="A1763" s="1">
        <v>43441</v>
      </c>
      <c r="B1763" t="s">
        <v>22</v>
      </c>
      <c r="C1763" t="s">
        <v>1488</v>
      </c>
      <c r="D1763" t="s">
        <v>26</v>
      </c>
      <c r="E1763" t="s">
        <v>42</v>
      </c>
      <c r="F1763" t="s">
        <v>74</v>
      </c>
      <c r="G1763">
        <v>320.64</v>
      </c>
    </row>
    <row r="1764" spans="1:7" x14ac:dyDescent="0.55000000000000004">
      <c r="A1764" s="1">
        <v>43351</v>
      </c>
      <c r="B1764" t="s">
        <v>37</v>
      </c>
      <c r="C1764" t="s">
        <v>100</v>
      </c>
      <c r="D1764" t="s">
        <v>101</v>
      </c>
      <c r="E1764" t="s">
        <v>67</v>
      </c>
      <c r="F1764" t="s">
        <v>1215</v>
      </c>
      <c r="G1764">
        <v>319.98399999999998</v>
      </c>
    </row>
    <row r="1765" spans="1:7" x14ac:dyDescent="0.55000000000000004">
      <c r="A1765" s="1">
        <v>42541</v>
      </c>
      <c r="B1765" t="s">
        <v>98</v>
      </c>
      <c r="C1765" t="s">
        <v>143</v>
      </c>
      <c r="D1765" t="s">
        <v>144</v>
      </c>
      <c r="E1765" t="s">
        <v>67</v>
      </c>
      <c r="F1765" t="s">
        <v>157</v>
      </c>
      <c r="G1765">
        <v>319.98399999999998</v>
      </c>
    </row>
    <row r="1766" spans="1:7" x14ac:dyDescent="0.55000000000000004">
      <c r="A1766" s="1">
        <v>42718</v>
      </c>
      <c r="B1766" t="s">
        <v>22</v>
      </c>
      <c r="C1766" t="s">
        <v>416</v>
      </c>
      <c r="D1766" t="s">
        <v>40</v>
      </c>
      <c r="E1766" t="s">
        <v>67</v>
      </c>
      <c r="F1766" t="s">
        <v>68</v>
      </c>
      <c r="G1766">
        <v>319.96800000000002</v>
      </c>
    </row>
    <row r="1767" spans="1:7" x14ac:dyDescent="0.55000000000000004">
      <c r="A1767" s="1">
        <v>42297</v>
      </c>
      <c r="B1767" t="s">
        <v>98</v>
      </c>
      <c r="C1767" t="s">
        <v>207</v>
      </c>
      <c r="D1767" t="s">
        <v>101</v>
      </c>
      <c r="E1767" t="s">
        <v>67</v>
      </c>
      <c r="F1767" t="s">
        <v>157</v>
      </c>
      <c r="G1767">
        <v>319.96800000000002</v>
      </c>
    </row>
    <row r="1768" spans="1:7" x14ac:dyDescent="0.55000000000000004">
      <c r="A1768" s="1">
        <v>42367</v>
      </c>
      <c r="B1768" t="s">
        <v>22</v>
      </c>
      <c r="C1768" t="s">
        <v>39</v>
      </c>
      <c r="D1768" t="s">
        <v>40</v>
      </c>
      <c r="E1768" t="s">
        <v>67</v>
      </c>
      <c r="F1768" t="s">
        <v>68</v>
      </c>
      <c r="G1768">
        <v>319.96800000000002</v>
      </c>
    </row>
    <row r="1769" spans="1:7" x14ac:dyDescent="0.55000000000000004">
      <c r="A1769" s="1">
        <v>43379</v>
      </c>
      <c r="B1769" t="s">
        <v>98</v>
      </c>
      <c r="C1769" t="s">
        <v>263</v>
      </c>
      <c r="D1769" t="s">
        <v>144</v>
      </c>
      <c r="E1769" t="s">
        <v>67</v>
      </c>
      <c r="F1769" t="s">
        <v>157</v>
      </c>
      <c r="G1769">
        <v>319.95999999999998</v>
      </c>
    </row>
    <row r="1770" spans="1:7" x14ac:dyDescent="0.55000000000000004">
      <c r="A1770" s="1">
        <v>43064</v>
      </c>
      <c r="B1770" t="s">
        <v>37</v>
      </c>
      <c r="C1770" t="s">
        <v>786</v>
      </c>
      <c r="D1770" t="s">
        <v>144</v>
      </c>
      <c r="E1770" t="s">
        <v>67</v>
      </c>
      <c r="F1770" t="s">
        <v>680</v>
      </c>
      <c r="G1770">
        <v>319.92</v>
      </c>
    </row>
    <row r="1771" spans="1:7" x14ac:dyDescent="0.55000000000000004">
      <c r="A1771" s="1">
        <v>42330</v>
      </c>
      <c r="B1771" t="s">
        <v>37</v>
      </c>
      <c r="C1771" t="s">
        <v>1271</v>
      </c>
      <c r="D1771" t="s">
        <v>26</v>
      </c>
      <c r="E1771" t="s">
        <v>42</v>
      </c>
      <c r="F1771" t="s">
        <v>71</v>
      </c>
      <c r="G1771">
        <v>319.89999999999998</v>
      </c>
    </row>
    <row r="1772" spans="1:7" x14ac:dyDescent="0.55000000000000004">
      <c r="A1772" s="1">
        <v>42809</v>
      </c>
      <c r="B1772" t="s">
        <v>98</v>
      </c>
      <c r="C1772" t="s">
        <v>1488</v>
      </c>
      <c r="D1772" t="s">
        <v>26</v>
      </c>
      <c r="E1772" t="s">
        <v>42</v>
      </c>
      <c r="F1772" t="s">
        <v>86</v>
      </c>
      <c r="G1772">
        <v>319.76</v>
      </c>
    </row>
    <row r="1773" spans="1:7" x14ac:dyDescent="0.55000000000000004">
      <c r="A1773" s="1">
        <v>42903</v>
      </c>
      <c r="B1773" t="s">
        <v>22</v>
      </c>
      <c r="C1773" t="s">
        <v>263</v>
      </c>
      <c r="D1773" t="s">
        <v>144</v>
      </c>
      <c r="E1773" t="s">
        <v>28</v>
      </c>
      <c r="F1773" t="s">
        <v>32</v>
      </c>
      <c r="G1773">
        <v>319.41000000000003</v>
      </c>
    </row>
    <row r="1774" spans="1:7" x14ac:dyDescent="0.55000000000000004">
      <c r="A1774" s="1">
        <v>43410</v>
      </c>
      <c r="B1774" t="s">
        <v>22</v>
      </c>
      <c r="C1774" t="s">
        <v>263</v>
      </c>
      <c r="D1774" t="s">
        <v>144</v>
      </c>
      <c r="E1774" t="s">
        <v>42</v>
      </c>
      <c r="F1774" t="s">
        <v>86</v>
      </c>
      <c r="G1774">
        <v>318.95999999999998</v>
      </c>
    </row>
    <row r="1775" spans="1:7" x14ac:dyDescent="0.55000000000000004">
      <c r="A1775" s="1">
        <v>43059</v>
      </c>
      <c r="B1775" t="s">
        <v>37</v>
      </c>
      <c r="C1775" t="s">
        <v>100</v>
      </c>
      <c r="D1775" t="s">
        <v>101</v>
      </c>
      <c r="E1775" t="s">
        <v>28</v>
      </c>
      <c r="F1775" t="s">
        <v>32</v>
      </c>
      <c r="G1775">
        <v>318.43</v>
      </c>
    </row>
    <row r="1776" spans="1:7" x14ac:dyDescent="0.55000000000000004">
      <c r="A1776" s="1">
        <v>43360</v>
      </c>
      <c r="B1776" t="s">
        <v>98</v>
      </c>
      <c r="C1776" t="s">
        <v>100</v>
      </c>
      <c r="D1776" t="s">
        <v>101</v>
      </c>
      <c r="E1776" t="s">
        <v>28</v>
      </c>
      <c r="F1776" t="s">
        <v>32</v>
      </c>
      <c r="G1776">
        <v>318.43</v>
      </c>
    </row>
    <row r="1777" spans="1:7" x14ac:dyDescent="0.55000000000000004">
      <c r="A1777" s="1">
        <v>42279</v>
      </c>
      <c r="B1777" t="s">
        <v>37</v>
      </c>
      <c r="C1777" t="s">
        <v>306</v>
      </c>
      <c r="D1777" t="s">
        <v>40</v>
      </c>
      <c r="E1777" t="s">
        <v>67</v>
      </c>
      <c r="F1777" t="s">
        <v>68</v>
      </c>
      <c r="G1777">
        <v>318.39999999999998</v>
      </c>
    </row>
    <row r="1778" spans="1:7" x14ac:dyDescent="0.55000000000000004">
      <c r="A1778" s="1">
        <v>42782</v>
      </c>
      <c r="B1778" t="s">
        <v>22</v>
      </c>
      <c r="C1778" t="s">
        <v>25</v>
      </c>
      <c r="D1778" t="s">
        <v>26</v>
      </c>
      <c r="E1778" t="s">
        <v>28</v>
      </c>
      <c r="F1778" t="s">
        <v>61</v>
      </c>
      <c r="G1778">
        <v>318.08</v>
      </c>
    </row>
    <row r="1779" spans="1:7" x14ac:dyDescent="0.55000000000000004">
      <c r="A1779" s="1">
        <v>43435</v>
      </c>
      <c r="B1779" t="s">
        <v>22</v>
      </c>
      <c r="C1779" t="s">
        <v>100</v>
      </c>
      <c r="D1779" t="s">
        <v>101</v>
      </c>
      <c r="E1779" t="s">
        <v>28</v>
      </c>
      <c r="F1779" t="s">
        <v>32</v>
      </c>
      <c r="G1779">
        <v>317.05799999999999</v>
      </c>
    </row>
    <row r="1780" spans="1:7" x14ac:dyDescent="0.55000000000000004">
      <c r="A1780" s="1">
        <v>42112</v>
      </c>
      <c r="B1780" t="s">
        <v>22</v>
      </c>
      <c r="C1780" t="s">
        <v>100</v>
      </c>
      <c r="D1780" t="s">
        <v>101</v>
      </c>
      <c r="E1780" t="s">
        <v>28</v>
      </c>
      <c r="F1780" t="s">
        <v>32</v>
      </c>
      <c r="G1780">
        <v>317.05799999999999</v>
      </c>
    </row>
    <row r="1781" spans="1:7" x14ac:dyDescent="0.55000000000000004">
      <c r="A1781" s="1">
        <v>43210</v>
      </c>
      <c r="B1781" t="s">
        <v>22</v>
      </c>
      <c r="C1781" t="s">
        <v>207</v>
      </c>
      <c r="D1781" t="s">
        <v>101</v>
      </c>
      <c r="E1781" t="s">
        <v>28</v>
      </c>
      <c r="F1781" t="s">
        <v>32</v>
      </c>
      <c r="G1781">
        <v>317.05799999999999</v>
      </c>
    </row>
    <row r="1782" spans="1:7" x14ac:dyDescent="0.55000000000000004">
      <c r="A1782" s="1">
        <v>42519</v>
      </c>
      <c r="B1782" t="s">
        <v>37</v>
      </c>
      <c r="C1782" t="s">
        <v>494</v>
      </c>
      <c r="D1782" t="s">
        <v>144</v>
      </c>
      <c r="E1782" t="s">
        <v>28</v>
      </c>
      <c r="F1782" t="s">
        <v>32</v>
      </c>
      <c r="G1782">
        <v>317.05799999999999</v>
      </c>
    </row>
    <row r="1783" spans="1:7" x14ac:dyDescent="0.55000000000000004">
      <c r="A1783" s="1">
        <v>43080</v>
      </c>
      <c r="B1783" t="s">
        <v>37</v>
      </c>
      <c r="C1783" t="s">
        <v>92</v>
      </c>
      <c r="D1783" t="s">
        <v>40</v>
      </c>
      <c r="E1783" t="s">
        <v>67</v>
      </c>
      <c r="F1783" t="s">
        <v>157</v>
      </c>
      <c r="G1783">
        <v>316</v>
      </c>
    </row>
    <row r="1784" spans="1:7" x14ac:dyDescent="0.55000000000000004">
      <c r="A1784" s="1">
        <v>42752</v>
      </c>
      <c r="B1784" t="s">
        <v>37</v>
      </c>
      <c r="C1784" t="s">
        <v>1271</v>
      </c>
      <c r="D1784" t="s">
        <v>26</v>
      </c>
      <c r="E1784" t="s">
        <v>67</v>
      </c>
      <c r="F1784" t="s">
        <v>157</v>
      </c>
      <c r="G1784">
        <v>316</v>
      </c>
    </row>
    <row r="1785" spans="1:7" x14ac:dyDescent="0.55000000000000004">
      <c r="A1785" s="1">
        <v>43025</v>
      </c>
      <c r="B1785" t="s">
        <v>22</v>
      </c>
      <c r="C1785" t="s">
        <v>786</v>
      </c>
      <c r="D1785" t="s">
        <v>144</v>
      </c>
      <c r="E1785" t="s">
        <v>42</v>
      </c>
      <c r="F1785" t="s">
        <v>71</v>
      </c>
      <c r="G1785">
        <v>315.98</v>
      </c>
    </row>
    <row r="1786" spans="1:7" x14ac:dyDescent="0.55000000000000004">
      <c r="A1786" s="1">
        <v>42749</v>
      </c>
      <c r="B1786" t="s">
        <v>22</v>
      </c>
      <c r="C1786" t="s">
        <v>84</v>
      </c>
      <c r="D1786" t="s">
        <v>26</v>
      </c>
      <c r="E1786" t="s">
        <v>28</v>
      </c>
      <c r="F1786" t="s">
        <v>61</v>
      </c>
      <c r="G1786">
        <v>315.77600000000001</v>
      </c>
    </row>
    <row r="1787" spans="1:7" x14ac:dyDescent="0.55000000000000004">
      <c r="A1787" s="1">
        <v>42290</v>
      </c>
      <c r="B1787" t="s">
        <v>98</v>
      </c>
      <c r="C1787" t="s">
        <v>315</v>
      </c>
      <c r="D1787" t="s">
        <v>26</v>
      </c>
      <c r="E1787" t="s">
        <v>42</v>
      </c>
      <c r="F1787" t="s">
        <v>55</v>
      </c>
      <c r="G1787">
        <v>315.2</v>
      </c>
    </row>
    <row r="1788" spans="1:7" x14ac:dyDescent="0.55000000000000004">
      <c r="A1788" s="1">
        <v>43344</v>
      </c>
      <c r="B1788" t="s">
        <v>37</v>
      </c>
      <c r="C1788" t="s">
        <v>92</v>
      </c>
      <c r="D1788" t="s">
        <v>40</v>
      </c>
      <c r="E1788" t="s">
        <v>42</v>
      </c>
      <c r="F1788" t="s">
        <v>74</v>
      </c>
      <c r="G1788">
        <v>314.60000000000002</v>
      </c>
    </row>
    <row r="1789" spans="1:7" x14ac:dyDescent="0.55000000000000004">
      <c r="A1789" s="1">
        <v>43172</v>
      </c>
      <c r="B1789" t="s">
        <v>98</v>
      </c>
      <c r="C1789" t="s">
        <v>39</v>
      </c>
      <c r="D1789" t="s">
        <v>40</v>
      </c>
      <c r="E1789" t="s">
        <v>42</v>
      </c>
      <c r="F1789" t="s">
        <v>86</v>
      </c>
      <c r="G1789">
        <v>314.55</v>
      </c>
    </row>
    <row r="1790" spans="1:7" x14ac:dyDescent="0.55000000000000004">
      <c r="A1790" s="1">
        <v>43059</v>
      </c>
      <c r="B1790" t="s">
        <v>37</v>
      </c>
      <c r="C1790" t="s">
        <v>250</v>
      </c>
      <c r="D1790" t="s">
        <v>101</v>
      </c>
      <c r="E1790" t="s">
        <v>42</v>
      </c>
      <c r="F1790" t="s">
        <v>86</v>
      </c>
      <c r="G1790">
        <v>314.55</v>
      </c>
    </row>
    <row r="1791" spans="1:7" x14ac:dyDescent="0.55000000000000004">
      <c r="A1791" s="1">
        <v>43042</v>
      </c>
      <c r="B1791" t="s">
        <v>22</v>
      </c>
      <c r="C1791" t="s">
        <v>39</v>
      </c>
      <c r="D1791" t="s">
        <v>40</v>
      </c>
      <c r="E1791" t="s">
        <v>42</v>
      </c>
      <c r="F1791" t="s">
        <v>86</v>
      </c>
      <c r="G1791">
        <v>314.55</v>
      </c>
    </row>
    <row r="1792" spans="1:7" x14ac:dyDescent="0.55000000000000004">
      <c r="A1792" s="1">
        <v>42882</v>
      </c>
      <c r="B1792" t="s">
        <v>37</v>
      </c>
      <c r="C1792" t="s">
        <v>234</v>
      </c>
      <c r="D1792" t="s">
        <v>101</v>
      </c>
      <c r="E1792" t="s">
        <v>42</v>
      </c>
      <c r="F1792" t="s">
        <v>86</v>
      </c>
      <c r="G1792">
        <v>314.55</v>
      </c>
    </row>
    <row r="1793" spans="1:7" x14ac:dyDescent="0.55000000000000004">
      <c r="A1793" s="1">
        <v>43334</v>
      </c>
      <c r="B1793" t="s">
        <v>98</v>
      </c>
      <c r="C1793" t="s">
        <v>143</v>
      </c>
      <c r="D1793" t="s">
        <v>144</v>
      </c>
      <c r="E1793" t="s">
        <v>28</v>
      </c>
      <c r="F1793" t="s">
        <v>52</v>
      </c>
      <c r="G1793">
        <v>314.53199999999998</v>
      </c>
    </row>
    <row r="1794" spans="1:7" x14ac:dyDescent="0.55000000000000004">
      <c r="A1794" s="1">
        <v>42085</v>
      </c>
      <c r="B1794" t="s">
        <v>37</v>
      </c>
      <c r="C1794" t="s">
        <v>306</v>
      </c>
      <c r="D1794" t="s">
        <v>40</v>
      </c>
      <c r="E1794" t="s">
        <v>28</v>
      </c>
      <c r="F1794" t="s">
        <v>32</v>
      </c>
      <c r="G1794">
        <v>314.35199999999998</v>
      </c>
    </row>
    <row r="1795" spans="1:7" x14ac:dyDescent="0.55000000000000004">
      <c r="A1795" s="1">
        <v>43382</v>
      </c>
      <c r="B1795" t="s">
        <v>22</v>
      </c>
      <c r="C1795" t="s">
        <v>263</v>
      </c>
      <c r="D1795" t="s">
        <v>144</v>
      </c>
      <c r="E1795" t="s">
        <v>28</v>
      </c>
      <c r="F1795" t="s">
        <v>29</v>
      </c>
      <c r="G1795">
        <v>314.35199999999998</v>
      </c>
    </row>
    <row r="1796" spans="1:7" x14ac:dyDescent="0.55000000000000004">
      <c r="A1796" s="1">
        <v>43239</v>
      </c>
      <c r="B1796" t="s">
        <v>37</v>
      </c>
      <c r="C1796" t="s">
        <v>331</v>
      </c>
      <c r="D1796" t="s">
        <v>26</v>
      </c>
      <c r="E1796" t="s">
        <v>28</v>
      </c>
      <c r="F1796" t="s">
        <v>32</v>
      </c>
      <c r="G1796">
        <v>314.35199999999998</v>
      </c>
    </row>
    <row r="1797" spans="1:7" x14ac:dyDescent="0.55000000000000004">
      <c r="A1797" s="1">
        <v>43221</v>
      </c>
      <c r="B1797" t="s">
        <v>22</v>
      </c>
      <c r="C1797" t="s">
        <v>50</v>
      </c>
      <c r="D1797" t="s">
        <v>26</v>
      </c>
      <c r="E1797" t="s">
        <v>28</v>
      </c>
      <c r="F1797" t="s">
        <v>29</v>
      </c>
      <c r="G1797">
        <v>314.35199999999998</v>
      </c>
    </row>
    <row r="1798" spans="1:7" x14ac:dyDescent="0.55000000000000004">
      <c r="A1798" s="1">
        <v>43046</v>
      </c>
      <c r="B1798" t="s">
        <v>22</v>
      </c>
      <c r="C1798" t="s">
        <v>100</v>
      </c>
      <c r="D1798" t="s">
        <v>101</v>
      </c>
      <c r="E1798" t="s">
        <v>42</v>
      </c>
      <c r="F1798" t="s">
        <v>55</v>
      </c>
      <c r="G1798">
        <v>314.08800000000002</v>
      </c>
    </row>
    <row r="1799" spans="1:7" x14ac:dyDescent="0.55000000000000004">
      <c r="A1799" s="1">
        <v>42760</v>
      </c>
      <c r="B1799" t="s">
        <v>37</v>
      </c>
      <c r="C1799" t="s">
        <v>263</v>
      </c>
      <c r="D1799" t="s">
        <v>144</v>
      </c>
      <c r="E1799" t="s">
        <v>28</v>
      </c>
      <c r="F1799" t="s">
        <v>52</v>
      </c>
      <c r="G1799">
        <v>313.72199999999998</v>
      </c>
    </row>
    <row r="1800" spans="1:7" x14ac:dyDescent="0.55000000000000004">
      <c r="A1800" s="1">
        <v>42898</v>
      </c>
      <c r="B1800" t="s">
        <v>98</v>
      </c>
      <c r="C1800" t="s">
        <v>207</v>
      </c>
      <c r="D1800" t="s">
        <v>101</v>
      </c>
      <c r="E1800" t="s">
        <v>42</v>
      </c>
      <c r="F1800" t="s">
        <v>86</v>
      </c>
      <c r="G1800">
        <v>313.488</v>
      </c>
    </row>
    <row r="1801" spans="1:7" x14ac:dyDescent="0.55000000000000004">
      <c r="A1801" s="1">
        <v>43065</v>
      </c>
      <c r="B1801" t="s">
        <v>37</v>
      </c>
      <c r="C1801" t="s">
        <v>263</v>
      </c>
      <c r="D1801" t="s">
        <v>144</v>
      </c>
      <c r="E1801" t="s">
        <v>28</v>
      </c>
      <c r="F1801" t="s">
        <v>52</v>
      </c>
      <c r="G1801">
        <v>313.17599999999999</v>
      </c>
    </row>
    <row r="1802" spans="1:7" x14ac:dyDescent="0.55000000000000004">
      <c r="A1802" s="1">
        <v>43094</v>
      </c>
      <c r="B1802" t="s">
        <v>37</v>
      </c>
      <c r="C1802" t="s">
        <v>263</v>
      </c>
      <c r="D1802" t="s">
        <v>144</v>
      </c>
      <c r="E1802" t="s">
        <v>28</v>
      </c>
      <c r="F1802" t="s">
        <v>52</v>
      </c>
      <c r="G1802">
        <v>313.17599999999999</v>
      </c>
    </row>
    <row r="1803" spans="1:7" x14ac:dyDescent="0.55000000000000004">
      <c r="A1803" s="1">
        <v>42598</v>
      </c>
      <c r="B1803" t="s">
        <v>22</v>
      </c>
      <c r="C1803" t="s">
        <v>306</v>
      </c>
      <c r="D1803" t="s">
        <v>40</v>
      </c>
      <c r="E1803" t="s">
        <v>42</v>
      </c>
      <c r="F1803" t="s">
        <v>86</v>
      </c>
      <c r="G1803">
        <v>313.024</v>
      </c>
    </row>
    <row r="1804" spans="1:7" x14ac:dyDescent="0.55000000000000004">
      <c r="A1804" s="1">
        <v>43280</v>
      </c>
      <c r="B1804" t="s">
        <v>22</v>
      </c>
      <c r="C1804" t="s">
        <v>39</v>
      </c>
      <c r="D1804" t="s">
        <v>40</v>
      </c>
      <c r="E1804" t="s">
        <v>42</v>
      </c>
      <c r="F1804" t="s">
        <v>71</v>
      </c>
      <c r="G1804">
        <v>312.55200000000002</v>
      </c>
    </row>
    <row r="1805" spans="1:7" x14ac:dyDescent="0.55000000000000004">
      <c r="A1805" s="1">
        <v>42962</v>
      </c>
      <c r="B1805" t="s">
        <v>22</v>
      </c>
      <c r="C1805" t="s">
        <v>39</v>
      </c>
      <c r="D1805" t="s">
        <v>40</v>
      </c>
      <c r="E1805" t="s">
        <v>28</v>
      </c>
      <c r="F1805" t="s">
        <v>61</v>
      </c>
      <c r="G1805">
        <v>312.02999999999997</v>
      </c>
    </row>
    <row r="1806" spans="1:7" x14ac:dyDescent="0.55000000000000004">
      <c r="A1806" s="1">
        <v>42644</v>
      </c>
      <c r="B1806" t="s">
        <v>98</v>
      </c>
      <c r="C1806" t="s">
        <v>1244</v>
      </c>
      <c r="D1806" t="s">
        <v>144</v>
      </c>
      <c r="E1806" t="s">
        <v>67</v>
      </c>
      <c r="F1806" t="s">
        <v>68</v>
      </c>
      <c r="G1806">
        <v>311.98</v>
      </c>
    </row>
    <row r="1807" spans="1:7" x14ac:dyDescent="0.55000000000000004">
      <c r="A1807" s="1">
        <v>43299</v>
      </c>
      <c r="B1807" t="s">
        <v>22</v>
      </c>
      <c r="C1807" t="s">
        <v>306</v>
      </c>
      <c r="D1807" t="s">
        <v>40</v>
      </c>
      <c r="E1807" t="s">
        <v>28</v>
      </c>
      <c r="F1807" t="s">
        <v>32</v>
      </c>
      <c r="G1807">
        <v>311.976</v>
      </c>
    </row>
    <row r="1808" spans="1:7" x14ac:dyDescent="0.55000000000000004">
      <c r="A1808" s="1">
        <v>42486</v>
      </c>
      <c r="B1808" t="s">
        <v>37</v>
      </c>
      <c r="C1808" t="s">
        <v>39</v>
      </c>
      <c r="D1808" t="s">
        <v>40</v>
      </c>
      <c r="E1808" t="s">
        <v>67</v>
      </c>
      <c r="F1808" t="s">
        <v>68</v>
      </c>
      <c r="G1808">
        <v>311.976</v>
      </c>
    </row>
    <row r="1809" spans="1:7" x14ac:dyDescent="0.55000000000000004">
      <c r="A1809" s="1">
        <v>42407</v>
      </c>
      <c r="B1809" t="s">
        <v>37</v>
      </c>
      <c r="C1809" t="s">
        <v>315</v>
      </c>
      <c r="D1809" t="s">
        <v>26</v>
      </c>
      <c r="E1809" t="s">
        <v>42</v>
      </c>
      <c r="F1809" t="s">
        <v>169</v>
      </c>
      <c r="G1809">
        <v>311.14999999999998</v>
      </c>
    </row>
    <row r="1810" spans="1:7" x14ac:dyDescent="0.55000000000000004">
      <c r="A1810" s="1">
        <v>42138</v>
      </c>
      <c r="B1810" t="s">
        <v>37</v>
      </c>
      <c r="C1810" t="s">
        <v>50</v>
      </c>
      <c r="D1810" t="s">
        <v>26</v>
      </c>
      <c r="E1810" t="s">
        <v>28</v>
      </c>
      <c r="F1810" t="s">
        <v>61</v>
      </c>
      <c r="G1810">
        <v>310.88</v>
      </c>
    </row>
    <row r="1811" spans="1:7" x14ac:dyDescent="0.55000000000000004">
      <c r="A1811" s="1">
        <v>43444</v>
      </c>
      <c r="B1811" t="s">
        <v>22</v>
      </c>
      <c r="C1811" t="s">
        <v>143</v>
      </c>
      <c r="D1811" t="s">
        <v>144</v>
      </c>
      <c r="E1811" t="s">
        <v>28</v>
      </c>
      <c r="F1811" t="s">
        <v>61</v>
      </c>
      <c r="G1811">
        <v>310.88</v>
      </c>
    </row>
    <row r="1812" spans="1:7" x14ac:dyDescent="0.55000000000000004">
      <c r="A1812" s="1">
        <v>43101</v>
      </c>
      <c r="B1812" t="s">
        <v>22</v>
      </c>
      <c r="C1812" t="s">
        <v>100</v>
      </c>
      <c r="D1812" t="s">
        <v>101</v>
      </c>
      <c r="E1812" t="s">
        <v>28</v>
      </c>
      <c r="F1812" t="s">
        <v>32</v>
      </c>
      <c r="G1812">
        <v>310.74400000000003</v>
      </c>
    </row>
    <row r="1813" spans="1:7" x14ac:dyDescent="0.55000000000000004">
      <c r="A1813" s="1">
        <v>42185</v>
      </c>
      <c r="B1813" t="s">
        <v>22</v>
      </c>
      <c r="C1813" t="s">
        <v>84</v>
      </c>
      <c r="D1813" t="s">
        <v>26</v>
      </c>
      <c r="E1813" t="s">
        <v>42</v>
      </c>
      <c r="F1813" t="s">
        <v>86</v>
      </c>
      <c r="G1813">
        <v>310.68799999999999</v>
      </c>
    </row>
    <row r="1814" spans="1:7" x14ac:dyDescent="0.55000000000000004">
      <c r="A1814" s="1">
        <v>43296</v>
      </c>
      <c r="B1814" t="s">
        <v>22</v>
      </c>
      <c r="C1814" t="s">
        <v>241</v>
      </c>
      <c r="D1814" t="s">
        <v>144</v>
      </c>
      <c r="E1814" t="s">
        <v>28</v>
      </c>
      <c r="F1814" t="s">
        <v>52</v>
      </c>
      <c r="G1814">
        <v>310.44299999999998</v>
      </c>
    </row>
    <row r="1815" spans="1:7" x14ac:dyDescent="0.55000000000000004">
      <c r="A1815" s="1">
        <v>42479</v>
      </c>
      <c r="B1815" t="s">
        <v>22</v>
      </c>
      <c r="C1815" t="s">
        <v>100</v>
      </c>
      <c r="D1815" t="s">
        <v>101</v>
      </c>
      <c r="E1815" t="s">
        <v>42</v>
      </c>
      <c r="F1815" t="s">
        <v>71</v>
      </c>
      <c r="G1815">
        <v>310.392</v>
      </c>
    </row>
    <row r="1816" spans="1:7" x14ac:dyDescent="0.55000000000000004">
      <c r="A1816" s="1">
        <v>42273</v>
      </c>
      <c r="B1816" t="s">
        <v>98</v>
      </c>
      <c r="C1816" t="s">
        <v>92</v>
      </c>
      <c r="D1816" t="s">
        <v>40</v>
      </c>
      <c r="E1816" t="s">
        <v>42</v>
      </c>
      <c r="F1816" t="s">
        <v>55</v>
      </c>
      <c r="G1816">
        <v>310.12</v>
      </c>
    </row>
    <row r="1817" spans="1:7" x14ac:dyDescent="0.55000000000000004">
      <c r="A1817" s="1">
        <v>43175</v>
      </c>
      <c r="B1817" t="s">
        <v>37</v>
      </c>
      <c r="C1817" t="s">
        <v>39</v>
      </c>
      <c r="D1817" t="s">
        <v>40</v>
      </c>
      <c r="E1817" t="s">
        <v>42</v>
      </c>
      <c r="F1817" t="s">
        <v>55</v>
      </c>
      <c r="G1817">
        <v>310.12</v>
      </c>
    </row>
    <row r="1818" spans="1:7" x14ac:dyDescent="0.55000000000000004">
      <c r="A1818" s="1">
        <v>43392</v>
      </c>
      <c r="B1818" t="s">
        <v>37</v>
      </c>
      <c r="C1818" t="s">
        <v>143</v>
      </c>
      <c r="D1818" t="s">
        <v>144</v>
      </c>
      <c r="E1818" t="s">
        <v>67</v>
      </c>
      <c r="F1818" t="s">
        <v>68</v>
      </c>
      <c r="G1818">
        <v>309.57600000000002</v>
      </c>
    </row>
    <row r="1819" spans="1:7" x14ac:dyDescent="0.55000000000000004">
      <c r="A1819" s="1">
        <v>42980</v>
      </c>
      <c r="B1819" t="s">
        <v>22</v>
      </c>
      <c r="C1819" t="s">
        <v>84</v>
      </c>
      <c r="D1819" t="s">
        <v>26</v>
      </c>
      <c r="E1819" t="s">
        <v>42</v>
      </c>
      <c r="F1819" t="s">
        <v>74</v>
      </c>
      <c r="G1819">
        <v>309.45600000000002</v>
      </c>
    </row>
    <row r="1820" spans="1:7" x14ac:dyDescent="0.55000000000000004">
      <c r="A1820" s="1">
        <v>42106</v>
      </c>
      <c r="B1820" t="s">
        <v>37</v>
      </c>
      <c r="C1820" t="s">
        <v>39</v>
      </c>
      <c r="D1820" t="s">
        <v>40</v>
      </c>
      <c r="E1820" t="s">
        <v>28</v>
      </c>
      <c r="F1820" t="s">
        <v>29</v>
      </c>
      <c r="G1820">
        <v>308.49900000000002</v>
      </c>
    </row>
    <row r="1821" spans="1:7" x14ac:dyDescent="0.55000000000000004">
      <c r="A1821" s="1">
        <v>43239</v>
      </c>
      <c r="B1821" t="s">
        <v>37</v>
      </c>
      <c r="C1821" t="s">
        <v>263</v>
      </c>
      <c r="D1821" t="s">
        <v>144</v>
      </c>
      <c r="E1821" t="s">
        <v>67</v>
      </c>
      <c r="F1821" t="s">
        <v>68</v>
      </c>
      <c r="G1821">
        <v>307.98</v>
      </c>
    </row>
    <row r="1822" spans="1:7" x14ac:dyDescent="0.55000000000000004">
      <c r="A1822" s="1">
        <v>42591</v>
      </c>
      <c r="B1822" t="s">
        <v>22</v>
      </c>
      <c r="C1822" t="s">
        <v>263</v>
      </c>
      <c r="D1822" t="s">
        <v>144</v>
      </c>
      <c r="E1822" t="s">
        <v>67</v>
      </c>
      <c r="F1822" t="s">
        <v>68</v>
      </c>
      <c r="G1822">
        <v>307.98</v>
      </c>
    </row>
    <row r="1823" spans="1:7" x14ac:dyDescent="0.55000000000000004">
      <c r="A1823" s="1">
        <v>42641</v>
      </c>
      <c r="B1823" t="s">
        <v>22</v>
      </c>
      <c r="C1823" t="s">
        <v>263</v>
      </c>
      <c r="D1823" t="s">
        <v>144</v>
      </c>
      <c r="E1823" t="s">
        <v>67</v>
      </c>
      <c r="F1823" t="s">
        <v>68</v>
      </c>
      <c r="G1823">
        <v>307.98</v>
      </c>
    </row>
    <row r="1824" spans="1:7" x14ac:dyDescent="0.55000000000000004">
      <c r="A1824" s="1">
        <v>42697</v>
      </c>
      <c r="B1824" t="s">
        <v>22</v>
      </c>
      <c r="C1824" t="s">
        <v>241</v>
      </c>
      <c r="D1824" t="s">
        <v>144</v>
      </c>
      <c r="E1824" t="s">
        <v>67</v>
      </c>
      <c r="F1824" t="s">
        <v>68</v>
      </c>
      <c r="G1824">
        <v>307.98</v>
      </c>
    </row>
    <row r="1825" spans="1:7" x14ac:dyDescent="0.55000000000000004">
      <c r="A1825" s="1">
        <v>43026</v>
      </c>
      <c r="B1825" t="s">
        <v>22</v>
      </c>
      <c r="C1825" t="s">
        <v>306</v>
      </c>
      <c r="D1825" t="s">
        <v>40</v>
      </c>
      <c r="E1825" t="s">
        <v>28</v>
      </c>
      <c r="F1825" t="s">
        <v>32</v>
      </c>
      <c r="G1825">
        <v>307.92</v>
      </c>
    </row>
    <row r="1826" spans="1:7" x14ac:dyDescent="0.55000000000000004">
      <c r="A1826" s="1">
        <v>43389</v>
      </c>
      <c r="B1826" t="s">
        <v>37</v>
      </c>
      <c r="C1826" t="s">
        <v>306</v>
      </c>
      <c r="D1826" t="s">
        <v>40</v>
      </c>
      <c r="E1826" t="s">
        <v>42</v>
      </c>
      <c r="F1826" t="s">
        <v>86</v>
      </c>
      <c r="G1826">
        <v>307.77600000000001</v>
      </c>
    </row>
    <row r="1827" spans="1:7" x14ac:dyDescent="0.55000000000000004">
      <c r="A1827" s="1">
        <v>43380</v>
      </c>
      <c r="B1827" t="s">
        <v>22</v>
      </c>
      <c r="C1827" t="s">
        <v>39</v>
      </c>
      <c r="D1827" t="s">
        <v>40</v>
      </c>
      <c r="E1827" t="s">
        <v>28</v>
      </c>
      <c r="F1827" t="s">
        <v>29</v>
      </c>
      <c r="G1827">
        <v>307.666</v>
      </c>
    </row>
    <row r="1828" spans="1:7" x14ac:dyDescent="0.55000000000000004">
      <c r="A1828" s="1">
        <v>42610</v>
      </c>
      <c r="B1828" t="s">
        <v>22</v>
      </c>
      <c r="C1828" t="s">
        <v>39</v>
      </c>
      <c r="D1828" t="s">
        <v>40</v>
      </c>
      <c r="E1828" t="s">
        <v>28</v>
      </c>
      <c r="F1828" t="s">
        <v>29</v>
      </c>
      <c r="G1828">
        <v>307.666</v>
      </c>
    </row>
    <row r="1829" spans="1:7" x14ac:dyDescent="0.55000000000000004">
      <c r="A1829" s="1">
        <v>43280</v>
      </c>
      <c r="B1829" t="s">
        <v>22</v>
      </c>
      <c r="C1829" t="s">
        <v>100</v>
      </c>
      <c r="D1829" t="s">
        <v>101</v>
      </c>
      <c r="E1829" t="s">
        <v>28</v>
      </c>
      <c r="F1829" t="s">
        <v>52</v>
      </c>
      <c r="G1829">
        <v>307.31400000000002</v>
      </c>
    </row>
    <row r="1830" spans="1:7" x14ac:dyDescent="0.55000000000000004">
      <c r="A1830" s="1">
        <v>42563</v>
      </c>
      <c r="B1830" t="s">
        <v>22</v>
      </c>
      <c r="C1830" t="s">
        <v>100</v>
      </c>
      <c r="D1830" t="s">
        <v>101</v>
      </c>
      <c r="E1830" t="s">
        <v>67</v>
      </c>
      <c r="F1830" t="s">
        <v>68</v>
      </c>
      <c r="G1830">
        <v>307.16800000000001</v>
      </c>
    </row>
    <row r="1831" spans="1:7" x14ac:dyDescent="0.55000000000000004">
      <c r="A1831" s="1">
        <v>43407</v>
      </c>
      <c r="B1831" t="s">
        <v>37</v>
      </c>
      <c r="C1831" t="s">
        <v>92</v>
      </c>
      <c r="D1831" t="s">
        <v>40</v>
      </c>
      <c r="E1831" t="s">
        <v>28</v>
      </c>
      <c r="F1831" t="s">
        <v>32</v>
      </c>
      <c r="G1831">
        <v>307.13600000000002</v>
      </c>
    </row>
    <row r="1832" spans="1:7" x14ac:dyDescent="0.55000000000000004">
      <c r="A1832" s="1">
        <v>42638</v>
      </c>
      <c r="B1832" t="s">
        <v>37</v>
      </c>
      <c r="C1832" t="s">
        <v>92</v>
      </c>
      <c r="D1832" t="s">
        <v>40</v>
      </c>
      <c r="E1832" t="s">
        <v>28</v>
      </c>
      <c r="F1832" t="s">
        <v>32</v>
      </c>
      <c r="G1832">
        <v>307.13600000000002</v>
      </c>
    </row>
    <row r="1833" spans="1:7" x14ac:dyDescent="0.55000000000000004">
      <c r="A1833" s="1">
        <v>43198</v>
      </c>
      <c r="B1833" t="s">
        <v>37</v>
      </c>
      <c r="C1833" t="s">
        <v>234</v>
      </c>
      <c r="D1833" t="s">
        <v>101</v>
      </c>
      <c r="E1833" t="s">
        <v>28</v>
      </c>
      <c r="F1833" t="s">
        <v>61</v>
      </c>
      <c r="G1833">
        <v>306.89999999999998</v>
      </c>
    </row>
    <row r="1834" spans="1:7" x14ac:dyDescent="0.55000000000000004">
      <c r="A1834" s="1">
        <v>42182</v>
      </c>
      <c r="B1834" t="s">
        <v>22</v>
      </c>
      <c r="C1834" t="s">
        <v>1488</v>
      </c>
      <c r="D1834" t="s">
        <v>26</v>
      </c>
      <c r="E1834" t="s">
        <v>42</v>
      </c>
      <c r="F1834" t="s">
        <v>55</v>
      </c>
      <c r="G1834">
        <v>306.2</v>
      </c>
    </row>
    <row r="1835" spans="1:7" x14ac:dyDescent="0.55000000000000004">
      <c r="A1835" s="1">
        <v>42324</v>
      </c>
      <c r="B1835" t="s">
        <v>37</v>
      </c>
      <c r="C1835" t="s">
        <v>39</v>
      </c>
      <c r="D1835" t="s">
        <v>40</v>
      </c>
      <c r="E1835" t="s">
        <v>28</v>
      </c>
      <c r="F1835" t="s">
        <v>29</v>
      </c>
      <c r="G1835">
        <v>305.97449999999998</v>
      </c>
    </row>
    <row r="1836" spans="1:7" x14ac:dyDescent="0.55000000000000004">
      <c r="A1836" s="1">
        <v>43423</v>
      </c>
      <c r="B1836" t="s">
        <v>37</v>
      </c>
      <c r="C1836" t="s">
        <v>100</v>
      </c>
      <c r="D1836" t="s">
        <v>101</v>
      </c>
      <c r="E1836" t="s">
        <v>28</v>
      </c>
      <c r="F1836" t="s">
        <v>32</v>
      </c>
      <c r="G1836">
        <v>305.31200000000001</v>
      </c>
    </row>
    <row r="1837" spans="1:7" x14ac:dyDescent="0.55000000000000004">
      <c r="A1837" s="1">
        <v>43423</v>
      </c>
      <c r="B1837" t="s">
        <v>22</v>
      </c>
      <c r="C1837" t="s">
        <v>39</v>
      </c>
      <c r="D1837" t="s">
        <v>40</v>
      </c>
      <c r="E1837" t="s">
        <v>42</v>
      </c>
      <c r="F1837" t="s">
        <v>55</v>
      </c>
      <c r="G1837">
        <v>305.01</v>
      </c>
    </row>
    <row r="1838" spans="1:7" x14ac:dyDescent="0.55000000000000004">
      <c r="A1838" s="1">
        <v>42765</v>
      </c>
      <c r="B1838" t="s">
        <v>22</v>
      </c>
      <c r="C1838" t="s">
        <v>39</v>
      </c>
      <c r="D1838" t="s">
        <v>40</v>
      </c>
      <c r="E1838" t="s">
        <v>42</v>
      </c>
      <c r="F1838" t="s">
        <v>55</v>
      </c>
      <c r="G1838">
        <v>305.01</v>
      </c>
    </row>
    <row r="1839" spans="1:7" x14ac:dyDescent="0.55000000000000004">
      <c r="A1839" s="1">
        <v>42254</v>
      </c>
      <c r="B1839" t="s">
        <v>22</v>
      </c>
      <c r="C1839" t="s">
        <v>207</v>
      </c>
      <c r="D1839" t="s">
        <v>101</v>
      </c>
      <c r="E1839" t="s">
        <v>42</v>
      </c>
      <c r="F1839" t="s">
        <v>71</v>
      </c>
      <c r="G1839">
        <v>304.99</v>
      </c>
    </row>
    <row r="1840" spans="1:7" x14ac:dyDescent="0.55000000000000004">
      <c r="A1840" s="1">
        <v>42691</v>
      </c>
      <c r="B1840" t="s">
        <v>22</v>
      </c>
      <c r="C1840" t="s">
        <v>39</v>
      </c>
      <c r="D1840" t="s">
        <v>40</v>
      </c>
      <c r="E1840" t="s">
        <v>42</v>
      </c>
      <c r="F1840" t="s">
        <v>55</v>
      </c>
      <c r="G1840">
        <v>304.89999999999998</v>
      </c>
    </row>
    <row r="1841" spans="1:7" x14ac:dyDescent="0.55000000000000004">
      <c r="A1841" s="1">
        <v>43002</v>
      </c>
      <c r="B1841" t="s">
        <v>37</v>
      </c>
      <c r="C1841" t="s">
        <v>39</v>
      </c>
      <c r="D1841" t="s">
        <v>40</v>
      </c>
      <c r="E1841" t="s">
        <v>42</v>
      </c>
      <c r="F1841" t="s">
        <v>169</v>
      </c>
      <c r="G1841">
        <v>304.89999999999998</v>
      </c>
    </row>
    <row r="1842" spans="1:7" x14ac:dyDescent="0.55000000000000004">
      <c r="A1842" s="1">
        <v>42690</v>
      </c>
      <c r="B1842" t="s">
        <v>37</v>
      </c>
      <c r="C1842" t="s">
        <v>6264</v>
      </c>
      <c r="D1842" t="s">
        <v>40</v>
      </c>
      <c r="E1842" t="s">
        <v>67</v>
      </c>
      <c r="F1842" t="s">
        <v>68</v>
      </c>
      <c r="G1842">
        <v>304.77600000000001</v>
      </c>
    </row>
    <row r="1843" spans="1:7" x14ac:dyDescent="0.55000000000000004">
      <c r="A1843" s="1">
        <v>43459</v>
      </c>
      <c r="B1843" t="s">
        <v>22</v>
      </c>
      <c r="C1843" t="s">
        <v>25</v>
      </c>
      <c r="D1843" t="s">
        <v>26</v>
      </c>
      <c r="E1843" t="s">
        <v>28</v>
      </c>
      <c r="F1843" t="s">
        <v>32</v>
      </c>
      <c r="G1843">
        <v>304.45</v>
      </c>
    </row>
    <row r="1844" spans="1:7" x14ac:dyDescent="0.55000000000000004">
      <c r="A1844" s="1">
        <v>42546</v>
      </c>
      <c r="B1844" t="s">
        <v>22</v>
      </c>
      <c r="C1844" t="s">
        <v>39</v>
      </c>
      <c r="D1844" t="s">
        <v>40</v>
      </c>
      <c r="E1844" t="s">
        <v>42</v>
      </c>
      <c r="F1844" t="s">
        <v>55</v>
      </c>
      <c r="G1844">
        <v>304.23</v>
      </c>
    </row>
    <row r="1845" spans="1:7" x14ac:dyDescent="0.55000000000000004">
      <c r="A1845" s="1">
        <v>43088</v>
      </c>
      <c r="B1845" t="s">
        <v>22</v>
      </c>
      <c r="C1845" t="s">
        <v>143</v>
      </c>
      <c r="D1845" t="s">
        <v>144</v>
      </c>
      <c r="E1845" t="s">
        <v>28</v>
      </c>
      <c r="F1845" t="s">
        <v>61</v>
      </c>
      <c r="G1845">
        <v>303.92</v>
      </c>
    </row>
    <row r="1846" spans="1:7" x14ac:dyDescent="0.55000000000000004">
      <c r="A1846" s="1">
        <v>42255</v>
      </c>
      <c r="B1846" t="s">
        <v>22</v>
      </c>
      <c r="C1846" t="s">
        <v>92</v>
      </c>
      <c r="D1846" t="s">
        <v>40</v>
      </c>
      <c r="E1846" t="s">
        <v>42</v>
      </c>
      <c r="F1846" t="s">
        <v>64</v>
      </c>
      <c r="G1846">
        <v>303.83999999999997</v>
      </c>
    </row>
    <row r="1847" spans="1:7" x14ac:dyDescent="0.55000000000000004">
      <c r="A1847" s="1">
        <v>42119</v>
      </c>
      <c r="B1847" t="s">
        <v>98</v>
      </c>
      <c r="C1847" t="s">
        <v>39</v>
      </c>
      <c r="D1847" t="s">
        <v>40</v>
      </c>
      <c r="E1847" t="s">
        <v>28</v>
      </c>
      <c r="F1847" t="s">
        <v>61</v>
      </c>
      <c r="G1847">
        <v>303.25</v>
      </c>
    </row>
    <row r="1848" spans="1:7" x14ac:dyDescent="0.55000000000000004">
      <c r="A1848" s="1">
        <v>43238</v>
      </c>
      <c r="B1848" t="s">
        <v>37</v>
      </c>
      <c r="C1848" t="s">
        <v>1271</v>
      </c>
      <c r="D1848" t="s">
        <v>26</v>
      </c>
      <c r="E1848" t="s">
        <v>28</v>
      </c>
      <c r="F1848" t="s">
        <v>29</v>
      </c>
      <c r="G1848">
        <v>302.94</v>
      </c>
    </row>
    <row r="1849" spans="1:7" x14ac:dyDescent="0.55000000000000004">
      <c r="A1849" s="1">
        <v>42721</v>
      </c>
      <c r="B1849" t="s">
        <v>22</v>
      </c>
      <c r="C1849" t="s">
        <v>234</v>
      </c>
      <c r="D1849" t="s">
        <v>101</v>
      </c>
      <c r="E1849" t="s">
        <v>28</v>
      </c>
      <c r="F1849" t="s">
        <v>32</v>
      </c>
      <c r="G1849">
        <v>302.94</v>
      </c>
    </row>
    <row r="1850" spans="1:7" x14ac:dyDescent="0.55000000000000004">
      <c r="A1850" s="1">
        <v>43302</v>
      </c>
      <c r="B1850" t="s">
        <v>22</v>
      </c>
      <c r="C1850" t="s">
        <v>315</v>
      </c>
      <c r="D1850" t="s">
        <v>26</v>
      </c>
      <c r="E1850" t="s">
        <v>28</v>
      </c>
      <c r="F1850" t="s">
        <v>29</v>
      </c>
      <c r="G1850">
        <v>302.94</v>
      </c>
    </row>
    <row r="1851" spans="1:7" x14ac:dyDescent="0.55000000000000004">
      <c r="A1851" s="1">
        <v>43438</v>
      </c>
      <c r="B1851" t="s">
        <v>22</v>
      </c>
      <c r="C1851" t="s">
        <v>786</v>
      </c>
      <c r="D1851" t="s">
        <v>144</v>
      </c>
      <c r="E1851" t="s">
        <v>28</v>
      </c>
      <c r="F1851" t="s">
        <v>32</v>
      </c>
      <c r="G1851">
        <v>302.94</v>
      </c>
    </row>
    <row r="1852" spans="1:7" x14ac:dyDescent="0.55000000000000004">
      <c r="A1852" s="1">
        <v>42944</v>
      </c>
      <c r="B1852" t="s">
        <v>98</v>
      </c>
      <c r="C1852" t="s">
        <v>100</v>
      </c>
      <c r="D1852" t="s">
        <v>101</v>
      </c>
      <c r="E1852" t="s">
        <v>28</v>
      </c>
      <c r="F1852" t="s">
        <v>61</v>
      </c>
      <c r="G1852">
        <v>302.72000000000003</v>
      </c>
    </row>
    <row r="1853" spans="1:7" x14ac:dyDescent="0.55000000000000004">
      <c r="A1853" s="1">
        <v>43310</v>
      </c>
      <c r="B1853" t="s">
        <v>22</v>
      </c>
      <c r="C1853" t="s">
        <v>646</v>
      </c>
      <c r="D1853" t="s">
        <v>101</v>
      </c>
      <c r="E1853" t="s">
        <v>28</v>
      </c>
      <c r="F1853" t="s">
        <v>32</v>
      </c>
      <c r="G1853">
        <v>302.67</v>
      </c>
    </row>
    <row r="1854" spans="1:7" x14ac:dyDescent="0.55000000000000004">
      <c r="A1854" s="1">
        <v>43116</v>
      </c>
      <c r="B1854" t="s">
        <v>22</v>
      </c>
      <c r="C1854" t="s">
        <v>234</v>
      </c>
      <c r="D1854" t="s">
        <v>101</v>
      </c>
      <c r="E1854" t="s">
        <v>28</v>
      </c>
      <c r="F1854" t="s">
        <v>32</v>
      </c>
      <c r="G1854">
        <v>302.67</v>
      </c>
    </row>
    <row r="1855" spans="1:7" x14ac:dyDescent="0.55000000000000004">
      <c r="A1855" s="1">
        <v>42066</v>
      </c>
      <c r="B1855" t="s">
        <v>37</v>
      </c>
      <c r="C1855" t="s">
        <v>494</v>
      </c>
      <c r="D1855" t="s">
        <v>144</v>
      </c>
      <c r="E1855" t="s">
        <v>28</v>
      </c>
      <c r="F1855" t="s">
        <v>29</v>
      </c>
      <c r="G1855">
        <v>302.45</v>
      </c>
    </row>
    <row r="1856" spans="1:7" x14ac:dyDescent="0.55000000000000004">
      <c r="A1856" s="1">
        <v>42951</v>
      </c>
      <c r="B1856" t="s">
        <v>37</v>
      </c>
      <c r="C1856" t="s">
        <v>39</v>
      </c>
      <c r="D1856" t="s">
        <v>40</v>
      </c>
      <c r="E1856" t="s">
        <v>67</v>
      </c>
      <c r="F1856" t="s">
        <v>68</v>
      </c>
      <c r="G1856">
        <v>302.38400000000001</v>
      </c>
    </row>
    <row r="1857" spans="1:7" x14ac:dyDescent="0.55000000000000004">
      <c r="A1857" s="1">
        <v>43095</v>
      </c>
      <c r="B1857" t="s">
        <v>37</v>
      </c>
      <c r="C1857" t="s">
        <v>39</v>
      </c>
      <c r="D1857" t="s">
        <v>40</v>
      </c>
      <c r="E1857" t="s">
        <v>67</v>
      </c>
      <c r="F1857" t="s">
        <v>68</v>
      </c>
      <c r="G1857">
        <v>302.38400000000001</v>
      </c>
    </row>
    <row r="1858" spans="1:7" x14ac:dyDescent="0.55000000000000004">
      <c r="A1858" s="1">
        <v>43036</v>
      </c>
      <c r="B1858" t="s">
        <v>22</v>
      </c>
      <c r="C1858" t="s">
        <v>39</v>
      </c>
      <c r="D1858" t="s">
        <v>40</v>
      </c>
      <c r="E1858" t="s">
        <v>67</v>
      </c>
      <c r="F1858" t="s">
        <v>68</v>
      </c>
      <c r="G1858">
        <v>302.37599999999998</v>
      </c>
    </row>
    <row r="1859" spans="1:7" x14ac:dyDescent="0.55000000000000004">
      <c r="A1859" s="1">
        <v>43080</v>
      </c>
      <c r="B1859" t="s">
        <v>37</v>
      </c>
      <c r="C1859" t="s">
        <v>92</v>
      </c>
      <c r="D1859" t="s">
        <v>40</v>
      </c>
      <c r="E1859" t="s">
        <v>67</v>
      </c>
      <c r="F1859" t="s">
        <v>68</v>
      </c>
      <c r="G1859">
        <v>302.37599999999998</v>
      </c>
    </row>
    <row r="1860" spans="1:7" x14ac:dyDescent="0.55000000000000004">
      <c r="A1860" s="1">
        <v>43463</v>
      </c>
      <c r="B1860" t="s">
        <v>22</v>
      </c>
      <c r="C1860" t="s">
        <v>39</v>
      </c>
      <c r="D1860" t="s">
        <v>40</v>
      </c>
      <c r="E1860" t="s">
        <v>67</v>
      </c>
      <c r="F1860" t="s">
        <v>68</v>
      </c>
      <c r="G1860">
        <v>302.37599999999998</v>
      </c>
    </row>
    <row r="1861" spans="1:7" x14ac:dyDescent="0.55000000000000004">
      <c r="A1861" s="1">
        <v>42119</v>
      </c>
      <c r="B1861" t="s">
        <v>22</v>
      </c>
      <c r="C1861" t="s">
        <v>84</v>
      </c>
      <c r="D1861" t="s">
        <v>26</v>
      </c>
      <c r="E1861" t="s">
        <v>67</v>
      </c>
      <c r="F1861" t="s">
        <v>68</v>
      </c>
      <c r="G1861">
        <v>302.37599999999998</v>
      </c>
    </row>
    <row r="1862" spans="1:7" x14ac:dyDescent="0.55000000000000004">
      <c r="A1862" s="1">
        <v>43100</v>
      </c>
      <c r="B1862" t="s">
        <v>22</v>
      </c>
      <c r="C1862" t="s">
        <v>39</v>
      </c>
      <c r="D1862" t="s">
        <v>40</v>
      </c>
      <c r="E1862" t="s">
        <v>67</v>
      </c>
      <c r="F1862" t="s">
        <v>68</v>
      </c>
      <c r="G1862">
        <v>302.37599999999998</v>
      </c>
    </row>
    <row r="1863" spans="1:7" x14ac:dyDescent="0.55000000000000004">
      <c r="A1863" s="1">
        <v>43247</v>
      </c>
      <c r="B1863" t="s">
        <v>22</v>
      </c>
      <c r="C1863" t="s">
        <v>6264</v>
      </c>
      <c r="D1863" t="s">
        <v>40</v>
      </c>
      <c r="E1863" t="s">
        <v>67</v>
      </c>
      <c r="F1863" t="s">
        <v>68</v>
      </c>
      <c r="G1863">
        <v>302.37599999999998</v>
      </c>
    </row>
    <row r="1864" spans="1:7" x14ac:dyDescent="0.55000000000000004">
      <c r="A1864" s="1">
        <v>42091</v>
      </c>
      <c r="B1864" t="s">
        <v>98</v>
      </c>
      <c r="C1864" t="s">
        <v>665</v>
      </c>
      <c r="D1864" t="s">
        <v>40</v>
      </c>
      <c r="E1864" t="s">
        <v>67</v>
      </c>
      <c r="F1864" t="s">
        <v>68</v>
      </c>
      <c r="G1864">
        <v>302.37599999999998</v>
      </c>
    </row>
    <row r="1865" spans="1:7" x14ac:dyDescent="0.55000000000000004">
      <c r="A1865" s="1">
        <v>42208</v>
      </c>
      <c r="B1865" t="s">
        <v>37</v>
      </c>
      <c r="C1865" t="s">
        <v>39</v>
      </c>
      <c r="D1865" t="s">
        <v>40</v>
      </c>
      <c r="E1865" t="s">
        <v>67</v>
      </c>
      <c r="F1865" t="s">
        <v>68</v>
      </c>
      <c r="G1865">
        <v>302.37599999999998</v>
      </c>
    </row>
    <row r="1866" spans="1:7" x14ac:dyDescent="0.55000000000000004">
      <c r="A1866" s="1">
        <v>43248</v>
      </c>
      <c r="B1866" t="s">
        <v>22</v>
      </c>
      <c r="C1866" t="s">
        <v>379</v>
      </c>
      <c r="D1866" t="s">
        <v>26</v>
      </c>
      <c r="E1866" t="s">
        <v>28</v>
      </c>
      <c r="F1866" t="s">
        <v>32</v>
      </c>
      <c r="G1866">
        <v>301.95999999999998</v>
      </c>
    </row>
    <row r="1867" spans="1:7" x14ac:dyDescent="0.55000000000000004">
      <c r="A1867" s="1">
        <v>42703</v>
      </c>
      <c r="B1867" t="s">
        <v>37</v>
      </c>
      <c r="C1867" t="s">
        <v>234</v>
      </c>
      <c r="D1867" t="s">
        <v>101</v>
      </c>
      <c r="E1867" t="s">
        <v>28</v>
      </c>
      <c r="F1867" t="s">
        <v>32</v>
      </c>
      <c r="G1867">
        <v>301.95999999999998</v>
      </c>
    </row>
    <row r="1868" spans="1:7" x14ac:dyDescent="0.55000000000000004">
      <c r="A1868" s="1">
        <v>43267</v>
      </c>
      <c r="B1868" t="s">
        <v>22</v>
      </c>
      <c r="C1868" t="s">
        <v>25</v>
      </c>
      <c r="D1868" t="s">
        <v>26</v>
      </c>
      <c r="E1868" t="s">
        <v>28</v>
      </c>
      <c r="F1868" t="s">
        <v>32</v>
      </c>
      <c r="G1868">
        <v>301.95999999999998</v>
      </c>
    </row>
    <row r="1869" spans="1:7" x14ac:dyDescent="0.55000000000000004">
      <c r="A1869" s="1">
        <v>42557</v>
      </c>
      <c r="B1869" t="s">
        <v>98</v>
      </c>
      <c r="C1869" t="s">
        <v>1244</v>
      </c>
      <c r="D1869" t="s">
        <v>144</v>
      </c>
      <c r="E1869" t="s">
        <v>28</v>
      </c>
      <c r="F1869" t="s">
        <v>29</v>
      </c>
      <c r="G1869">
        <v>301.95999999999998</v>
      </c>
    </row>
    <row r="1870" spans="1:7" x14ac:dyDescent="0.55000000000000004">
      <c r="A1870" s="1">
        <v>43057</v>
      </c>
      <c r="B1870" t="s">
        <v>22</v>
      </c>
      <c r="C1870" t="s">
        <v>234</v>
      </c>
      <c r="D1870" t="s">
        <v>101</v>
      </c>
      <c r="E1870" t="s">
        <v>28</v>
      </c>
      <c r="F1870" t="s">
        <v>32</v>
      </c>
      <c r="G1870">
        <v>301.95999999999998</v>
      </c>
    </row>
    <row r="1871" spans="1:7" x14ac:dyDescent="0.55000000000000004">
      <c r="A1871" s="1">
        <v>42675</v>
      </c>
      <c r="B1871" t="s">
        <v>22</v>
      </c>
      <c r="C1871" t="s">
        <v>1708</v>
      </c>
      <c r="D1871" t="s">
        <v>26</v>
      </c>
      <c r="E1871" t="s">
        <v>28</v>
      </c>
      <c r="F1871" t="s">
        <v>52</v>
      </c>
      <c r="G1871">
        <v>301.95999999999998</v>
      </c>
    </row>
    <row r="1872" spans="1:7" x14ac:dyDescent="0.55000000000000004">
      <c r="A1872" s="1">
        <v>42818</v>
      </c>
      <c r="B1872" t="s">
        <v>22</v>
      </c>
      <c r="C1872" t="s">
        <v>494</v>
      </c>
      <c r="D1872" t="s">
        <v>144</v>
      </c>
      <c r="E1872" t="s">
        <v>28</v>
      </c>
      <c r="F1872" t="s">
        <v>29</v>
      </c>
      <c r="G1872">
        <v>301.47000000000003</v>
      </c>
    </row>
    <row r="1873" spans="1:7" x14ac:dyDescent="0.55000000000000004">
      <c r="A1873" s="1">
        <v>42598</v>
      </c>
      <c r="B1873" t="s">
        <v>22</v>
      </c>
      <c r="C1873" t="s">
        <v>143</v>
      </c>
      <c r="D1873" t="s">
        <v>144</v>
      </c>
      <c r="E1873" t="s">
        <v>28</v>
      </c>
      <c r="F1873" t="s">
        <v>29</v>
      </c>
      <c r="G1873">
        <v>301.47000000000003</v>
      </c>
    </row>
    <row r="1874" spans="1:7" x14ac:dyDescent="0.55000000000000004">
      <c r="A1874" s="1">
        <v>43463</v>
      </c>
      <c r="B1874" t="s">
        <v>22</v>
      </c>
      <c r="C1874" t="s">
        <v>25</v>
      </c>
      <c r="D1874" t="s">
        <v>26</v>
      </c>
      <c r="E1874" t="s">
        <v>28</v>
      </c>
      <c r="F1874" t="s">
        <v>32</v>
      </c>
      <c r="G1874">
        <v>300.98</v>
      </c>
    </row>
    <row r="1875" spans="1:7" x14ac:dyDescent="0.55000000000000004">
      <c r="A1875" s="1">
        <v>42988</v>
      </c>
      <c r="B1875" t="s">
        <v>22</v>
      </c>
      <c r="C1875" t="s">
        <v>100</v>
      </c>
      <c r="D1875" t="s">
        <v>101</v>
      </c>
      <c r="E1875" t="s">
        <v>28</v>
      </c>
      <c r="F1875" t="s">
        <v>52</v>
      </c>
      <c r="G1875">
        <v>300.93</v>
      </c>
    </row>
    <row r="1876" spans="1:7" x14ac:dyDescent="0.55000000000000004">
      <c r="A1876" s="1">
        <v>43224</v>
      </c>
      <c r="B1876" t="s">
        <v>37</v>
      </c>
      <c r="C1876" t="s">
        <v>39</v>
      </c>
      <c r="D1876" t="s">
        <v>40</v>
      </c>
      <c r="E1876" t="s">
        <v>28</v>
      </c>
      <c r="F1876" t="s">
        <v>52</v>
      </c>
      <c r="G1876">
        <v>300.904</v>
      </c>
    </row>
    <row r="1877" spans="1:7" x14ac:dyDescent="0.55000000000000004">
      <c r="A1877" s="1">
        <v>43358</v>
      </c>
      <c r="B1877" t="s">
        <v>98</v>
      </c>
      <c r="C1877" t="s">
        <v>39</v>
      </c>
      <c r="D1877" t="s">
        <v>40</v>
      </c>
      <c r="E1877" t="s">
        <v>28</v>
      </c>
      <c r="F1877" t="s">
        <v>52</v>
      </c>
      <c r="G1877">
        <v>300.904</v>
      </c>
    </row>
    <row r="1878" spans="1:7" x14ac:dyDescent="0.55000000000000004">
      <c r="A1878" s="1">
        <v>43080</v>
      </c>
      <c r="B1878" t="s">
        <v>22</v>
      </c>
      <c r="C1878" t="s">
        <v>453</v>
      </c>
      <c r="D1878" t="s">
        <v>40</v>
      </c>
      <c r="E1878" t="s">
        <v>67</v>
      </c>
      <c r="F1878" t="s">
        <v>68</v>
      </c>
      <c r="G1878">
        <v>300.76799999999997</v>
      </c>
    </row>
    <row r="1879" spans="1:7" x14ac:dyDescent="0.55000000000000004">
      <c r="A1879" s="1">
        <v>42272</v>
      </c>
      <c r="B1879" t="s">
        <v>98</v>
      </c>
      <c r="C1879" t="s">
        <v>100</v>
      </c>
      <c r="D1879" t="s">
        <v>101</v>
      </c>
      <c r="E1879" t="s">
        <v>28</v>
      </c>
      <c r="F1879" t="s">
        <v>29</v>
      </c>
      <c r="G1879">
        <v>300.53280000000001</v>
      </c>
    </row>
    <row r="1880" spans="1:7" x14ac:dyDescent="0.55000000000000004">
      <c r="A1880" s="1">
        <v>42364</v>
      </c>
      <c r="B1880" t="s">
        <v>37</v>
      </c>
      <c r="C1880" t="s">
        <v>453</v>
      </c>
      <c r="D1880" t="s">
        <v>40</v>
      </c>
      <c r="E1880" t="s">
        <v>28</v>
      </c>
      <c r="F1880" t="s">
        <v>61</v>
      </c>
      <c r="G1880">
        <v>300.416</v>
      </c>
    </row>
    <row r="1881" spans="1:7" x14ac:dyDescent="0.55000000000000004">
      <c r="A1881" s="1">
        <v>43324</v>
      </c>
      <c r="B1881" t="s">
        <v>22</v>
      </c>
      <c r="C1881" t="s">
        <v>92</v>
      </c>
      <c r="D1881" t="s">
        <v>40</v>
      </c>
      <c r="E1881" t="s">
        <v>67</v>
      </c>
      <c r="F1881" t="s">
        <v>1215</v>
      </c>
      <c r="G1881">
        <v>299.99</v>
      </c>
    </row>
    <row r="1882" spans="1:7" x14ac:dyDescent="0.55000000000000004">
      <c r="A1882" s="1">
        <v>42224</v>
      </c>
      <c r="B1882" t="s">
        <v>98</v>
      </c>
      <c r="C1882" t="s">
        <v>234</v>
      </c>
      <c r="D1882" t="s">
        <v>101</v>
      </c>
      <c r="E1882" t="s">
        <v>67</v>
      </c>
      <c r="F1882" t="s">
        <v>68</v>
      </c>
      <c r="G1882">
        <v>299.98</v>
      </c>
    </row>
    <row r="1883" spans="1:7" x14ac:dyDescent="0.55000000000000004">
      <c r="A1883" s="1">
        <v>42522</v>
      </c>
      <c r="B1883" t="s">
        <v>22</v>
      </c>
      <c r="C1883" t="s">
        <v>234</v>
      </c>
      <c r="D1883" t="s">
        <v>101</v>
      </c>
      <c r="E1883" t="s">
        <v>67</v>
      </c>
      <c r="F1883" t="s">
        <v>68</v>
      </c>
      <c r="G1883">
        <v>299.98</v>
      </c>
    </row>
    <row r="1884" spans="1:7" x14ac:dyDescent="0.55000000000000004">
      <c r="A1884" s="1">
        <v>42823</v>
      </c>
      <c r="B1884" t="s">
        <v>22</v>
      </c>
      <c r="C1884" t="s">
        <v>494</v>
      </c>
      <c r="D1884" t="s">
        <v>144</v>
      </c>
      <c r="E1884" t="s">
        <v>28</v>
      </c>
      <c r="F1884" t="s">
        <v>29</v>
      </c>
      <c r="G1884">
        <v>299.97500000000002</v>
      </c>
    </row>
    <row r="1885" spans="1:7" x14ac:dyDescent="0.55000000000000004">
      <c r="A1885" s="1">
        <v>43239</v>
      </c>
      <c r="B1885" t="s">
        <v>37</v>
      </c>
      <c r="C1885" t="s">
        <v>263</v>
      </c>
      <c r="D1885" t="s">
        <v>144</v>
      </c>
      <c r="E1885" t="s">
        <v>67</v>
      </c>
      <c r="F1885" t="s">
        <v>157</v>
      </c>
      <c r="G1885">
        <v>299.97000000000003</v>
      </c>
    </row>
    <row r="1886" spans="1:7" x14ac:dyDescent="0.55000000000000004">
      <c r="A1886" s="1">
        <v>42687</v>
      </c>
      <c r="B1886" t="s">
        <v>22</v>
      </c>
      <c r="C1886" t="s">
        <v>241</v>
      </c>
      <c r="D1886" t="s">
        <v>144</v>
      </c>
      <c r="E1886" t="s">
        <v>28</v>
      </c>
      <c r="F1886" t="s">
        <v>29</v>
      </c>
      <c r="G1886">
        <v>299.97000000000003</v>
      </c>
    </row>
    <row r="1887" spans="1:7" x14ac:dyDescent="0.55000000000000004">
      <c r="A1887" s="1">
        <v>43164</v>
      </c>
      <c r="B1887" t="s">
        <v>37</v>
      </c>
      <c r="C1887" t="s">
        <v>1488</v>
      </c>
      <c r="D1887" t="s">
        <v>26</v>
      </c>
      <c r="E1887" t="s">
        <v>67</v>
      </c>
      <c r="F1887" t="s">
        <v>157</v>
      </c>
      <c r="G1887">
        <v>299.97000000000003</v>
      </c>
    </row>
    <row r="1888" spans="1:7" x14ac:dyDescent="0.55000000000000004">
      <c r="A1888" s="1">
        <v>42100</v>
      </c>
      <c r="B1888" t="s">
        <v>37</v>
      </c>
      <c r="C1888" t="s">
        <v>39</v>
      </c>
      <c r="D1888" t="s">
        <v>40</v>
      </c>
      <c r="E1888" t="s">
        <v>67</v>
      </c>
      <c r="F1888" t="s">
        <v>157</v>
      </c>
      <c r="G1888">
        <v>299.97000000000003</v>
      </c>
    </row>
    <row r="1889" spans="1:7" x14ac:dyDescent="0.55000000000000004">
      <c r="A1889" s="1">
        <v>43429</v>
      </c>
      <c r="B1889" t="s">
        <v>22</v>
      </c>
      <c r="C1889" t="s">
        <v>100</v>
      </c>
      <c r="D1889" t="s">
        <v>101</v>
      </c>
      <c r="E1889" t="s">
        <v>67</v>
      </c>
      <c r="F1889" t="s">
        <v>68</v>
      </c>
      <c r="G1889">
        <v>299.95999999999998</v>
      </c>
    </row>
    <row r="1890" spans="1:7" x14ac:dyDescent="0.55000000000000004">
      <c r="A1890" s="1">
        <v>42716</v>
      </c>
      <c r="B1890" t="s">
        <v>22</v>
      </c>
      <c r="C1890" t="s">
        <v>39</v>
      </c>
      <c r="D1890" t="s">
        <v>40</v>
      </c>
      <c r="E1890" t="s">
        <v>67</v>
      </c>
      <c r="F1890" t="s">
        <v>157</v>
      </c>
      <c r="G1890">
        <v>299.94</v>
      </c>
    </row>
    <row r="1891" spans="1:7" x14ac:dyDescent="0.55000000000000004">
      <c r="A1891" s="1">
        <v>42673</v>
      </c>
      <c r="B1891" t="s">
        <v>98</v>
      </c>
      <c r="C1891" t="s">
        <v>234</v>
      </c>
      <c r="D1891" t="s">
        <v>101</v>
      </c>
      <c r="E1891" t="s">
        <v>67</v>
      </c>
      <c r="F1891" t="s">
        <v>68</v>
      </c>
      <c r="G1891">
        <v>299.89999999999998</v>
      </c>
    </row>
    <row r="1892" spans="1:7" x14ac:dyDescent="0.55000000000000004">
      <c r="A1892" s="1">
        <v>43172</v>
      </c>
      <c r="B1892" t="s">
        <v>22</v>
      </c>
      <c r="C1892" t="s">
        <v>263</v>
      </c>
      <c r="D1892" t="s">
        <v>144</v>
      </c>
      <c r="E1892" t="s">
        <v>67</v>
      </c>
      <c r="F1892" t="s">
        <v>68</v>
      </c>
      <c r="G1892">
        <v>299.89999999999998</v>
      </c>
    </row>
    <row r="1893" spans="1:7" x14ac:dyDescent="0.55000000000000004">
      <c r="A1893" s="1">
        <v>43233</v>
      </c>
      <c r="B1893" t="s">
        <v>98</v>
      </c>
      <c r="C1893" t="s">
        <v>241</v>
      </c>
      <c r="D1893" t="s">
        <v>144</v>
      </c>
      <c r="E1893" t="s">
        <v>42</v>
      </c>
      <c r="F1893" t="s">
        <v>71</v>
      </c>
      <c r="G1893">
        <v>299.52</v>
      </c>
    </row>
    <row r="1894" spans="1:7" x14ac:dyDescent="0.55000000000000004">
      <c r="A1894" s="1">
        <v>42860</v>
      </c>
      <c r="B1894" t="s">
        <v>22</v>
      </c>
      <c r="C1894" t="s">
        <v>39</v>
      </c>
      <c r="D1894" t="s">
        <v>40</v>
      </c>
      <c r="E1894" t="s">
        <v>28</v>
      </c>
      <c r="F1894" t="s">
        <v>52</v>
      </c>
      <c r="G1894">
        <v>298.77600000000001</v>
      </c>
    </row>
    <row r="1895" spans="1:7" x14ac:dyDescent="0.55000000000000004">
      <c r="A1895" s="1">
        <v>43291</v>
      </c>
      <c r="B1895" t="s">
        <v>98</v>
      </c>
      <c r="C1895" t="s">
        <v>207</v>
      </c>
      <c r="D1895" t="s">
        <v>101</v>
      </c>
      <c r="E1895" t="s">
        <v>42</v>
      </c>
      <c r="F1895" t="s">
        <v>55</v>
      </c>
      <c r="G1895">
        <v>298.464</v>
      </c>
    </row>
    <row r="1896" spans="1:7" x14ac:dyDescent="0.55000000000000004">
      <c r="A1896" s="1">
        <v>43306</v>
      </c>
      <c r="B1896" t="s">
        <v>98</v>
      </c>
      <c r="C1896" t="s">
        <v>100</v>
      </c>
      <c r="D1896" t="s">
        <v>101</v>
      </c>
      <c r="E1896" t="s">
        <v>28</v>
      </c>
      <c r="F1896" t="s">
        <v>52</v>
      </c>
      <c r="G1896">
        <v>298.11599999999999</v>
      </c>
    </row>
    <row r="1897" spans="1:7" x14ac:dyDescent="0.55000000000000004">
      <c r="A1897" s="1">
        <v>43063</v>
      </c>
      <c r="B1897" t="s">
        <v>22</v>
      </c>
      <c r="C1897" t="s">
        <v>100</v>
      </c>
      <c r="D1897" t="s">
        <v>101</v>
      </c>
      <c r="E1897" t="s">
        <v>67</v>
      </c>
      <c r="F1897" t="s">
        <v>157</v>
      </c>
      <c r="G1897">
        <v>297.57600000000002</v>
      </c>
    </row>
    <row r="1898" spans="1:7" x14ac:dyDescent="0.55000000000000004">
      <c r="A1898" s="1">
        <v>43353</v>
      </c>
      <c r="B1898" t="s">
        <v>22</v>
      </c>
      <c r="C1898" t="s">
        <v>593</v>
      </c>
      <c r="D1898" t="s">
        <v>101</v>
      </c>
      <c r="E1898" t="s">
        <v>67</v>
      </c>
      <c r="F1898" t="s">
        <v>157</v>
      </c>
      <c r="G1898">
        <v>296.85000000000002</v>
      </c>
    </row>
    <row r="1899" spans="1:7" x14ac:dyDescent="0.55000000000000004">
      <c r="A1899" s="1">
        <v>42360</v>
      </c>
      <c r="B1899" t="s">
        <v>98</v>
      </c>
      <c r="C1899" t="s">
        <v>263</v>
      </c>
      <c r="D1899" t="s">
        <v>144</v>
      </c>
      <c r="E1899" t="s">
        <v>42</v>
      </c>
      <c r="F1899" t="s">
        <v>71</v>
      </c>
      <c r="G1899">
        <v>296.71199999999999</v>
      </c>
    </row>
    <row r="1900" spans="1:7" x14ac:dyDescent="0.55000000000000004">
      <c r="A1900" s="1">
        <v>43084</v>
      </c>
      <c r="B1900" t="s">
        <v>37</v>
      </c>
      <c r="C1900" t="s">
        <v>234</v>
      </c>
      <c r="D1900" t="s">
        <v>101</v>
      </c>
      <c r="E1900" t="s">
        <v>42</v>
      </c>
      <c r="F1900" t="s">
        <v>55</v>
      </c>
      <c r="G1900">
        <v>296.37</v>
      </c>
    </row>
    <row r="1901" spans="1:7" x14ac:dyDescent="0.55000000000000004">
      <c r="A1901" s="1">
        <v>42787</v>
      </c>
      <c r="B1901" t="s">
        <v>37</v>
      </c>
      <c r="C1901" t="s">
        <v>263</v>
      </c>
      <c r="D1901" t="s">
        <v>144</v>
      </c>
      <c r="E1901" t="s">
        <v>42</v>
      </c>
      <c r="F1901" t="s">
        <v>55</v>
      </c>
      <c r="G1901">
        <v>296.37</v>
      </c>
    </row>
    <row r="1902" spans="1:7" x14ac:dyDescent="0.55000000000000004">
      <c r="A1902" s="1">
        <v>42450</v>
      </c>
      <c r="B1902" t="s">
        <v>22</v>
      </c>
      <c r="C1902" t="s">
        <v>84</v>
      </c>
      <c r="D1902" t="s">
        <v>26</v>
      </c>
      <c r="E1902" t="s">
        <v>42</v>
      </c>
      <c r="F1902" t="s">
        <v>86</v>
      </c>
      <c r="G1902">
        <v>295.45600000000002</v>
      </c>
    </row>
    <row r="1903" spans="1:7" x14ac:dyDescent="0.55000000000000004">
      <c r="A1903" s="1">
        <v>42995</v>
      </c>
      <c r="B1903" t="s">
        <v>22</v>
      </c>
      <c r="C1903" t="s">
        <v>494</v>
      </c>
      <c r="D1903" t="s">
        <v>144</v>
      </c>
      <c r="E1903" t="s">
        <v>42</v>
      </c>
      <c r="F1903" t="s">
        <v>55</v>
      </c>
      <c r="G1903">
        <v>295.39999999999998</v>
      </c>
    </row>
    <row r="1904" spans="1:7" x14ac:dyDescent="0.55000000000000004">
      <c r="A1904" s="1">
        <v>43358</v>
      </c>
      <c r="B1904" t="s">
        <v>22</v>
      </c>
      <c r="C1904" t="s">
        <v>117</v>
      </c>
      <c r="D1904" t="s">
        <v>40</v>
      </c>
      <c r="E1904" t="s">
        <v>42</v>
      </c>
      <c r="F1904" t="s">
        <v>71</v>
      </c>
      <c r="G1904">
        <v>295.05599999999998</v>
      </c>
    </row>
    <row r="1905" spans="1:7" x14ac:dyDescent="0.55000000000000004">
      <c r="A1905" s="1">
        <v>42554</v>
      </c>
      <c r="B1905" t="s">
        <v>22</v>
      </c>
      <c r="C1905" t="s">
        <v>25</v>
      </c>
      <c r="D1905" t="s">
        <v>26</v>
      </c>
      <c r="E1905" t="s">
        <v>42</v>
      </c>
      <c r="F1905" t="s">
        <v>43</v>
      </c>
      <c r="G1905">
        <v>294.93</v>
      </c>
    </row>
    <row r="1906" spans="1:7" x14ac:dyDescent="0.55000000000000004">
      <c r="A1906" s="1">
        <v>43436</v>
      </c>
      <c r="B1906" t="s">
        <v>22</v>
      </c>
      <c r="C1906" t="s">
        <v>100</v>
      </c>
      <c r="D1906" t="s">
        <v>101</v>
      </c>
      <c r="E1906" t="s">
        <v>42</v>
      </c>
      <c r="F1906" t="s">
        <v>74</v>
      </c>
      <c r="G1906">
        <v>294.62</v>
      </c>
    </row>
    <row r="1907" spans="1:7" x14ac:dyDescent="0.55000000000000004">
      <c r="A1907" s="1">
        <v>42633</v>
      </c>
      <c r="B1907" t="s">
        <v>22</v>
      </c>
      <c r="C1907" t="s">
        <v>331</v>
      </c>
      <c r="D1907" t="s">
        <v>26</v>
      </c>
      <c r="E1907" t="s">
        <v>42</v>
      </c>
      <c r="F1907" t="s">
        <v>55</v>
      </c>
      <c r="G1907">
        <v>294.36799999999999</v>
      </c>
    </row>
    <row r="1908" spans="1:7" x14ac:dyDescent="0.55000000000000004">
      <c r="A1908" s="1">
        <v>42641</v>
      </c>
      <c r="B1908" t="s">
        <v>22</v>
      </c>
      <c r="C1908" t="s">
        <v>263</v>
      </c>
      <c r="D1908" t="s">
        <v>144</v>
      </c>
      <c r="E1908" t="s">
        <v>42</v>
      </c>
      <c r="F1908" t="s">
        <v>74</v>
      </c>
      <c r="G1908">
        <v>293.52</v>
      </c>
    </row>
    <row r="1909" spans="1:7" x14ac:dyDescent="0.55000000000000004">
      <c r="A1909" s="1">
        <v>42618</v>
      </c>
      <c r="B1909" t="s">
        <v>22</v>
      </c>
      <c r="C1909" t="s">
        <v>39</v>
      </c>
      <c r="D1909" t="s">
        <v>40</v>
      </c>
      <c r="E1909" t="s">
        <v>28</v>
      </c>
      <c r="F1909" t="s">
        <v>29</v>
      </c>
      <c r="G1909">
        <v>293.19900000000001</v>
      </c>
    </row>
    <row r="1910" spans="1:7" x14ac:dyDescent="0.55000000000000004">
      <c r="A1910" s="1">
        <v>42362</v>
      </c>
      <c r="B1910" t="s">
        <v>37</v>
      </c>
      <c r="C1910" t="s">
        <v>39</v>
      </c>
      <c r="D1910" t="s">
        <v>40</v>
      </c>
      <c r="E1910" t="s">
        <v>28</v>
      </c>
      <c r="F1910" t="s">
        <v>32</v>
      </c>
      <c r="G1910">
        <v>292.27199999999999</v>
      </c>
    </row>
    <row r="1911" spans="1:7" x14ac:dyDescent="0.55000000000000004">
      <c r="A1911" s="1">
        <v>42326</v>
      </c>
      <c r="B1911" t="s">
        <v>22</v>
      </c>
      <c r="C1911" t="s">
        <v>207</v>
      </c>
      <c r="D1911" t="s">
        <v>101</v>
      </c>
      <c r="E1911" t="s">
        <v>28</v>
      </c>
      <c r="F1911" t="s">
        <v>52</v>
      </c>
      <c r="G1911">
        <v>292.10000000000002</v>
      </c>
    </row>
    <row r="1912" spans="1:7" x14ac:dyDescent="0.55000000000000004">
      <c r="A1912" s="1">
        <v>43186</v>
      </c>
      <c r="B1912" t="s">
        <v>22</v>
      </c>
      <c r="C1912" t="s">
        <v>315</v>
      </c>
      <c r="D1912" t="s">
        <v>26</v>
      </c>
      <c r="E1912" t="s">
        <v>28</v>
      </c>
      <c r="F1912" t="s">
        <v>52</v>
      </c>
      <c r="G1912">
        <v>292.10000000000002</v>
      </c>
    </row>
    <row r="1913" spans="1:7" x14ac:dyDescent="0.55000000000000004">
      <c r="A1913" s="1">
        <v>42840</v>
      </c>
      <c r="B1913" t="s">
        <v>98</v>
      </c>
      <c r="C1913" t="s">
        <v>84</v>
      </c>
      <c r="D1913" t="s">
        <v>26</v>
      </c>
      <c r="E1913" t="s">
        <v>67</v>
      </c>
      <c r="F1913" t="s">
        <v>157</v>
      </c>
      <c r="G1913">
        <v>291.95999999999998</v>
      </c>
    </row>
    <row r="1914" spans="1:7" x14ac:dyDescent="0.55000000000000004">
      <c r="A1914" s="1">
        <v>43366</v>
      </c>
      <c r="B1914" t="s">
        <v>22</v>
      </c>
      <c r="C1914" t="s">
        <v>646</v>
      </c>
      <c r="D1914" t="s">
        <v>101</v>
      </c>
      <c r="E1914" t="s">
        <v>67</v>
      </c>
      <c r="F1914" t="s">
        <v>157</v>
      </c>
      <c r="G1914">
        <v>291.95999999999998</v>
      </c>
    </row>
    <row r="1915" spans="1:7" x14ac:dyDescent="0.55000000000000004">
      <c r="A1915" s="1">
        <v>42648</v>
      </c>
      <c r="B1915" t="s">
        <v>22</v>
      </c>
      <c r="C1915" t="s">
        <v>416</v>
      </c>
      <c r="D1915" t="s">
        <v>40</v>
      </c>
      <c r="E1915" t="s">
        <v>28</v>
      </c>
      <c r="F1915" t="s">
        <v>32</v>
      </c>
      <c r="G1915">
        <v>291.16800000000001</v>
      </c>
    </row>
    <row r="1916" spans="1:7" x14ac:dyDescent="0.55000000000000004">
      <c r="A1916" s="1">
        <v>43264</v>
      </c>
      <c r="B1916" t="s">
        <v>98</v>
      </c>
      <c r="C1916" t="s">
        <v>92</v>
      </c>
      <c r="D1916" t="s">
        <v>40</v>
      </c>
      <c r="E1916" t="s">
        <v>28</v>
      </c>
      <c r="F1916" t="s">
        <v>32</v>
      </c>
      <c r="G1916">
        <v>291.13600000000002</v>
      </c>
    </row>
    <row r="1917" spans="1:7" x14ac:dyDescent="0.55000000000000004">
      <c r="A1917" s="1">
        <v>42668</v>
      </c>
      <c r="B1917" t="s">
        <v>37</v>
      </c>
      <c r="C1917" t="s">
        <v>241</v>
      </c>
      <c r="D1917" t="s">
        <v>144</v>
      </c>
      <c r="E1917" t="s">
        <v>28</v>
      </c>
      <c r="F1917" t="s">
        <v>32</v>
      </c>
      <c r="G1917">
        <v>291.10000000000002</v>
      </c>
    </row>
    <row r="1918" spans="1:7" x14ac:dyDescent="0.55000000000000004">
      <c r="A1918" s="1">
        <v>43035</v>
      </c>
      <c r="B1918" t="s">
        <v>22</v>
      </c>
      <c r="C1918" t="s">
        <v>315</v>
      </c>
      <c r="D1918" t="s">
        <v>26</v>
      </c>
      <c r="E1918" t="s">
        <v>28</v>
      </c>
      <c r="F1918" t="s">
        <v>32</v>
      </c>
      <c r="G1918">
        <v>290.98</v>
      </c>
    </row>
    <row r="1919" spans="1:7" x14ac:dyDescent="0.55000000000000004">
      <c r="A1919" s="1">
        <v>42977</v>
      </c>
      <c r="B1919" t="s">
        <v>22</v>
      </c>
      <c r="C1919" t="s">
        <v>143</v>
      </c>
      <c r="D1919" t="s">
        <v>144</v>
      </c>
      <c r="E1919" t="s">
        <v>67</v>
      </c>
      <c r="F1919" t="s">
        <v>68</v>
      </c>
      <c r="G1919">
        <v>290.89800000000002</v>
      </c>
    </row>
    <row r="1920" spans="1:7" x14ac:dyDescent="0.55000000000000004">
      <c r="A1920" s="1">
        <v>42150</v>
      </c>
      <c r="B1920" t="s">
        <v>37</v>
      </c>
      <c r="C1920" t="s">
        <v>39</v>
      </c>
      <c r="D1920" t="s">
        <v>40</v>
      </c>
      <c r="E1920" t="s">
        <v>28</v>
      </c>
      <c r="F1920" t="s">
        <v>29</v>
      </c>
      <c r="G1920">
        <v>290.666</v>
      </c>
    </row>
    <row r="1921" spans="1:7" x14ac:dyDescent="0.55000000000000004">
      <c r="A1921" s="1">
        <v>42035</v>
      </c>
      <c r="B1921" t="s">
        <v>22</v>
      </c>
      <c r="C1921" t="s">
        <v>39</v>
      </c>
      <c r="D1921" t="s">
        <v>40</v>
      </c>
      <c r="E1921" t="s">
        <v>28</v>
      </c>
      <c r="F1921" t="s">
        <v>29</v>
      </c>
      <c r="G1921">
        <v>290.666</v>
      </c>
    </row>
    <row r="1922" spans="1:7" x14ac:dyDescent="0.55000000000000004">
      <c r="A1922" s="1">
        <v>42694</v>
      </c>
      <c r="B1922" t="s">
        <v>22</v>
      </c>
      <c r="C1922" t="s">
        <v>50</v>
      </c>
      <c r="D1922" t="s">
        <v>26</v>
      </c>
      <c r="E1922" t="s">
        <v>28</v>
      </c>
      <c r="F1922" t="s">
        <v>29</v>
      </c>
      <c r="G1922">
        <v>290.35199999999998</v>
      </c>
    </row>
    <row r="1923" spans="1:7" x14ac:dyDescent="0.55000000000000004">
      <c r="A1923" s="1">
        <v>42562</v>
      </c>
      <c r="B1923" t="s">
        <v>22</v>
      </c>
      <c r="C1923" t="s">
        <v>143</v>
      </c>
      <c r="D1923" t="s">
        <v>144</v>
      </c>
      <c r="E1923" t="s">
        <v>28</v>
      </c>
      <c r="F1923" t="s">
        <v>61</v>
      </c>
      <c r="G1923">
        <v>289.8</v>
      </c>
    </row>
    <row r="1924" spans="1:7" x14ac:dyDescent="0.55000000000000004">
      <c r="A1924" s="1">
        <v>43059</v>
      </c>
      <c r="B1924" t="s">
        <v>37</v>
      </c>
      <c r="C1924" t="s">
        <v>50</v>
      </c>
      <c r="D1924" t="s">
        <v>26</v>
      </c>
      <c r="E1924" t="s">
        <v>28</v>
      </c>
      <c r="F1924" t="s">
        <v>29</v>
      </c>
      <c r="G1924">
        <v>289.56799999999998</v>
      </c>
    </row>
    <row r="1925" spans="1:7" x14ac:dyDescent="0.55000000000000004">
      <c r="A1925" s="1">
        <v>42235</v>
      </c>
      <c r="B1925" t="s">
        <v>37</v>
      </c>
      <c r="C1925" t="s">
        <v>39</v>
      </c>
      <c r="D1925" t="s">
        <v>40</v>
      </c>
      <c r="E1925" t="s">
        <v>28</v>
      </c>
      <c r="F1925" t="s">
        <v>61</v>
      </c>
      <c r="G1925">
        <v>289.24</v>
      </c>
    </row>
    <row r="1926" spans="1:7" x14ac:dyDescent="0.55000000000000004">
      <c r="A1926" s="1">
        <v>42156</v>
      </c>
      <c r="B1926" t="s">
        <v>98</v>
      </c>
      <c r="C1926" t="s">
        <v>786</v>
      </c>
      <c r="D1926" t="s">
        <v>144</v>
      </c>
      <c r="E1926" t="s">
        <v>42</v>
      </c>
      <c r="F1926" t="s">
        <v>64</v>
      </c>
      <c r="G1926">
        <v>289.2</v>
      </c>
    </row>
    <row r="1927" spans="1:7" x14ac:dyDescent="0.55000000000000004">
      <c r="A1927" s="1">
        <v>43172</v>
      </c>
      <c r="B1927" t="s">
        <v>98</v>
      </c>
      <c r="C1927" t="s">
        <v>665</v>
      </c>
      <c r="D1927" t="s">
        <v>40</v>
      </c>
      <c r="E1927" t="s">
        <v>42</v>
      </c>
      <c r="F1927" t="s">
        <v>86</v>
      </c>
      <c r="G1927">
        <v>288.24</v>
      </c>
    </row>
    <row r="1928" spans="1:7" x14ac:dyDescent="0.55000000000000004">
      <c r="A1928" s="1">
        <v>42648</v>
      </c>
      <c r="B1928" t="s">
        <v>22</v>
      </c>
      <c r="C1928" t="s">
        <v>494</v>
      </c>
      <c r="D1928" t="s">
        <v>144</v>
      </c>
      <c r="E1928" t="s">
        <v>67</v>
      </c>
      <c r="F1928" t="s">
        <v>157</v>
      </c>
      <c r="G1928">
        <v>288</v>
      </c>
    </row>
    <row r="1929" spans="1:7" x14ac:dyDescent="0.55000000000000004">
      <c r="A1929" s="1">
        <v>43447</v>
      </c>
      <c r="B1929" t="s">
        <v>37</v>
      </c>
      <c r="C1929" t="s">
        <v>263</v>
      </c>
      <c r="D1929" t="s">
        <v>144</v>
      </c>
      <c r="E1929" t="s">
        <v>28</v>
      </c>
      <c r="F1929" t="s">
        <v>29</v>
      </c>
      <c r="G1929">
        <v>287.976</v>
      </c>
    </row>
    <row r="1930" spans="1:7" x14ac:dyDescent="0.55000000000000004">
      <c r="A1930" s="1">
        <v>43284</v>
      </c>
      <c r="B1930" t="s">
        <v>22</v>
      </c>
      <c r="C1930" t="s">
        <v>1271</v>
      </c>
      <c r="D1930" t="s">
        <v>26</v>
      </c>
      <c r="E1930" t="s">
        <v>67</v>
      </c>
      <c r="F1930" t="s">
        <v>68</v>
      </c>
      <c r="G1930">
        <v>287.97000000000003</v>
      </c>
    </row>
    <row r="1931" spans="1:7" x14ac:dyDescent="0.55000000000000004">
      <c r="A1931" s="1">
        <v>42480</v>
      </c>
      <c r="B1931" t="s">
        <v>37</v>
      </c>
      <c r="C1931" t="s">
        <v>1271</v>
      </c>
      <c r="D1931" t="s">
        <v>26</v>
      </c>
      <c r="E1931" t="s">
        <v>67</v>
      </c>
      <c r="F1931" t="s">
        <v>68</v>
      </c>
      <c r="G1931">
        <v>287.97000000000003</v>
      </c>
    </row>
    <row r="1932" spans="1:7" x14ac:dyDescent="0.55000000000000004">
      <c r="A1932" s="1">
        <v>42261</v>
      </c>
      <c r="B1932" t="s">
        <v>22</v>
      </c>
      <c r="C1932" t="s">
        <v>263</v>
      </c>
      <c r="D1932" t="s">
        <v>144</v>
      </c>
      <c r="E1932" t="s">
        <v>67</v>
      </c>
      <c r="F1932" t="s">
        <v>68</v>
      </c>
      <c r="G1932">
        <v>287.97000000000003</v>
      </c>
    </row>
    <row r="1933" spans="1:7" x14ac:dyDescent="0.55000000000000004">
      <c r="A1933" s="1">
        <v>42112</v>
      </c>
      <c r="B1933" t="s">
        <v>22</v>
      </c>
      <c r="C1933" t="s">
        <v>39</v>
      </c>
      <c r="D1933" t="s">
        <v>40</v>
      </c>
      <c r="E1933" t="s">
        <v>67</v>
      </c>
      <c r="F1933" t="s">
        <v>680</v>
      </c>
      <c r="G1933">
        <v>287.96800000000002</v>
      </c>
    </row>
    <row r="1934" spans="1:7" x14ac:dyDescent="0.55000000000000004">
      <c r="A1934" s="1">
        <v>42923</v>
      </c>
      <c r="B1934" t="s">
        <v>22</v>
      </c>
      <c r="C1934" t="s">
        <v>39</v>
      </c>
      <c r="D1934" t="s">
        <v>40</v>
      </c>
      <c r="E1934" t="s">
        <v>28</v>
      </c>
      <c r="F1934" t="s">
        <v>32</v>
      </c>
      <c r="G1934">
        <v>287.96800000000002</v>
      </c>
    </row>
    <row r="1935" spans="1:7" x14ac:dyDescent="0.55000000000000004">
      <c r="A1935" s="1">
        <v>42656</v>
      </c>
      <c r="B1935" t="s">
        <v>22</v>
      </c>
      <c r="C1935" t="s">
        <v>25</v>
      </c>
      <c r="D1935" t="s">
        <v>26</v>
      </c>
      <c r="E1935" t="s">
        <v>28</v>
      </c>
      <c r="F1935" t="s">
        <v>32</v>
      </c>
      <c r="G1935">
        <v>287.94</v>
      </c>
    </row>
    <row r="1936" spans="1:7" x14ac:dyDescent="0.55000000000000004">
      <c r="A1936" s="1">
        <v>43427</v>
      </c>
      <c r="B1936" t="s">
        <v>37</v>
      </c>
      <c r="C1936" t="s">
        <v>234</v>
      </c>
      <c r="D1936" t="s">
        <v>101</v>
      </c>
      <c r="E1936" t="s">
        <v>42</v>
      </c>
      <c r="F1936" t="s">
        <v>71</v>
      </c>
      <c r="G1936">
        <v>287.92</v>
      </c>
    </row>
    <row r="1937" spans="1:7" x14ac:dyDescent="0.55000000000000004">
      <c r="A1937" s="1">
        <v>42797</v>
      </c>
      <c r="B1937" t="s">
        <v>22</v>
      </c>
      <c r="C1937" t="s">
        <v>100</v>
      </c>
      <c r="D1937" t="s">
        <v>101</v>
      </c>
      <c r="E1937" t="s">
        <v>67</v>
      </c>
      <c r="F1937" t="s">
        <v>680</v>
      </c>
      <c r="G1937">
        <v>287.91000000000003</v>
      </c>
    </row>
    <row r="1938" spans="1:7" x14ac:dyDescent="0.55000000000000004">
      <c r="A1938" s="1">
        <v>42681</v>
      </c>
      <c r="B1938" t="s">
        <v>22</v>
      </c>
      <c r="C1938" t="s">
        <v>100</v>
      </c>
      <c r="D1938" t="s">
        <v>101</v>
      </c>
      <c r="E1938" t="s">
        <v>67</v>
      </c>
      <c r="F1938" t="s">
        <v>680</v>
      </c>
      <c r="G1938">
        <v>287.91000000000003</v>
      </c>
    </row>
    <row r="1939" spans="1:7" x14ac:dyDescent="0.55000000000000004">
      <c r="A1939" s="1">
        <v>42734</v>
      </c>
      <c r="B1939" t="s">
        <v>22</v>
      </c>
      <c r="C1939" t="s">
        <v>39</v>
      </c>
      <c r="D1939" t="s">
        <v>40</v>
      </c>
      <c r="E1939" t="s">
        <v>67</v>
      </c>
      <c r="F1939" t="s">
        <v>68</v>
      </c>
      <c r="G1939">
        <v>287.88</v>
      </c>
    </row>
    <row r="1940" spans="1:7" x14ac:dyDescent="0.55000000000000004">
      <c r="A1940" s="1">
        <v>43092</v>
      </c>
      <c r="B1940" t="s">
        <v>37</v>
      </c>
      <c r="C1940" t="s">
        <v>100</v>
      </c>
      <c r="D1940" t="s">
        <v>101</v>
      </c>
      <c r="E1940" t="s">
        <v>67</v>
      </c>
      <c r="F1940" t="s">
        <v>68</v>
      </c>
      <c r="G1940">
        <v>287.88</v>
      </c>
    </row>
    <row r="1941" spans="1:7" x14ac:dyDescent="0.55000000000000004">
      <c r="A1941" s="1">
        <v>43051</v>
      </c>
      <c r="B1941" t="s">
        <v>37</v>
      </c>
      <c r="C1941" t="s">
        <v>250</v>
      </c>
      <c r="D1941" t="s">
        <v>101</v>
      </c>
      <c r="E1941" t="s">
        <v>42</v>
      </c>
      <c r="F1941" t="s">
        <v>169</v>
      </c>
      <c r="G1941">
        <v>287.52</v>
      </c>
    </row>
    <row r="1942" spans="1:7" x14ac:dyDescent="0.55000000000000004">
      <c r="A1942" s="1">
        <v>43239</v>
      </c>
      <c r="B1942" t="s">
        <v>22</v>
      </c>
      <c r="C1942" t="s">
        <v>1271</v>
      </c>
      <c r="D1942" t="s">
        <v>26</v>
      </c>
      <c r="E1942" t="s">
        <v>42</v>
      </c>
      <c r="F1942" t="s">
        <v>86</v>
      </c>
      <c r="G1942">
        <v>286.93</v>
      </c>
    </row>
    <row r="1943" spans="1:7" x14ac:dyDescent="0.55000000000000004">
      <c r="A1943" s="1">
        <v>43165</v>
      </c>
      <c r="B1943" t="s">
        <v>98</v>
      </c>
      <c r="C1943" t="s">
        <v>39</v>
      </c>
      <c r="D1943" t="s">
        <v>40</v>
      </c>
      <c r="E1943" t="s">
        <v>42</v>
      </c>
      <c r="F1943" t="s">
        <v>86</v>
      </c>
      <c r="G1943">
        <v>286.93</v>
      </c>
    </row>
    <row r="1944" spans="1:7" x14ac:dyDescent="0.55000000000000004">
      <c r="A1944" s="1">
        <v>43436</v>
      </c>
      <c r="B1944" t="s">
        <v>22</v>
      </c>
      <c r="C1944" t="s">
        <v>1244</v>
      </c>
      <c r="D1944" t="s">
        <v>144</v>
      </c>
      <c r="E1944" t="s">
        <v>42</v>
      </c>
      <c r="F1944" t="s">
        <v>74</v>
      </c>
      <c r="G1944">
        <v>286.86</v>
      </c>
    </row>
    <row r="1945" spans="1:7" x14ac:dyDescent="0.55000000000000004">
      <c r="A1945" s="1">
        <v>43229</v>
      </c>
      <c r="B1945" t="s">
        <v>98</v>
      </c>
      <c r="C1945" t="s">
        <v>92</v>
      </c>
      <c r="D1945" t="s">
        <v>40</v>
      </c>
      <c r="E1945" t="s">
        <v>28</v>
      </c>
      <c r="F1945" t="s">
        <v>52</v>
      </c>
      <c r="G1945">
        <v>286.85000000000002</v>
      </c>
    </row>
    <row r="1946" spans="1:7" x14ac:dyDescent="0.55000000000000004">
      <c r="A1946" s="1">
        <v>42420</v>
      </c>
      <c r="B1946" t="s">
        <v>22</v>
      </c>
      <c r="C1946" t="s">
        <v>786</v>
      </c>
      <c r="D1946" t="s">
        <v>144</v>
      </c>
      <c r="E1946" t="s">
        <v>42</v>
      </c>
      <c r="F1946" t="s">
        <v>64</v>
      </c>
      <c r="G1946">
        <v>286.79000000000002</v>
      </c>
    </row>
    <row r="1947" spans="1:7" x14ac:dyDescent="0.55000000000000004">
      <c r="A1947" s="1">
        <v>42883</v>
      </c>
      <c r="B1947" t="s">
        <v>98</v>
      </c>
      <c r="C1947" t="s">
        <v>207</v>
      </c>
      <c r="D1947" t="s">
        <v>101</v>
      </c>
      <c r="E1947" t="s">
        <v>67</v>
      </c>
      <c r="F1947" t="s">
        <v>68</v>
      </c>
      <c r="G1947">
        <v>286.39999999999998</v>
      </c>
    </row>
    <row r="1948" spans="1:7" x14ac:dyDescent="0.55000000000000004">
      <c r="A1948" s="1">
        <v>43092</v>
      </c>
      <c r="B1948" t="s">
        <v>22</v>
      </c>
      <c r="C1948" t="s">
        <v>315</v>
      </c>
      <c r="D1948" t="s">
        <v>26</v>
      </c>
      <c r="E1948" t="s">
        <v>28</v>
      </c>
      <c r="F1948" t="s">
        <v>61</v>
      </c>
      <c r="G1948">
        <v>286.38</v>
      </c>
    </row>
    <row r="1949" spans="1:7" x14ac:dyDescent="0.55000000000000004">
      <c r="A1949" s="1">
        <v>42311</v>
      </c>
      <c r="B1949" t="s">
        <v>22</v>
      </c>
      <c r="C1949" t="s">
        <v>143</v>
      </c>
      <c r="D1949" t="s">
        <v>144</v>
      </c>
      <c r="E1949" t="s">
        <v>42</v>
      </c>
      <c r="F1949" t="s">
        <v>575</v>
      </c>
      <c r="G1949">
        <v>286.34399999999999</v>
      </c>
    </row>
    <row r="1950" spans="1:7" x14ac:dyDescent="0.55000000000000004">
      <c r="A1950" s="1">
        <v>43353</v>
      </c>
      <c r="B1950" t="s">
        <v>22</v>
      </c>
      <c r="C1950" t="s">
        <v>593</v>
      </c>
      <c r="D1950" t="s">
        <v>101</v>
      </c>
      <c r="E1950" t="s">
        <v>42</v>
      </c>
      <c r="F1950" t="s">
        <v>55</v>
      </c>
      <c r="G1950">
        <v>286.29000000000002</v>
      </c>
    </row>
    <row r="1951" spans="1:7" x14ac:dyDescent="0.55000000000000004">
      <c r="A1951" s="1">
        <v>43003</v>
      </c>
      <c r="B1951" t="s">
        <v>22</v>
      </c>
      <c r="C1951" t="s">
        <v>494</v>
      </c>
      <c r="D1951" t="s">
        <v>144</v>
      </c>
      <c r="E1951" t="s">
        <v>42</v>
      </c>
      <c r="F1951" t="s">
        <v>74</v>
      </c>
      <c r="G1951">
        <v>286.25599999999997</v>
      </c>
    </row>
    <row r="1952" spans="1:7" x14ac:dyDescent="0.55000000000000004">
      <c r="A1952" s="1">
        <v>43200</v>
      </c>
      <c r="B1952" t="s">
        <v>98</v>
      </c>
      <c r="C1952" t="s">
        <v>745</v>
      </c>
      <c r="D1952" t="s">
        <v>144</v>
      </c>
      <c r="E1952" t="s">
        <v>42</v>
      </c>
      <c r="F1952" t="s">
        <v>55</v>
      </c>
      <c r="G1952">
        <v>286.14999999999998</v>
      </c>
    </row>
    <row r="1953" spans="1:7" x14ac:dyDescent="0.55000000000000004">
      <c r="A1953" s="1">
        <v>43312</v>
      </c>
      <c r="B1953" t="s">
        <v>22</v>
      </c>
      <c r="C1953" t="s">
        <v>143</v>
      </c>
      <c r="D1953" t="s">
        <v>144</v>
      </c>
      <c r="E1953" t="s">
        <v>67</v>
      </c>
      <c r="F1953" t="s">
        <v>68</v>
      </c>
      <c r="G1953">
        <v>285.57600000000002</v>
      </c>
    </row>
    <row r="1954" spans="1:7" x14ac:dyDescent="0.55000000000000004">
      <c r="A1954" s="1">
        <v>43134</v>
      </c>
      <c r="B1954" t="s">
        <v>22</v>
      </c>
      <c r="C1954" t="s">
        <v>494</v>
      </c>
      <c r="D1954" t="s">
        <v>144</v>
      </c>
      <c r="E1954" t="s">
        <v>42</v>
      </c>
      <c r="F1954" t="s">
        <v>55</v>
      </c>
      <c r="G1954">
        <v>285.55200000000002</v>
      </c>
    </row>
    <row r="1955" spans="1:7" x14ac:dyDescent="0.55000000000000004">
      <c r="A1955" s="1">
        <v>43232</v>
      </c>
      <c r="B1955" t="s">
        <v>37</v>
      </c>
      <c r="C1955" t="s">
        <v>39</v>
      </c>
      <c r="D1955" t="s">
        <v>40</v>
      </c>
      <c r="E1955" t="s">
        <v>28</v>
      </c>
      <c r="F1955" t="s">
        <v>52</v>
      </c>
      <c r="G1955">
        <v>285.48</v>
      </c>
    </row>
    <row r="1956" spans="1:7" x14ac:dyDescent="0.55000000000000004">
      <c r="A1956" s="1">
        <v>43346</v>
      </c>
      <c r="B1956" t="s">
        <v>98</v>
      </c>
      <c r="C1956" t="s">
        <v>39</v>
      </c>
      <c r="D1956" t="s">
        <v>40</v>
      </c>
      <c r="E1956" t="s">
        <v>67</v>
      </c>
      <c r="F1956" t="s">
        <v>157</v>
      </c>
      <c r="G1956">
        <v>284.97000000000003</v>
      </c>
    </row>
    <row r="1957" spans="1:7" x14ac:dyDescent="0.55000000000000004">
      <c r="A1957" s="1">
        <v>42176</v>
      </c>
      <c r="B1957" t="s">
        <v>22</v>
      </c>
      <c r="C1957" t="s">
        <v>315</v>
      </c>
      <c r="D1957" t="s">
        <v>26</v>
      </c>
      <c r="E1957" t="s">
        <v>67</v>
      </c>
      <c r="F1957" t="s">
        <v>68</v>
      </c>
      <c r="G1957">
        <v>284.82</v>
      </c>
    </row>
    <row r="1958" spans="1:7" x14ac:dyDescent="0.55000000000000004">
      <c r="A1958" s="1">
        <v>43393</v>
      </c>
      <c r="B1958" t="s">
        <v>37</v>
      </c>
      <c r="C1958" t="s">
        <v>494</v>
      </c>
      <c r="D1958" t="s">
        <v>144</v>
      </c>
      <c r="E1958" t="s">
        <v>28</v>
      </c>
      <c r="F1958" t="s">
        <v>52</v>
      </c>
      <c r="G1958">
        <v>284.36399999999998</v>
      </c>
    </row>
    <row r="1959" spans="1:7" x14ac:dyDescent="0.55000000000000004">
      <c r="A1959" s="1">
        <v>42606</v>
      </c>
      <c r="B1959" t="s">
        <v>37</v>
      </c>
      <c r="C1959" t="s">
        <v>263</v>
      </c>
      <c r="D1959" t="s">
        <v>144</v>
      </c>
      <c r="E1959" t="s">
        <v>28</v>
      </c>
      <c r="F1959" t="s">
        <v>52</v>
      </c>
      <c r="G1959">
        <v>284.36399999999998</v>
      </c>
    </row>
    <row r="1960" spans="1:7" x14ac:dyDescent="0.55000000000000004">
      <c r="A1960" s="1">
        <v>42934</v>
      </c>
      <c r="B1960" t="s">
        <v>98</v>
      </c>
      <c r="C1960" t="s">
        <v>143</v>
      </c>
      <c r="D1960" t="s">
        <v>144</v>
      </c>
      <c r="E1960" t="s">
        <v>42</v>
      </c>
      <c r="F1960" t="s">
        <v>55</v>
      </c>
      <c r="G1960">
        <v>284.08</v>
      </c>
    </row>
    <row r="1961" spans="1:7" x14ac:dyDescent="0.55000000000000004">
      <c r="A1961" s="1">
        <v>42711</v>
      </c>
      <c r="B1961" t="s">
        <v>22</v>
      </c>
      <c r="C1961" t="s">
        <v>25</v>
      </c>
      <c r="D1961" t="s">
        <v>26</v>
      </c>
      <c r="E1961" t="s">
        <v>28</v>
      </c>
      <c r="F1961" t="s">
        <v>32</v>
      </c>
      <c r="G1961">
        <v>283.92</v>
      </c>
    </row>
    <row r="1962" spans="1:7" x14ac:dyDescent="0.55000000000000004">
      <c r="A1962" s="1">
        <v>42701</v>
      </c>
      <c r="B1962" t="s">
        <v>22</v>
      </c>
      <c r="C1962" t="s">
        <v>39</v>
      </c>
      <c r="D1962" t="s">
        <v>40</v>
      </c>
      <c r="E1962" t="s">
        <v>28</v>
      </c>
      <c r="F1962" t="s">
        <v>32</v>
      </c>
      <c r="G1962">
        <v>283.92</v>
      </c>
    </row>
    <row r="1963" spans="1:7" x14ac:dyDescent="0.55000000000000004">
      <c r="A1963" s="1">
        <v>43424</v>
      </c>
      <c r="B1963" t="s">
        <v>22</v>
      </c>
      <c r="C1963" t="s">
        <v>39</v>
      </c>
      <c r="D1963" t="s">
        <v>40</v>
      </c>
      <c r="E1963" t="s">
        <v>28</v>
      </c>
      <c r="F1963" t="s">
        <v>32</v>
      </c>
      <c r="G1963">
        <v>283.92</v>
      </c>
    </row>
    <row r="1964" spans="1:7" x14ac:dyDescent="0.55000000000000004">
      <c r="A1964" s="1">
        <v>42406</v>
      </c>
      <c r="B1964" t="s">
        <v>22</v>
      </c>
      <c r="C1964" t="s">
        <v>241</v>
      </c>
      <c r="D1964" t="s">
        <v>144</v>
      </c>
      <c r="E1964" t="s">
        <v>28</v>
      </c>
      <c r="F1964" t="s">
        <v>29</v>
      </c>
      <c r="G1964">
        <v>283.92</v>
      </c>
    </row>
    <row r="1965" spans="1:7" x14ac:dyDescent="0.55000000000000004">
      <c r="A1965" s="1">
        <v>43344</v>
      </c>
      <c r="B1965" t="s">
        <v>37</v>
      </c>
      <c r="C1965" t="s">
        <v>92</v>
      </c>
      <c r="D1965" t="s">
        <v>40</v>
      </c>
      <c r="E1965" t="s">
        <v>28</v>
      </c>
      <c r="F1965" t="s">
        <v>52</v>
      </c>
      <c r="G1965">
        <v>283.56</v>
      </c>
    </row>
    <row r="1966" spans="1:7" x14ac:dyDescent="0.55000000000000004">
      <c r="A1966" s="1">
        <v>42947</v>
      </c>
      <c r="B1966" t="s">
        <v>22</v>
      </c>
      <c r="C1966" t="s">
        <v>234</v>
      </c>
      <c r="D1966" t="s">
        <v>101</v>
      </c>
      <c r="E1966" t="s">
        <v>42</v>
      </c>
      <c r="F1966" t="s">
        <v>74</v>
      </c>
      <c r="G1966">
        <v>283.14</v>
      </c>
    </row>
    <row r="1967" spans="1:7" x14ac:dyDescent="0.55000000000000004">
      <c r="A1967" s="1">
        <v>42554</v>
      </c>
      <c r="B1967" t="s">
        <v>37</v>
      </c>
      <c r="C1967" t="s">
        <v>143</v>
      </c>
      <c r="D1967" t="s">
        <v>144</v>
      </c>
      <c r="E1967" t="s">
        <v>28</v>
      </c>
      <c r="F1967" t="s">
        <v>61</v>
      </c>
      <c r="G1967">
        <v>282.88799999999998</v>
      </c>
    </row>
    <row r="1968" spans="1:7" x14ac:dyDescent="0.55000000000000004">
      <c r="A1968" s="1">
        <v>42871</v>
      </c>
      <c r="B1968" t="s">
        <v>22</v>
      </c>
      <c r="C1968" t="s">
        <v>39</v>
      </c>
      <c r="D1968" t="s">
        <v>40</v>
      </c>
      <c r="E1968" t="s">
        <v>28</v>
      </c>
      <c r="F1968" t="s">
        <v>61</v>
      </c>
      <c r="G1968">
        <v>282.83999999999997</v>
      </c>
    </row>
    <row r="1969" spans="1:7" x14ac:dyDescent="0.55000000000000004">
      <c r="A1969" s="1">
        <v>43455</v>
      </c>
      <c r="B1969" t="s">
        <v>22</v>
      </c>
      <c r="C1969" t="s">
        <v>786</v>
      </c>
      <c r="D1969" t="s">
        <v>144</v>
      </c>
      <c r="E1969" t="s">
        <v>67</v>
      </c>
      <c r="F1969" t="s">
        <v>68</v>
      </c>
      <c r="G1969">
        <v>281.97000000000003</v>
      </c>
    </row>
    <row r="1970" spans="1:7" x14ac:dyDescent="0.55000000000000004">
      <c r="A1970" s="1">
        <v>42327</v>
      </c>
      <c r="B1970" t="s">
        <v>22</v>
      </c>
      <c r="C1970" t="s">
        <v>225</v>
      </c>
      <c r="D1970" t="s">
        <v>101</v>
      </c>
      <c r="E1970" t="s">
        <v>67</v>
      </c>
      <c r="F1970" t="s">
        <v>68</v>
      </c>
      <c r="G1970">
        <v>281.97000000000003</v>
      </c>
    </row>
    <row r="1971" spans="1:7" x14ac:dyDescent="0.55000000000000004">
      <c r="A1971" s="1">
        <v>42288</v>
      </c>
      <c r="B1971" t="s">
        <v>22</v>
      </c>
      <c r="C1971" t="s">
        <v>143</v>
      </c>
      <c r="D1971" t="s">
        <v>144</v>
      </c>
      <c r="E1971" t="s">
        <v>42</v>
      </c>
      <c r="F1971" t="s">
        <v>55</v>
      </c>
      <c r="G1971">
        <v>281.904</v>
      </c>
    </row>
    <row r="1972" spans="1:7" x14ac:dyDescent="0.55000000000000004">
      <c r="A1972" s="1">
        <v>42190</v>
      </c>
      <c r="B1972" t="s">
        <v>22</v>
      </c>
      <c r="C1972" t="s">
        <v>100</v>
      </c>
      <c r="D1972" t="s">
        <v>101</v>
      </c>
      <c r="E1972" t="s">
        <v>42</v>
      </c>
      <c r="F1972" t="s">
        <v>55</v>
      </c>
      <c r="G1972">
        <v>281.42399999999998</v>
      </c>
    </row>
    <row r="1973" spans="1:7" x14ac:dyDescent="0.55000000000000004">
      <c r="A1973" s="1">
        <v>42117</v>
      </c>
      <c r="B1973" t="s">
        <v>98</v>
      </c>
      <c r="C1973" t="s">
        <v>494</v>
      </c>
      <c r="D1973" t="s">
        <v>144</v>
      </c>
      <c r="E1973" t="s">
        <v>28</v>
      </c>
      <c r="F1973" t="s">
        <v>32</v>
      </c>
      <c r="G1973">
        <v>281.37200000000001</v>
      </c>
    </row>
    <row r="1974" spans="1:7" x14ac:dyDescent="0.55000000000000004">
      <c r="A1974" s="1">
        <v>42117</v>
      </c>
      <c r="B1974" t="s">
        <v>98</v>
      </c>
      <c r="C1974" t="s">
        <v>494</v>
      </c>
      <c r="D1974" t="s">
        <v>144</v>
      </c>
      <c r="E1974" t="s">
        <v>28</v>
      </c>
      <c r="F1974" t="s">
        <v>32</v>
      </c>
      <c r="G1974">
        <v>281.37200000000001</v>
      </c>
    </row>
    <row r="1975" spans="1:7" x14ac:dyDescent="0.55000000000000004">
      <c r="A1975" s="1">
        <v>43239</v>
      </c>
      <c r="B1975" t="s">
        <v>37</v>
      </c>
      <c r="C1975" t="s">
        <v>263</v>
      </c>
      <c r="D1975" t="s">
        <v>144</v>
      </c>
      <c r="E1975" t="s">
        <v>42</v>
      </c>
      <c r="F1975" t="s">
        <v>74</v>
      </c>
      <c r="G1975">
        <v>281.33999999999997</v>
      </c>
    </row>
    <row r="1976" spans="1:7" x14ac:dyDescent="0.55000000000000004">
      <c r="A1976" s="1">
        <v>43262</v>
      </c>
      <c r="B1976" t="s">
        <v>98</v>
      </c>
      <c r="C1976" t="s">
        <v>306</v>
      </c>
      <c r="D1976" t="s">
        <v>40</v>
      </c>
      <c r="E1976" t="s">
        <v>28</v>
      </c>
      <c r="F1976" t="s">
        <v>32</v>
      </c>
      <c r="G1976">
        <v>280.79199999999997</v>
      </c>
    </row>
    <row r="1977" spans="1:7" x14ac:dyDescent="0.55000000000000004">
      <c r="A1977" s="1">
        <v>42981</v>
      </c>
      <c r="B1977" t="s">
        <v>98</v>
      </c>
      <c r="C1977" t="s">
        <v>143</v>
      </c>
      <c r="D1977" t="s">
        <v>144</v>
      </c>
      <c r="E1977" t="s">
        <v>67</v>
      </c>
      <c r="F1977" t="s">
        <v>68</v>
      </c>
      <c r="G1977">
        <v>280.78199999999998</v>
      </c>
    </row>
    <row r="1978" spans="1:7" x14ac:dyDescent="0.55000000000000004">
      <c r="A1978" s="1">
        <v>42825</v>
      </c>
      <c r="B1978" t="s">
        <v>22</v>
      </c>
      <c r="C1978" t="s">
        <v>143</v>
      </c>
      <c r="D1978" t="s">
        <v>144</v>
      </c>
      <c r="E1978" t="s">
        <v>67</v>
      </c>
      <c r="F1978" t="s">
        <v>68</v>
      </c>
      <c r="G1978">
        <v>280.78199999999998</v>
      </c>
    </row>
    <row r="1979" spans="1:7" x14ac:dyDescent="0.55000000000000004">
      <c r="A1979" s="1">
        <v>43261</v>
      </c>
      <c r="B1979" t="s">
        <v>98</v>
      </c>
      <c r="C1979" t="s">
        <v>39</v>
      </c>
      <c r="D1979" t="s">
        <v>40</v>
      </c>
      <c r="E1979" t="s">
        <v>67</v>
      </c>
      <c r="F1979" t="s">
        <v>68</v>
      </c>
      <c r="G1979">
        <v>279.95999999999998</v>
      </c>
    </row>
    <row r="1980" spans="1:7" x14ac:dyDescent="0.55000000000000004">
      <c r="A1980" s="1">
        <v>42334</v>
      </c>
      <c r="B1980" t="s">
        <v>22</v>
      </c>
      <c r="C1980" t="s">
        <v>263</v>
      </c>
      <c r="D1980" t="s">
        <v>144</v>
      </c>
      <c r="E1980" t="s">
        <v>67</v>
      </c>
      <c r="F1980" t="s">
        <v>68</v>
      </c>
      <c r="G1980">
        <v>279.95999999999998</v>
      </c>
    </row>
    <row r="1981" spans="1:7" x14ac:dyDescent="0.55000000000000004">
      <c r="A1981" s="1">
        <v>42961</v>
      </c>
      <c r="B1981" t="s">
        <v>37</v>
      </c>
      <c r="C1981" t="s">
        <v>494</v>
      </c>
      <c r="D1981" t="s">
        <v>144</v>
      </c>
      <c r="E1981" t="s">
        <v>67</v>
      </c>
      <c r="F1981" t="s">
        <v>157</v>
      </c>
      <c r="G1981">
        <v>279.95999999999998</v>
      </c>
    </row>
    <row r="1982" spans="1:7" x14ac:dyDescent="0.55000000000000004">
      <c r="A1982" s="1">
        <v>42982</v>
      </c>
      <c r="B1982" t="s">
        <v>22</v>
      </c>
      <c r="C1982" t="s">
        <v>593</v>
      </c>
      <c r="D1982" t="s">
        <v>101</v>
      </c>
      <c r="E1982" t="s">
        <v>67</v>
      </c>
      <c r="F1982" t="s">
        <v>157</v>
      </c>
      <c r="G1982">
        <v>279.95</v>
      </c>
    </row>
    <row r="1983" spans="1:7" x14ac:dyDescent="0.55000000000000004">
      <c r="A1983" s="1">
        <v>43350</v>
      </c>
      <c r="B1983" t="s">
        <v>22</v>
      </c>
      <c r="C1983" t="s">
        <v>416</v>
      </c>
      <c r="D1983" t="s">
        <v>40</v>
      </c>
      <c r="E1983" t="s">
        <v>67</v>
      </c>
      <c r="F1983" t="s">
        <v>157</v>
      </c>
      <c r="G1983">
        <v>279.94400000000002</v>
      </c>
    </row>
    <row r="1984" spans="1:7" x14ac:dyDescent="0.55000000000000004">
      <c r="A1984" s="1">
        <v>43049</v>
      </c>
      <c r="B1984" t="s">
        <v>22</v>
      </c>
      <c r="C1984" t="s">
        <v>100</v>
      </c>
      <c r="D1984" t="s">
        <v>101</v>
      </c>
      <c r="E1984" t="s">
        <v>67</v>
      </c>
      <c r="F1984" t="s">
        <v>157</v>
      </c>
      <c r="G1984">
        <v>279.94400000000002</v>
      </c>
    </row>
    <row r="1985" spans="1:7" x14ac:dyDescent="0.55000000000000004">
      <c r="A1985" s="1">
        <v>42617</v>
      </c>
      <c r="B1985" t="s">
        <v>22</v>
      </c>
      <c r="C1985" t="s">
        <v>1271</v>
      </c>
      <c r="D1985" t="s">
        <v>26</v>
      </c>
      <c r="E1985" t="s">
        <v>42</v>
      </c>
      <c r="F1985" t="s">
        <v>86</v>
      </c>
      <c r="G1985">
        <v>279.89999999999998</v>
      </c>
    </row>
    <row r="1986" spans="1:7" x14ac:dyDescent="0.55000000000000004">
      <c r="A1986" s="1">
        <v>43128</v>
      </c>
      <c r="B1986" t="s">
        <v>22</v>
      </c>
      <c r="C1986" t="s">
        <v>4535</v>
      </c>
      <c r="D1986" t="s">
        <v>101</v>
      </c>
      <c r="E1986" t="s">
        <v>42</v>
      </c>
      <c r="F1986" t="s">
        <v>86</v>
      </c>
      <c r="G1986">
        <v>279.89999999999998</v>
      </c>
    </row>
    <row r="1987" spans="1:7" x14ac:dyDescent="0.55000000000000004">
      <c r="A1987" s="1">
        <v>43454</v>
      </c>
      <c r="B1987" t="s">
        <v>37</v>
      </c>
      <c r="C1987" t="s">
        <v>263</v>
      </c>
      <c r="D1987" t="s">
        <v>144</v>
      </c>
      <c r="E1987" t="s">
        <v>42</v>
      </c>
      <c r="F1987" t="s">
        <v>86</v>
      </c>
      <c r="G1987">
        <v>279.89999999999998</v>
      </c>
    </row>
    <row r="1988" spans="1:7" x14ac:dyDescent="0.55000000000000004">
      <c r="A1988" s="1">
        <v>42575</v>
      </c>
      <c r="B1988" t="s">
        <v>98</v>
      </c>
      <c r="C1988" t="s">
        <v>25</v>
      </c>
      <c r="D1988" t="s">
        <v>26</v>
      </c>
      <c r="E1988" t="s">
        <v>67</v>
      </c>
      <c r="F1988" t="s">
        <v>157</v>
      </c>
      <c r="G1988">
        <v>279.86</v>
      </c>
    </row>
    <row r="1989" spans="1:7" x14ac:dyDescent="0.55000000000000004">
      <c r="A1989" s="1">
        <v>42632</v>
      </c>
      <c r="B1989" t="s">
        <v>22</v>
      </c>
      <c r="C1989" t="s">
        <v>263</v>
      </c>
      <c r="D1989" t="s">
        <v>144</v>
      </c>
      <c r="E1989" t="s">
        <v>67</v>
      </c>
      <c r="F1989" t="s">
        <v>68</v>
      </c>
      <c r="G1989">
        <v>279.86</v>
      </c>
    </row>
    <row r="1990" spans="1:7" x14ac:dyDescent="0.55000000000000004">
      <c r="A1990" s="1">
        <v>42137</v>
      </c>
      <c r="B1990" t="s">
        <v>37</v>
      </c>
      <c r="C1990" t="s">
        <v>39</v>
      </c>
      <c r="D1990" t="s">
        <v>40</v>
      </c>
      <c r="E1990" t="s">
        <v>28</v>
      </c>
      <c r="F1990" t="s">
        <v>32</v>
      </c>
      <c r="G1990">
        <v>279.45600000000002</v>
      </c>
    </row>
    <row r="1991" spans="1:7" x14ac:dyDescent="0.55000000000000004">
      <c r="A1991" s="1">
        <v>42623</v>
      </c>
      <c r="B1991" t="s">
        <v>37</v>
      </c>
      <c r="C1991" t="s">
        <v>1244</v>
      </c>
      <c r="D1991" t="s">
        <v>144</v>
      </c>
      <c r="E1991" t="s">
        <v>42</v>
      </c>
      <c r="F1991" t="s">
        <v>86</v>
      </c>
      <c r="G1991">
        <v>278.82</v>
      </c>
    </row>
    <row r="1992" spans="1:7" x14ac:dyDescent="0.55000000000000004">
      <c r="A1992" s="1">
        <v>42983</v>
      </c>
      <c r="B1992" t="s">
        <v>22</v>
      </c>
      <c r="C1992" t="s">
        <v>485</v>
      </c>
      <c r="D1992" t="s">
        <v>101</v>
      </c>
      <c r="E1992" t="s">
        <v>67</v>
      </c>
      <c r="F1992" t="s">
        <v>68</v>
      </c>
      <c r="G1992">
        <v>278.39999999999998</v>
      </c>
    </row>
    <row r="1993" spans="1:7" x14ac:dyDescent="0.55000000000000004">
      <c r="A1993" s="1">
        <v>42584</v>
      </c>
      <c r="B1993" t="s">
        <v>22</v>
      </c>
      <c r="C1993" t="s">
        <v>416</v>
      </c>
      <c r="D1993" t="s">
        <v>40</v>
      </c>
      <c r="E1993" t="s">
        <v>28</v>
      </c>
      <c r="F1993" t="s">
        <v>52</v>
      </c>
      <c r="G1993">
        <v>277.5</v>
      </c>
    </row>
    <row r="1994" spans="1:7" x14ac:dyDescent="0.55000000000000004">
      <c r="A1994" s="1">
        <v>43180</v>
      </c>
      <c r="B1994" t="s">
        <v>22</v>
      </c>
      <c r="C1994" t="s">
        <v>250</v>
      </c>
      <c r="D1994" t="s">
        <v>101</v>
      </c>
      <c r="E1994" t="s">
        <v>42</v>
      </c>
      <c r="F1994" t="s">
        <v>86</v>
      </c>
      <c r="G1994">
        <v>277.39999999999998</v>
      </c>
    </row>
    <row r="1995" spans="1:7" x14ac:dyDescent="0.55000000000000004">
      <c r="A1995" s="1">
        <v>43333</v>
      </c>
      <c r="B1995" t="s">
        <v>98</v>
      </c>
      <c r="C1995" t="s">
        <v>2738</v>
      </c>
      <c r="D1995" t="s">
        <v>144</v>
      </c>
      <c r="E1995" t="s">
        <v>42</v>
      </c>
      <c r="F1995" t="s">
        <v>86</v>
      </c>
      <c r="G1995">
        <v>277.39999999999998</v>
      </c>
    </row>
    <row r="1996" spans="1:7" x14ac:dyDescent="0.55000000000000004">
      <c r="A1996" s="1">
        <v>42966</v>
      </c>
      <c r="B1996" t="s">
        <v>22</v>
      </c>
      <c r="C1996" t="s">
        <v>263</v>
      </c>
      <c r="D1996" t="s">
        <v>144</v>
      </c>
      <c r="E1996" t="s">
        <v>42</v>
      </c>
      <c r="F1996" t="s">
        <v>71</v>
      </c>
      <c r="G1996">
        <v>276.78399999999999</v>
      </c>
    </row>
    <row r="1997" spans="1:7" x14ac:dyDescent="0.55000000000000004">
      <c r="A1997" s="1">
        <v>43046</v>
      </c>
      <c r="B1997" t="s">
        <v>22</v>
      </c>
      <c r="C1997" t="s">
        <v>263</v>
      </c>
      <c r="D1997" t="s">
        <v>144</v>
      </c>
      <c r="E1997" t="s">
        <v>42</v>
      </c>
      <c r="F1997" t="s">
        <v>71</v>
      </c>
      <c r="G1997">
        <v>276.78399999999999</v>
      </c>
    </row>
    <row r="1998" spans="1:7" x14ac:dyDescent="0.55000000000000004">
      <c r="A1998" s="1">
        <v>42988</v>
      </c>
      <c r="B1998" t="s">
        <v>22</v>
      </c>
      <c r="C1998" t="s">
        <v>39</v>
      </c>
      <c r="D1998" t="s">
        <v>40</v>
      </c>
      <c r="E1998" t="s">
        <v>42</v>
      </c>
      <c r="F1998" t="s">
        <v>71</v>
      </c>
      <c r="G1998">
        <v>276.78399999999999</v>
      </c>
    </row>
    <row r="1999" spans="1:7" x14ac:dyDescent="0.55000000000000004">
      <c r="A1999" s="1">
        <v>43124</v>
      </c>
      <c r="B1999" t="s">
        <v>37</v>
      </c>
      <c r="C1999" t="s">
        <v>39</v>
      </c>
      <c r="D1999" t="s">
        <v>40</v>
      </c>
      <c r="E1999" t="s">
        <v>42</v>
      </c>
      <c r="F1999" t="s">
        <v>71</v>
      </c>
      <c r="G1999">
        <v>276.78399999999999</v>
      </c>
    </row>
    <row r="2000" spans="1:7" x14ac:dyDescent="0.55000000000000004">
      <c r="A2000" s="1">
        <v>43275</v>
      </c>
      <c r="B2000" t="s">
        <v>22</v>
      </c>
      <c r="C2000" t="s">
        <v>263</v>
      </c>
      <c r="D2000" t="s">
        <v>144</v>
      </c>
      <c r="E2000" t="s">
        <v>28</v>
      </c>
      <c r="F2000" t="s">
        <v>61</v>
      </c>
      <c r="G2000">
        <v>276.69</v>
      </c>
    </row>
    <row r="2001" spans="1:7" x14ac:dyDescent="0.55000000000000004">
      <c r="A2001" s="1">
        <v>43295</v>
      </c>
      <c r="B2001" t="s">
        <v>22</v>
      </c>
      <c r="C2001" t="s">
        <v>39</v>
      </c>
      <c r="D2001" t="s">
        <v>40</v>
      </c>
      <c r="E2001" t="s">
        <v>28</v>
      </c>
      <c r="F2001" t="s">
        <v>61</v>
      </c>
      <c r="G2001">
        <v>276.69</v>
      </c>
    </row>
    <row r="2002" spans="1:7" x14ac:dyDescent="0.55000000000000004">
      <c r="A2002" s="1">
        <v>42212</v>
      </c>
      <c r="B2002" t="s">
        <v>37</v>
      </c>
      <c r="C2002" t="s">
        <v>39</v>
      </c>
      <c r="D2002" t="s">
        <v>40</v>
      </c>
      <c r="E2002" t="s">
        <v>42</v>
      </c>
      <c r="F2002" t="s">
        <v>55</v>
      </c>
      <c r="G2002">
        <v>276.27999999999997</v>
      </c>
    </row>
    <row r="2003" spans="1:7" x14ac:dyDescent="0.55000000000000004">
      <c r="A2003" s="1">
        <v>42295</v>
      </c>
      <c r="B2003" t="s">
        <v>37</v>
      </c>
      <c r="C2003" t="s">
        <v>354</v>
      </c>
      <c r="D2003" t="s">
        <v>26</v>
      </c>
      <c r="E2003" t="s">
        <v>42</v>
      </c>
      <c r="F2003" t="s">
        <v>55</v>
      </c>
      <c r="G2003">
        <v>275.97000000000003</v>
      </c>
    </row>
    <row r="2004" spans="1:7" x14ac:dyDescent="0.55000000000000004">
      <c r="A2004" s="1">
        <v>42333</v>
      </c>
      <c r="B2004" t="s">
        <v>98</v>
      </c>
      <c r="C2004" t="s">
        <v>263</v>
      </c>
      <c r="D2004" t="s">
        <v>144</v>
      </c>
      <c r="E2004" t="s">
        <v>28</v>
      </c>
      <c r="F2004" t="s">
        <v>29</v>
      </c>
      <c r="G2004">
        <v>275.952</v>
      </c>
    </row>
    <row r="2005" spans="1:7" x14ac:dyDescent="0.55000000000000004">
      <c r="A2005" s="1">
        <v>42312</v>
      </c>
      <c r="B2005" t="s">
        <v>98</v>
      </c>
      <c r="C2005" t="s">
        <v>263</v>
      </c>
      <c r="D2005" t="s">
        <v>144</v>
      </c>
      <c r="E2005" t="s">
        <v>67</v>
      </c>
      <c r="F2005" t="s">
        <v>68</v>
      </c>
      <c r="G2005">
        <v>275.94</v>
      </c>
    </row>
    <row r="2006" spans="1:7" x14ac:dyDescent="0.55000000000000004">
      <c r="A2006" s="1">
        <v>42255</v>
      </c>
      <c r="B2006" t="s">
        <v>22</v>
      </c>
      <c r="C2006" t="s">
        <v>100</v>
      </c>
      <c r="D2006" t="s">
        <v>101</v>
      </c>
      <c r="E2006" t="s">
        <v>42</v>
      </c>
      <c r="F2006" t="s">
        <v>55</v>
      </c>
      <c r="G2006">
        <v>275.928</v>
      </c>
    </row>
    <row r="2007" spans="1:7" x14ac:dyDescent="0.55000000000000004">
      <c r="A2007" s="1">
        <v>42729</v>
      </c>
      <c r="B2007" t="s">
        <v>22</v>
      </c>
      <c r="C2007" t="s">
        <v>1271</v>
      </c>
      <c r="D2007" t="s">
        <v>26</v>
      </c>
      <c r="E2007" t="s">
        <v>28</v>
      </c>
      <c r="F2007" t="s">
        <v>61</v>
      </c>
      <c r="G2007">
        <v>275.88</v>
      </c>
    </row>
    <row r="2008" spans="1:7" x14ac:dyDescent="0.55000000000000004">
      <c r="A2008" s="1">
        <v>42344</v>
      </c>
      <c r="B2008" t="s">
        <v>22</v>
      </c>
      <c r="C2008" t="s">
        <v>416</v>
      </c>
      <c r="D2008" t="s">
        <v>40</v>
      </c>
      <c r="E2008" t="s">
        <v>28</v>
      </c>
      <c r="F2008" t="s">
        <v>52</v>
      </c>
      <c r="G2008">
        <v>275.49</v>
      </c>
    </row>
    <row r="2009" spans="1:7" x14ac:dyDescent="0.55000000000000004">
      <c r="A2009" s="1">
        <v>42914</v>
      </c>
      <c r="B2009" t="s">
        <v>22</v>
      </c>
      <c r="C2009" t="s">
        <v>786</v>
      </c>
      <c r="D2009" t="s">
        <v>144</v>
      </c>
      <c r="E2009" t="s">
        <v>42</v>
      </c>
      <c r="F2009" t="s">
        <v>74</v>
      </c>
      <c r="G2009">
        <v>275.24</v>
      </c>
    </row>
    <row r="2010" spans="1:7" x14ac:dyDescent="0.55000000000000004">
      <c r="A2010" s="1">
        <v>42730</v>
      </c>
      <c r="B2010" t="s">
        <v>98</v>
      </c>
      <c r="C2010" t="s">
        <v>100</v>
      </c>
      <c r="D2010" t="s">
        <v>101</v>
      </c>
      <c r="E2010" t="s">
        <v>28</v>
      </c>
      <c r="F2010" t="s">
        <v>32</v>
      </c>
      <c r="G2010">
        <v>275.05799999999999</v>
      </c>
    </row>
    <row r="2011" spans="1:7" x14ac:dyDescent="0.55000000000000004">
      <c r="A2011" s="1">
        <v>43207</v>
      </c>
      <c r="B2011" t="s">
        <v>22</v>
      </c>
      <c r="C2011" t="s">
        <v>39</v>
      </c>
      <c r="D2011" t="s">
        <v>40</v>
      </c>
      <c r="E2011" t="s">
        <v>67</v>
      </c>
      <c r="F2011" t="s">
        <v>157</v>
      </c>
      <c r="G2011">
        <v>274.89</v>
      </c>
    </row>
    <row r="2012" spans="1:7" x14ac:dyDescent="0.55000000000000004">
      <c r="A2012" s="1">
        <v>43290</v>
      </c>
      <c r="B2012" t="s">
        <v>22</v>
      </c>
      <c r="C2012" t="s">
        <v>745</v>
      </c>
      <c r="D2012" t="s">
        <v>144</v>
      </c>
      <c r="E2012" t="s">
        <v>42</v>
      </c>
      <c r="F2012" t="s">
        <v>86</v>
      </c>
      <c r="G2012">
        <v>274.8</v>
      </c>
    </row>
    <row r="2013" spans="1:7" x14ac:dyDescent="0.55000000000000004">
      <c r="A2013" s="1">
        <v>42521</v>
      </c>
      <c r="B2013" t="s">
        <v>37</v>
      </c>
      <c r="C2013" t="s">
        <v>786</v>
      </c>
      <c r="D2013" t="s">
        <v>144</v>
      </c>
      <c r="E2013" t="s">
        <v>42</v>
      </c>
      <c r="F2013" t="s">
        <v>86</v>
      </c>
      <c r="G2013">
        <v>274.8</v>
      </c>
    </row>
    <row r="2014" spans="1:7" x14ac:dyDescent="0.55000000000000004">
      <c r="A2014" s="1">
        <v>42367</v>
      </c>
      <c r="B2014" t="s">
        <v>37</v>
      </c>
      <c r="C2014" t="s">
        <v>39</v>
      </c>
      <c r="D2014" t="s">
        <v>40</v>
      </c>
      <c r="E2014" t="s">
        <v>42</v>
      </c>
      <c r="F2014" t="s">
        <v>43</v>
      </c>
      <c r="G2014">
        <v>274.77</v>
      </c>
    </row>
    <row r="2015" spans="1:7" x14ac:dyDescent="0.55000000000000004">
      <c r="A2015" s="1">
        <v>43109</v>
      </c>
      <c r="B2015" t="s">
        <v>22</v>
      </c>
      <c r="C2015" t="s">
        <v>143</v>
      </c>
      <c r="D2015" t="s">
        <v>144</v>
      </c>
      <c r="E2015" t="s">
        <v>42</v>
      </c>
      <c r="F2015" t="s">
        <v>71</v>
      </c>
      <c r="G2015">
        <v>274.49099999999999</v>
      </c>
    </row>
    <row r="2016" spans="1:7" x14ac:dyDescent="0.55000000000000004">
      <c r="A2016" s="1">
        <v>43412</v>
      </c>
      <c r="B2016" t="s">
        <v>37</v>
      </c>
      <c r="C2016" t="s">
        <v>2738</v>
      </c>
      <c r="D2016" t="s">
        <v>144</v>
      </c>
      <c r="E2016" t="s">
        <v>28</v>
      </c>
      <c r="F2016" t="s">
        <v>61</v>
      </c>
      <c r="G2016">
        <v>274.2</v>
      </c>
    </row>
    <row r="2017" spans="1:7" x14ac:dyDescent="0.55000000000000004">
      <c r="A2017" s="1">
        <v>43179</v>
      </c>
      <c r="B2017" t="s">
        <v>22</v>
      </c>
      <c r="C2017" t="s">
        <v>100</v>
      </c>
      <c r="D2017" t="s">
        <v>101</v>
      </c>
      <c r="E2017" t="s">
        <v>42</v>
      </c>
      <c r="F2017" t="s">
        <v>86</v>
      </c>
      <c r="G2017">
        <v>274.06400000000002</v>
      </c>
    </row>
    <row r="2018" spans="1:7" x14ac:dyDescent="0.55000000000000004">
      <c r="A2018" s="1">
        <v>42324</v>
      </c>
      <c r="B2018" t="s">
        <v>98</v>
      </c>
      <c r="C2018" t="s">
        <v>4535</v>
      </c>
      <c r="D2018" t="s">
        <v>101</v>
      </c>
      <c r="E2018" t="s">
        <v>67</v>
      </c>
      <c r="F2018" t="s">
        <v>68</v>
      </c>
      <c r="G2018">
        <v>273.95999999999998</v>
      </c>
    </row>
    <row r="2019" spans="1:7" x14ac:dyDescent="0.55000000000000004">
      <c r="A2019" s="1">
        <v>43198</v>
      </c>
      <c r="B2019" t="s">
        <v>37</v>
      </c>
      <c r="C2019" t="s">
        <v>234</v>
      </c>
      <c r="D2019" t="s">
        <v>101</v>
      </c>
      <c r="E2019" t="s">
        <v>28</v>
      </c>
      <c r="F2019" t="s">
        <v>61</v>
      </c>
      <c r="G2019">
        <v>273.95999999999998</v>
      </c>
    </row>
    <row r="2020" spans="1:7" x14ac:dyDescent="0.55000000000000004">
      <c r="A2020" s="1">
        <v>43044</v>
      </c>
      <c r="B2020" t="s">
        <v>22</v>
      </c>
      <c r="C2020" t="s">
        <v>315</v>
      </c>
      <c r="D2020" t="s">
        <v>26</v>
      </c>
      <c r="E2020" t="s">
        <v>28</v>
      </c>
      <c r="F2020" t="s">
        <v>61</v>
      </c>
      <c r="G2020">
        <v>273.95999999999998</v>
      </c>
    </row>
    <row r="2021" spans="1:7" x14ac:dyDescent="0.55000000000000004">
      <c r="A2021" s="1">
        <v>43078</v>
      </c>
      <c r="B2021" t="s">
        <v>37</v>
      </c>
      <c r="C2021" t="s">
        <v>39</v>
      </c>
      <c r="D2021" t="s">
        <v>40</v>
      </c>
      <c r="E2021" t="s">
        <v>42</v>
      </c>
      <c r="F2021" t="s">
        <v>71</v>
      </c>
      <c r="G2021">
        <v>273.92</v>
      </c>
    </row>
    <row r="2022" spans="1:7" x14ac:dyDescent="0.55000000000000004">
      <c r="A2022" s="1">
        <v>43284</v>
      </c>
      <c r="B2022" t="s">
        <v>37</v>
      </c>
      <c r="C2022" t="s">
        <v>100</v>
      </c>
      <c r="D2022" t="s">
        <v>101</v>
      </c>
      <c r="E2022" t="s">
        <v>42</v>
      </c>
      <c r="F2022" t="s">
        <v>86</v>
      </c>
      <c r="G2022">
        <v>273.89600000000002</v>
      </c>
    </row>
    <row r="2023" spans="1:7" x14ac:dyDescent="0.55000000000000004">
      <c r="A2023" s="1">
        <v>42994</v>
      </c>
      <c r="B2023" t="s">
        <v>37</v>
      </c>
      <c r="C2023" t="s">
        <v>39</v>
      </c>
      <c r="D2023" t="s">
        <v>40</v>
      </c>
      <c r="E2023" t="s">
        <v>28</v>
      </c>
      <c r="F2023" t="s">
        <v>29</v>
      </c>
      <c r="G2023">
        <v>273.666</v>
      </c>
    </row>
    <row r="2024" spans="1:7" x14ac:dyDescent="0.55000000000000004">
      <c r="A2024" s="1">
        <v>42313</v>
      </c>
      <c r="B2024" t="s">
        <v>22</v>
      </c>
      <c r="C2024" t="s">
        <v>143</v>
      </c>
      <c r="D2024" t="s">
        <v>144</v>
      </c>
      <c r="E2024" t="s">
        <v>28</v>
      </c>
      <c r="F2024" t="s">
        <v>61</v>
      </c>
      <c r="G2024">
        <v>273.56799999999998</v>
      </c>
    </row>
    <row r="2025" spans="1:7" x14ac:dyDescent="0.55000000000000004">
      <c r="A2025" s="1">
        <v>43277</v>
      </c>
      <c r="B2025" t="s">
        <v>37</v>
      </c>
      <c r="C2025" t="s">
        <v>50</v>
      </c>
      <c r="D2025" t="s">
        <v>26</v>
      </c>
      <c r="E2025" t="s">
        <v>28</v>
      </c>
      <c r="F2025" t="s">
        <v>32</v>
      </c>
      <c r="G2025">
        <v>273.55200000000002</v>
      </c>
    </row>
    <row r="2026" spans="1:7" x14ac:dyDescent="0.55000000000000004">
      <c r="A2026" s="1">
        <v>43459</v>
      </c>
      <c r="B2026" t="s">
        <v>22</v>
      </c>
      <c r="C2026" t="s">
        <v>494</v>
      </c>
      <c r="D2026" t="s">
        <v>144</v>
      </c>
      <c r="E2026" t="s">
        <v>28</v>
      </c>
      <c r="F2026" t="s">
        <v>52</v>
      </c>
      <c r="G2026">
        <v>273.06</v>
      </c>
    </row>
    <row r="2027" spans="1:7" x14ac:dyDescent="0.55000000000000004">
      <c r="A2027" s="1">
        <v>43411</v>
      </c>
      <c r="B2027" t="s">
        <v>37</v>
      </c>
      <c r="C2027" t="s">
        <v>2738</v>
      </c>
      <c r="D2027" t="s">
        <v>144</v>
      </c>
      <c r="E2027" t="s">
        <v>28</v>
      </c>
      <c r="F2027" t="s">
        <v>32</v>
      </c>
      <c r="G2027">
        <v>272.97000000000003</v>
      </c>
    </row>
    <row r="2028" spans="1:7" x14ac:dyDescent="0.55000000000000004">
      <c r="A2028" s="1">
        <v>43442</v>
      </c>
      <c r="B2028" t="s">
        <v>22</v>
      </c>
      <c r="C2028" t="s">
        <v>263</v>
      </c>
      <c r="D2028" t="s">
        <v>144</v>
      </c>
      <c r="E2028" t="s">
        <v>42</v>
      </c>
      <c r="F2028" t="s">
        <v>55</v>
      </c>
      <c r="G2028">
        <v>272.94</v>
      </c>
    </row>
    <row r="2029" spans="1:7" x14ac:dyDescent="0.55000000000000004">
      <c r="A2029" s="1">
        <v>42947</v>
      </c>
      <c r="B2029" t="s">
        <v>22</v>
      </c>
      <c r="C2029" t="s">
        <v>234</v>
      </c>
      <c r="D2029" t="s">
        <v>101</v>
      </c>
      <c r="E2029" t="s">
        <v>28</v>
      </c>
      <c r="F2029" t="s">
        <v>61</v>
      </c>
      <c r="G2029">
        <v>272.94</v>
      </c>
    </row>
    <row r="2030" spans="1:7" x14ac:dyDescent="0.55000000000000004">
      <c r="A2030" s="1">
        <v>42024</v>
      </c>
      <c r="B2030" t="s">
        <v>22</v>
      </c>
      <c r="C2030" t="s">
        <v>234</v>
      </c>
      <c r="D2030" t="s">
        <v>101</v>
      </c>
      <c r="E2030" t="s">
        <v>28</v>
      </c>
      <c r="F2030" t="s">
        <v>61</v>
      </c>
      <c r="G2030">
        <v>272.94</v>
      </c>
    </row>
    <row r="2031" spans="1:7" x14ac:dyDescent="0.55000000000000004">
      <c r="A2031" s="1">
        <v>43277</v>
      </c>
      <c r="B2031" t="s">
        <v>22</v>
      </c>
      <c r="C2031" t="s">
        <v>263</v>
      </c>
      <c r="D2031" t="s">
        <v>144</v>
      </c>
      <c r="E2031" t="s">
        <v>42</v>
      </c>
      <c r="F2031" t="s">
        <v>55</v>
      </c>
      <c r="G2031">
        <v>272.94</v>
      </c>
    </row>
    <row r="2032" spans="1:7" x14ac:dyDescent="0.55000000000000004">
      <c r="A2032" s="1">
        <v>42206</v>
      </c>
      <c r="B2032" t="s">
        <v>37</v>
      </c>
      <c r="C2032" t="s">
        <v>39</v>
      </c>
      <c r="D2032" t="s">
        <v>40</v>
      </c>
      <c r="E2032" t="s">
        <v>28</v>
      </c>
      <c r="F2032" t="s">
        <v>52</v>
      </c>
      <c r="G2032">
        <v>272.84800000000001</v>
      </c>
    </row>
    <row r="2033" spans="1:7" x14ac:dyDescent="0.55000000000000004">
      <c r="A2033" s="1">
        <v>42008</v>
      </c>
      <c r="B2033" t="s">
        <v>98</v>
      </c>
      <c r="C2033" t="s">
        <v>207</v>
      </c>
      <c r="D2033" t="s">
        <v>101</v>
      </c>
      <c r="E2033" t="s">
        <v>42</v>
      </c>
      <c r="F2033" t="s">
        <v>55</v>
      </c>
      <c r="G2033">
        <v>272.73599999999999</v>
      </c>
    </row>
    <row r="2034" spans="1:7" x14ac:dyDescent="0.55000000000000004">
      <c r="A2034" s="1">
        <v>42565</v>
      </c>
      <c r="B2034" t="s">
        <v>22</v>
      </c>
      <c r="C2034" t="s">
        <v>306</v>
      </c>
      <c r="D2034" t="s">
        <v>40</v>
      </c>
      <c r="E2034" t="s">
        <v>42</v>
      </c>
      <c r="F2034" t="s">
        <v>55</v>
      </c>
      <c r="G2034">
        <v>272.73599999999999</v>
      </c>
    </row>
    <row r="2035" spans="1:7" x14ac:dyDescent="0.55000000000000004">
      <c r="A2035" s="1">
        <v>43363</v>
      </c>
      <c r="B2035" t="s">
        <v>22</v>
      </c>
      <c r="C2035" t="s">
        <v>263</v>
      </c>
      <c r="D2035" t="s">
        <v>144</v>
      </c>
      <c r="E2035" t="s">
        <v>28</v>
      </c>
      <c r="F2035" t="s">
        <v>32</v>
      </c>
      <c r="G2035">
        <v>272.64600000000002</v>
      </c>
    </row>
    <row r="2036" spans="1:7" x14ac:dyDescent="0.55000000000000004">
      <c r="A2036" s="1">
        <v>42485</v>
      </c>
      <c r="B2036" t="s">
        <v>22</v>
      </c>
      <c r="C2036" t="s">
        <v>110</v>
      </c>
      <c r="D2036" t="s">
        <v>101</v>
      </c>
      <c r="E2036" t="s">
        <v>42</v>
      </c>
      <c r="F2036" t="s">
        <v>74</v>
      </c>
      <c r="G2036">
        <v>272.39999999999998</v>
      </c>
    </row>
    <row r="2037" spans="1:7" x14ac:dyDescent="0.55000000000000004">
      <c r="A2037" s="1">
        <v>43325</v>
      </c>
      <c r="B2037" t="s">
        <v>22</v>
      </c>
      <c r="C2037" t="s">
        <v>331</v>
      </c>
      <c r="D2037" t="s">
        <v>26</v>
      </c>
      <c r="E2037" t="s">
        <v>42</v>
      </c>
      <c r="F2037" t="s">
        <v>74</v>
      </c>
      <c r="G2037">
        <v>272.048</v>
      </c>
    </row>
    <row r="2038" spans="1:7" x14ac:dyDescent="0.55000000000000004">
      <c r="A2038" s="1">
        <v>43066</v>
      </c>
      <c r="B2038" t="s">
        <v>22</v>
      </c>
      <c r="C2038" t="s">
        <v>306</v>
      </c>
      <c r="D2038" t="s">
        <v>40</v>
      </c>
      <c r="E2038" t="s">
        <v>67</v>
      </c>
      <c r="F2038" t="s">
        <v>68</v>
      </c>
      <c r="G2038">
        <v>271.99200000000002</v>
      </c>
    </row>
    <row r="2039" spans="1:7" x14ac:dyDescent="0.55000000000000004">
      <c r="A2039" s="1">
        <v>42998</v>
      </c>
      <c r="B2039" t="s">
        <v>37</v>
      </c>
      <c r="C2039" t="s">
        <v>39</v>
      </c>
      <c r="D2039" t="s">
        <v>40</v>
      </c>
      <c r="E2039" t="s">
        <v>42</v>
      </c>
      <c r="F2039" t="s">
        <v>71</v>
      </c>
      <c r="G2039">
        <v>271.98399999999998</v>
      </c>
    </row>
    <row r="2040" spans="1:7" x14ac:dyDescent="0.55000000000000004">
      <c r="A2040" s="1">
        <v>43248</v>
      </c>
      <c r="B2040" t="s">
        <v>37</v>
      </c>
      <c r="C2040" t="s">
        <v>306</v>
      </c>
      <c r="D2040" t="s">
        <v>40</v>
      </c>
      <c r="E2040" t="s">
        <v>67</v>
      </c>
      <c r="F2040" t="s">
        <v>157</v>
      </c>
      <c r="G2040">
        <v>271.96800000000002</v>
      </c>
    </row>
    <row r="2041" spans="1:7" x14ac:dyDescent="0.55000000000000004">
      <c r="A2041" s="1">
        <v>43313</v>
      </c>
      <c r="B2041" t="s">
        <v>22</v>
      </c>
      <c r="C2041" t="s">
        <v>84</v>
      </c>
      <c r="D2041" t="s">
        <v>26</v>
      </c>
      <c r="E2041" t="s">
        <v>67</v>
      </c>
      <c r="F2041" t="s">
        <v>68</v>
      </c>
      <c r="G2041">
        <v>271.95999999999998</v>
      </c>
    </row>
    <row r="2042" spans="1:7" x14ac:dyDescent="0.55000000000000004">
      <c r="A2042" s="1">
        <v>43302</v>
      </c>
      <c r="B2042" t="s">
        <v>22</v>
      </c>
      <c r="C2042" t="s">
        <v>315</v>
      </c>
      <c r="D2042" t="s">
        <v>26</v>
      </c>
      <c r="E2042" t="s">
        <v>67</v>
      </c>
      <c r="F2042" t="s">
        <v>68</v>
      </c>
      <c r="G2042">
        <v>271.95999999999998</v>
      </c>
    </row>
    <row r="2043" spans="1:7" x14ac:dyDescent="0.55000000000000004">
      <c r="A2043" s="1">
        <v>42339</v>
      </c>
      <c r="B2043" t="s">
        <v>22</v>
      </c>
      <c r="C2043" t="s">
        <v>1244</v>
      </c>
      <c r="D2043" t="s">
        <v>144</v>
      </c>
      <c r="E2043" t="s">
        <v>67</v>
      </c>
      <c r="F2043" t="s">
        <v>68</v>
      </c>
      <c r="G2043">
        <v>271.89999999999998</v>
      </c>
    </row>
    <row r="2044" spans="1:7" x14ac:dyDescent="0.55000000000000004">
      <c r="A2044" s="1">
        <v>43458</v>
      </c>
      <c r="B2044" t="s">
        <v>22</v>
      </c>
      <c r="C2044" t="s">
        <v>263</v>
      </c>
      <c r="D2044" t="s">
        <v>144</v>
      </c>
      <c r="E2044" t="s">
        <v>28</v>
      </c>
      <c r="F2044" t="s">
        <v>32</v>
      </c>
      <c r="G2044">
        <v>271.76400000000001</v>
      </c>
    </row>
    <row r="2045" spans="1:7" x14ac:dyDescent="0.55000000000000004">
      <c r="A2045" s="1">
        <v>42619</v>
      </c>
      <c r="B2045" t="s">
        <v>98</v>
      </c>
      <c r="C2045" t="s">
        <v>263</v>
      </c>
      <c r="D2045" t="s">
        <v>144</v>
      </c>
      <c r="E2045" t="s">
        <v>28</v>
      </c>
      <c r="F2045" t="s">
        <v>32</v>
      </c>
      <c r="G2045">
        <v>271.76400000000001</v>
      </c>
    </row>
    <row r="2046" spans="1:7" x14ac:dyDescent="0.55000000000000004">
      <c r="A2046" s="1">
        <v>43183</v>
      </c>
      <c r="B2046" t="s">
        <v>22</v>
      </c>
      <c r="C2046" t="s">
        <v>263</v>
      </c>
      <c r="D2046" t="s">
        <v>144</v>
      </c>
      <c r="E2046" t="s">
        <v>28</v>
      </c>
      <c r="F2046" t="s">
        <v>32</v>
      </c>
      <c r="G2046">
        <v>271.76400000000001</v>
      </c>
    </row>
    <row r="2047" spans="1:7" x14ac:dyDescent="0.55000000000000004">
      <c r="A2047" s="1">
        <v>42708</v>
      </c>
      <c r="B2047" t="s">
        <v>37</v>
      </c>
      <c r="C2047" t="s">
        <v>39</v>
      </c>
      <c r="D2047" t="s">
        <v>40</v>
      </c>
      <c r="E2047" t="s">
        <v>42</v>
      </c>
      <c r="F2047" t="s">
        <v>169</v>
      </c>
      <c r="G2047">
        <v>271.44</v>
      </c>
    </row>
    <row r="2048" spans="1:7" x14ac:dyDescent="0.55000000000000004">
      <c r="A2048" s="1">
        <v>42734</v>
      </c>
      <c r="B2048" t="s">
        <v>22</v>
      </c>
      <c r="C2048" t="s">
        <v>39</v>
      </c>
      <c r="D2048" t="s">
        <v>40</v>
      </c>
      <c r="E2048" t="s">
        <v>42</v>
      </c>
      <c r="F2048" t="s">
        <v>169</v>
      </c>
      <c r="G2048">
        <v>271.44</v>
      </c>
    </row>
    <row r="2049" spans="1:7" x14ac:dyDescent="0.55000000000000004">
      <c r="A2049" s="1">
        <v>42119</v>
      </c>
      <c r="B2049" t="s">
        <v>98</v>
      </c>
      <c r="C2049" t="s">
        <v>39</v>
      </c>
      <c r="D2049" t="s">
        <v>40</v>
      </c>
      <c r="E2049" t="s">
        <v>42</v>
      </c>
      <c r="F2049" t="s">
        <v>74</v>
      </c>
      <c r="G2049">
        <v>270.72000000000003</v>
      </c>
    </row>
    <row r="2050" spans="1:7" x14ac:dyDescent="0.55000000000000004">
      <c r="A2050" s="1">
        <v>43459</v>
      </c>
      <c r="B2050" t="s">
        <v>37</v>
      </c>
      <c r="C2050" t="s">
        <v>39</v>
      </c>
      <c r="D2050" t="s">
        <v>40</v>
      </c>
      <c r="E2050" t="s">
        <v>42</v>
      </c>
      <c r="F2050" t="s">
        <v>55</v>
      </c>
      <c r="G2050">
        <v>270.62</v>
      </c>
    </row>
    <row r="2051" spans="1:7" x14ac:dyDescent="0.55000000000000004">
      <c r="A2051" s="1">
        <v>42645</v>
      </c>
      <c r="B2051" t="s">
        <v>98</v>
      </c>
      <c r="C2051" t="s">
        <v>39</v>
      </c>
      <c r="D2051" t="s">
        <v>40</v>
      </c>
      <c r="E2051" t="s">
        <v>42</v>
      </c>
      <c r="F2051" t="s">
        <v>55</v>
      </c>
      <c r="G2051">
        <v>270.33999999999997</v>
      </c>
    </row>
    <row r="2052" spans="1:7" x14ac:dyDescent="0.55000000000000004">
      <c r="A2052" s="1">
        <v>42662</v>
      </c>
      <c r="B2052" t="s">
        <v>98</v>
      </c>
      <c r="C2052" t="s">
        <v>39</v>
      </c>
      <c r="D2052" t="s">
        <v>40</v>
      </c>
      <c r="E2052" t="s">
        <v>67</v>
      </c>
      <c r="F2052" t="s">
        <v>157</v>
      </c>
      <c r="G2052">
        <v>270</v>
      </c>
    </row>
    <row r="2053" spans="1:7" x14ac:dyDescent="0.55000000000000004">
      <c r="A2053" s="1">
        <v>42560</v>
      </c>
      <c r="B2053" t="s">
        <v>22</v>
      </c>
      <c r="C2053" t="s">
        <v>143</v>
      </c>
      <c r="D2053" t="s">
        <v>144</v>
      </c>
      <c r="E2053" t="s">
        <v>67</v>
      </c>
      <c r="F2053" t="s">
        <v>68</v>
      </c>
      <c r="G2053">
        <v>269.98200000000003</v>
      </c>
    </row>
    <row r="2054" spans="1:7" x14ac:dyDescent="0.55000000000000004">
      <c r="A2054" s="1">
        <v>43298</v>
      </c>
      <c r="B2054" t="s">
        <v>98</v>
      </c>
      <c r="C2054" t="s">
        <v>263</v>
      </c>
      <c r="D2054" t="s">
        <v>144</v>
      </c>
      <c r="E2054" t="s">
        <v>67</v>
      </c>
      <c r="F2054" t="s">
        <v>68</v>
      </c>
      <c r="G2054">
        <v>269.98</v>
      </c>
    </row>
    <row r="2055" spans="1:7" x14ac:dyDescent="0.55000000000000004">
      <c r="A2055" s="1">
        <v>42550</v>
      </c>
      <c r="B2055" t="s">
        <v>98</v>
      </c>
      <c r="C2055" t="s">
        <v>134</v>
      </c>
      <c r="D2055" t="s">
        <v>101</v>
      </c>
      <c r="E2055" t="s">
        <v>67</v>
      </c>
      <c r="F2055" t="s">
        <v>68</v>
      </c>
      <c r="G2055">
        <v>269.98</v>
      </c>
    </row>
    <row r="2056" spans="1:7" x14ac:dyDescent="0.55000000000000004">
      <c r="A2056" s="1">
        <v>43368</v>
      </c>
      <c r="B2056" t="s">
        <v>22</v>
      </c>
      <c r="C2056" t="s">
        <v>225</v>
      </c>
      <c r="D2056" t="s">
        <v>101</v>
      </c>
      <c r="E2056" t="s">
        <v>28</v>
      </c>
      <c r="F2056" t="s">
        <v>32</v>
      </c>
      <c r="G2056">
        <v>269.97000000000003</v>
      </c>
    </row>
    <row r="2057" spans="1:7" x14ac:dyDescent="0.55000000000000004">
      <c r="A2057" s="1">
        <v>43094</v>
      </c>
      <c r="B2057" t="s">
        <v>37</v>
      </c>
      <c r="C2057" t="s">
        <v>306</v>
      </c>
      <c r="D2057" t="s">
        <v>40</v>
      </c>
      <c r="E2057" t="s">
        <v>67</v>
      </c>
      <c r="F2057" t="s">
        <v>680</v>
      </c>
      <c r="G2057">
        <v>269.97000000000003</v>
      </c>
    </row>
    <row r="2058" spans="1:7" x14ac:dyDescent="0.55000000000000004">
      <c r="A2058" s="1">
        <v>42652</v>
      </c>
      <c r="B2058" t="s">
        <v>22</v>
      </c>
      <c r="C2058" t="s">
        <v>234</v>
      </c>
      <c r="D2058" t="s">
        <v>101</v>
      </c>
      <c r="E2058" t="s">
        <v>42</v>
      </c>
      <c r="F2058" t="s">
        <v>74</v>
      </c>
      <c r="G2058">
        <v>269.91000000000003</v>
      </c>
    </row>
    <row r="2059" spans="1:7" x14ac:dyDescent="0.55000000000000004">
      <c r="A2059" s="1">
        <v>42291</v>
      </c>
      <c r="B2059" t="s">
        <v>37</v>
      </c>
      <c r="C2059" t="s">
        <v>2697</v>
      </c>
      <c r="D2059" t="s">
        <v>144</v>
      </c>
      <c r="E2059" t="s">
        <v>42</v>
      </c>
      <c r="F2059" t="s">
        <v>55</v>
      </c>
      <c r="G2059">
        <v>269.89999999999998</v>
      </c>
    </row>
    <row r="2060" spans="1:7" x14ac:dyDescent="0.55000000000000004">
      <c r="A2060" s="1">
        <v>42627</v>
      </c>
      <c r="B2060" t="s">
        <v>22</v>
      </c>
      <c r="C2060" t="s">
        <v>379</v>
      </c>
      <c r="D2060" t="s">
        <v>26</v>
      </c>
      <c r="E2060" t="s">
        <v>42</v>
      </c>
      <c r="F2060" t="s">
        <v>55</v>
      </c>
      <c r="G2060">
        <v>269.49</v>
      </c>
    </row>
    <row r="2061" spans="1:7" x14ac:dyDescent="0.55000000000000004">
      <c r="A2061" s="1">
        <v>43434</v>
      </c>
      <c r="B2061" t="s">
        <v>98</v>
      </c>
      <c r="C2061" t="s">
        <v>263</v>
      </c>
      <c r="D2061" t="s">
        <v>144</v>
      </c>
      <c r="E2061" t="s">
        <v>42</v>
      </c>
      <c r="F2061" t="s">
        <v>55</v>
      </c>
      <c r="G2061">
        <v>269.49</v>
      </c>
    </row>
    <row r="2062" spans="1:7" x14ac:dyDescent="0.55000000000000004">
      <c r="A2062" s="1">
        <v>42345</v>
      </c>
      <c r="B2062" t="s">
        <v>98</v>
      </c>
      <c r="C2062" t="s">
        <v>92</v>
      </c>
      <c r="D2062" t="s">
        <v>40</v>
      </c>
      <c r="E2062" t="s">
        <v>42</v>
      </c>
      <c r="F2062" t="s">
        <v>55</v>
      </c>
      <c r="G2062">
        <v>269.36</v>
      </c>
    </row>
    <row r="2063" spans="1:7" x14ac:dyDescent="0.55000000000000004">
      <c r="A2063" s="1">
        <v>42162</v>
      </c>
      <c r="B2063" t="s">
        <v>22</v>
      </c>
      <c r="C2063" t="s">
        <v>207</v>
      </c>
      <c r="D2063" t="s">
        <v>101</v>
      </c>
      <c r="E2063" t="s">
        <v>28</v>
      </c>
      <c r="F2063" t="s">
        <v>52</v>
      </c>
      <c r="G2063">
        <v>268.935</v>
      </c>
    </row>
    <row r="2064" spans="1:7" x14ac:dyDescent="0.55000000000000004">
      <c r="A2064" s="1">
        <v>43072</v>
      </c>
      <c r="B2064" t="s">
        <v>22</v>
      </c>
      <c r="C2064" t="s">
        <v>39</v>
      </c>
      <c r="D2064" t="s">
        <v>40</v>
      </c>
      <c r="E2064" t="s">
        <v>28</v>
      </c>
      <c r="F2064" t="s">
        <v>52</v>
      </c>
      <c r="G2064">
        <v>268.70400000000001</v>
      </c>
    </row>
    <row r="2065" spans="1:7" x14ac:dyDescent="0.55000000000000004">
      <c r="A2065" s="1">
        <v>43121</v>
      </c>
      <c r="B2065" t="s">
        <v>22</v>
      </c>
      <c r="C2065" t="s">
        <v>207</v>
      </c>
      <c r="D2065" t="s">
        <v>101</v>
      </c>
      <c r="E2065" t="s">
        <v>42</v>
      </c>
      <c r="F2065" t="s">
        <v>169</v>
      </c>
      <c r="G2065">
        <v>268.57600000000002</v>
      </c>
    </row>
    <row r="2066" spans="1:7" x14ac:dyDescent="0.55000000000000004">
      <c r="A2066" s="1">
        <v>43421</v>
      </c>
      <c r="B2066" t="s">
        <v>22</v>
      </c>
      <c r="C2066" t="s">
        <v>84</v>
      </c>
      <c r="D2066" t="s">
        <v>26</v>
      </c>
      <c r="E2066" t="s">
        <v>42</v>
      </c>
      <c r="F2066" t="s">
        <v>86</v>
      </c>
      <c r="G2066">
        <v>268.24</v>
      </c>
    </row>
    <row r="2067" spans="1:7" x14ac:dyDescent="0.55000000000000004">
      <c r="A2067" s="1">
        <v>42329</v>
      </c>
      <c r="B2067" t="s">
        <v>37</v>
      </c>
      <c r="C2067" t="s">
        <v>100</v>
      </c>
      <c r="D2067" t="s">
        <v>101</v>
      </c>
      <c r="E2067" t="s">
        <v>67</v>
      </c>
      <c r="F2067" t="s">
        <v>68</v>
      </c>
      <c r="G2067">
        <v>267.95999999999998</v>
      </c>
    </row>
    <row r="2068" spans="1:7" x14ac:dyDescent="0.55000000000000004">
      <c r="A2068" s="1">
        <v>43448</v>
      </c>
      <c r="B2068" t="s">
        <v>22</v>
      </c>
      <c r="C2068" t="s">
        <v>207</v>
      </c>
      <c r="D2068" t="s">
        <v>101</v>
      </c>
      <c r="E2068" t="s">
        <v>28</v>
      </c>
      <c r="F2068" t="s">
        <v>61</v>
      </c>
      <c r="G2068">
        <v>266.35199999999998</v>
      </c>
    </row>
    <row r="2069" spans="1:7" x14ac:dyDescent="0.55000000000000004">
      <c r="A2069" s="1">
        <v>42903</v>
      </c>
      <c r="B2069" t="s">
        <v>22</v>
      </c>
      <c r="C2069" t="s">
        <v>453</v>
      </c>
      <c r="D2069" t="s">
        <v>40</v>
      </c>
      <c r="E2069" t="s">
        <v>28</v>
      </c>
      <c r="F2069" t="s">
        <v>61</v>
      </c>
      <c r="G2069">
        <v>266.35199999999998</v>
      </c>
    </row>
    <row r="2070" spans="1:7" x14ac:dyDescent="0.55000000000000004">
      <c r="A2070" s="1">
        <v>42577</v>
      </c>
      <c r="B2070" t="s">
        <v>37</v>
      </c>
      <c r="C2070" t="s">
        <v>306</v>
      </c>
      <c r="D2070" t="s">
        <v>40</v>
      </c>
      <c r="E2070" t="s">
        <v>28</v>
      </c>
      <c r="F2070" t="s">
        <v>32</v>
      </c>
      <c r="G2070">
        <v>266.35199999999998</v>
      </c>
    </row>
    <row r="2071" spans="1:7" x14ac:dyDescent="0.55000000000000004">
      <c r="A2071" s="1">
        <v>43179</v>
      </c>
      <c r="B2071" t="s">
        <v>37</v>
      </c>
      <c r="C2071" t="s">
        <v>92</v>
      </c>
      <c r="D2071" t="s">
        <v>40</v>
      </c>
      <c r="E2071" t="s">
        <v>67</v>
      </c>
      <c r="F2071" t="s">
        <v>157</v>
      </c>
      <c r="G2071">
        <v>265.93</v>
      </c>
    </row>
    <row r="2072" spans="1:7" x14ac:dyDescent="0.55000000000000004">
      <c r="A2072" s="1">
        <v>42624</v>
      </c>
      <c r="B2072" t="s">
        <v>37</v>
      </c>
      <c r="C2072" t="s">
        <v>39</v>
      </c>
      <c r="D2072" t="s">
        <v>40</v>
      </c>
      <c r="E2072" t="s">
        <v>42</v>
      </c>
      <c r="F2072" t="s">
        <v>64</v>
      </c>
      <c r="G2072">
        <v>265.86</v>
      </c>
    </row>
    <row r="2073" spans="1:7" x14ac:dyDescent="0.55000000000000004">
      <c r="A2073" s="1">
        <v>42682</v>
      </c>
      <c r="B2073" t="s">
        <v>22</v>
      </c>
      <c r="C2073" t="s">
        <v>315</v>
      </c>
      <c r="D2073" t="s">
        <v>26</v>
      </c>
      <c r="E2073" t="s">
        <v>42</v>
      </c>
      <c r="F2073" t="s">
        <v>64</v>
      </c>
      <c r="G2073">
        <v>265.86</v>
      </c>
    </row>
    <row r="2074" spans="1:7" x14ac:dyDescent="0.55000000000000004">
      <c r="A2074" s="1">
        <v>42939</v>
      </c>
      <c r="B2074" t="s">
        <v>37</v>
      </c>
      <c r="C2074" t="s">
        <v>50</v>
      </c>
      <c r="D2074" t="s">
        <v>26</v>
      </c>
      <c r="E2074" t="s">
        <v>67</v>
      </c>
      <c r="F2074" t="s">
        <v>680</v>
      </c>
      <c r="G2074">
        <v>265.47500000000002</v>
      </c>
    </row>
    <row r="2075" spans="1:7" x14ac:dyDescent="0.55000000000000004">
      <c r="A2075" s="1">
        <v>42933</v>
      </c>
      <c r="B2075" t="s">
        <v>22</v>
      </c>
      <c r="C2075" t="s">
        <v>593</v>
      </c>
      <c r="D2075" t="s">
        <v>101</v>
      </c>
      <c r="E2075" t="s">
        <v>42</v>
      </c>
      <c r="F2075" t="s">
        <v>55</v>
      </c>
      <c r="G2075">
        <v>265.17</v>
      </c>
    </row>
    <row r="2076" spans="1:7" x14ac:dyDescent="0.55000000000000004">
      <c r="A2076" s="1">
        <v>42252</v>
      </c>
      <c r="B2076" t="s">
        <v>22</v>
      </c>
      <c r="C2076" t="s">
        <v>494</v>
      </c>
      <c r="D2076" t="s">
        <v>144</v>
      </c>
      <c r="E2076" t="s">
        <v>42</v>
      </c>
      <c r="F2076" t="s">
        <v>55</v>
      </c>
      <c r="G2076">
        <v>264.32</v>
      </c>
    </row>
    <row r="2077" spans="1:7" x14ac:dyDescent="0.55000000000000004">
      <c r="A2077" s="1">
        <v>43458</v>
      </c>
      <c r="B2077" t="s">
        <v>22</v>
      </c>
      <c r="C2077" t="s">
        <v>100</v>
      </c>
      <c r="D2077" t="s">
        <v>101</v>
      </c>
      <c r="E2077" t="s">
        <v>42</v>
      </c>
      <c r="F2077" t="s">
        <v>55</v>
      </c>
      <c r="G2077">
        <v>264.32</v>
      </c>
    </row>
    <row r="2078" spans="1:7" x14ac:dyDescent="0.55000000000000004">
      <c r="A2078" s="1">
        <v>42780</v>
      </c>
      <c r="B2078" t="s">
        <v>22</v>
      </c>
      <c r="C2078" t="s">
        <v>1488</v>
      </c>
      <c r="D2078" t="s">
        <v>26</v>
      </c>
      <c r="E2078" t="s">
        <v>42</v>
      </c>
      <c r="F2078" t="s">
        <v>64</v>
      </c>
      <c r="G2078">
        <v>264.18</v>
      </c>
    </row>
    <row r="2079" spans="1:7" x14ac:dyDescent="0.55000000000000004">
      <c r="A2079" s="1">
        <v>42639</v>
      </c>
      <c r="B2079" t="s">
        <v>37</v>
      </c>
      <c r="C2079" t="s">
        <v>306</v>
      </c>
      <c r="D2079" t="s">
        <v>40</v>
      </c>
      <c r="E2079" t="s">
        <v>67</v>
      </c>
      <c r="F2079" t="s">
        <v>68</v>
      </c>
      <c r="G2079">
        <v>263.95999999999998</v>
      </c>
    </row>
    <row r="2080" spans="1:7" x14ac:dyDescent="0.55000000000000004">
      <c r="A2080" s="1">
        <v>42655</v>
      </c>
      <c r="B2080" t="s">
        <v>22</v>
      </c>
      <c r="C2080" t="s">
        <v>250</v>
      </c>
      <c r="D2080" t="s">
        <v>101</v>
      </c>
      <c r="E2080" t="s">
        <v>67</v>
      </c>
      <c r="F2080" t="s">
        <v>68</v>
      </c>
      <c r="G2080">
        <v>263.95999999999998</v>
      </c>
    </row>
    <row r="2081" spans="1:7" x14ac:dyDescent="0.55000000000000004">
      <c r="A2081" s="1">
        <v>42180</v>
      </c>
      <c r="B2081" t="s">
        <v>37</v>
      </c>
      <c r="C2081" t="s">
        <v>416</v>
      </c>
      <c r="D2081" t="s">
        <v>40</v>
      </c>
      <c r="E2081" t="s">
        <v>67</v>
      </c>
      <c r="F2081" t="s">
        <v>68</v>
      </c>
      <c r="G2081">
        <v>263.95999999999998</v>
      </c>
    </row>
    <row r="2082" spans="1:7" x14ac:dyDescent="0.55000000000000004">
      <c r="A2082" s="1">
        <v>42352</v>
      </c>
      <c r="B2082" t="s">
        <v>22</v>
      </c>
      <c r="C2082" t="s">
        <v>494</v>
      </c>
      <c r="D2082" t="s">
        <v>144</v>
      </c>
      <c r="E2082" t="s">
        <v>67</v>
      </c>
      <c r="F2082" t="s">
        <v>157</v>
      </c>
      <c r="G2082">
        <v>263.95999999999998</v>
      </c>
    </row>
    <row r="2083" spans="1:7" x14ac:dyDescent="0.55000000000000004">
      <c r="A2083" s="1">
        <v>42682</v>
      </c>
      <c r="B2083" t="s">
        <v>22</v>
      </c>
      <c r="C2083" t="s">
        <v>485</v>
      </c>
      <c r="D2083" t="s">
        <v>101</v>
      </c>
      <c r="E2083" t="s">
        <v>67</v>
      </c>
      <c r="F2083" t="s">
        <v>68</v>
      </c>
      <c r="G2083">
        <v>263.95999999999998</v>
      </c>
    </row>
    <row r="2084" spans="1:7" x14ac:dyDescent="0.55000000000000004">
      <c r="A2084" s="1">
        <v>43046</v>
      </c>
      <c r="B2084" t="s">
        <v>22</v>
      </c>
      <c r="C2084" t="s">
        <v>263</v>
      </c>
      <c r="D2084" t="s">
        <v>144</v>
      </c>
      <c r="E2084" t="s">
        <v>67</v>
      </c>
      <c r="F2084" t="s">
        <v>68</v>
      </c>
      <c r="G2084">
        <v>263.95999999999998</v>
      </c>
    </row>
    <row r="2085" spans="1:7" x14ac:dyDescent="0.55000000000000004">
      <c r="A2085" s="1">
        <v>42826</v>
      </c>
      <c r="B2085" t="s">
        <v>22</v>
      </c>
      <c r="C2085" t="s">
        <v>263</v>
      </c>
      <c r="D2085" t="s">
        <v>144</v>
      </c>
      <c r="E2085" t="s">
        <v>42</v>
      </c>
      <c r="F2085" t="s">
        <v>64</v>
      </c>
      <c r="G2085">
        <v>263.88</v>
      </c>
    </row>
    <row r="2086" spans="1:7" x14ac:dyDescent="0.55000000000000004">
      <c r="A2086" s="1">
        <v>42658</v>
      </c>
      <c r="B2086" t="s">
        <v>22</v>
      </c>
      <c r="C2086" t="s">
        <v>100</v>
      </c>
      <c r="D2086" t="s">
        <v>101</v>
      </c>
      <c r="E2086" t="s">
        <v>67</v>
      </c>
      <c r="F2086" t="s">
        <v>157</v>
      </c>
      <c r="G2086">
        <v>263.88</v>
      </c>
    </row>
    <row r="2087" spans="1:7" x14ac:dyDescent="0.55000000000000004">
      <c r="A2087" s="1">
        <v>42719</v>
      </c>
      <c r="B2087" t="s">
        <v>22</v>
      </c>
      <c r="C2087" t="s">
        <v>494</v>
      </c>
      <c r="D2087" t="s">
        <v>144</v>
      </c>
      <c r="E2087" t="s">
        <v>28</v>
      </c>
      <c r="F2087" t="s">
        <v>61</v>
      </c>
      <c r="G2087">
        <v>262.86399999999998</v>
      </c>
    </row>
    <row r="2088" spans="1:7" x14ac:dyDescent="0.55000000000000004">
      <c r="A2088" s="1">
        <v>42319</v>
      </c>
      <c r="B2088" t="s">
        <v>22</v>
      </c>
      <c r="C2088" t="s">
        <v>100</v>
      </c>
      <c r="D2088" t="s">
        <v>101</v>
      </c>
      <c r="E2088" t="s">
        <v>42</v>
      </c>
      <c r="F2088" t="s">
        <v>86</v>
      </c>
      <c r="G2088">
        <v>262.33600000000001</v>
      </c>
    </row>
    <row r="2089" spans="1:7" x14ac:dyDescent="0.55000000000000004">
      <c r="A2089" s="1">
        <v>42883</v>
      </c>
      <c r="B2089" t="s">
        <v>22</v>
      </c>
      <c r="C2089" t="s">
        <v>39</v>
      </c>
      <c r="D2089" t="s">
        <v>40</v>
      </c>
      <c r="E2089" t="s">
        <v>42</v>
      </c>
      <c r="F2089" t="s">
        <v>74</v>
      </c>
      <c r="G2089">
        <v>262.24</v>
      </c>
    </row>
    <row r="2090" spans="1:7" x14ac:dyDescent="0.55000000000000004">
      <c r="A2090" s="1">
        <v>43164</v>
      </c>
      <c r="B2090" t="s">
        <v>37</v>
      </c>
      <c r="C2090" t="s">
        <v>1488</v>
      </c>
      <c r="D2090" t="s">
        <v>26</v>
      </c>
      <c r="E2090" t="s">
        <v>42</v>
      </c>
      <c r="F2090" t="s">
        <v>74</v>
      </c>
      <c r="G2090">
        <v>262.24</v>
      </c>
    </row>
    <row r="2091" spans="1:7" x14ac:dyDescent="0.55000000000000004">
      <c r="A2091" s="1">
        <v>43394</v>
      </c>
      <c r="B2091" t="s">
        <v>98</v>
      </c>
      <c r="C2091" t="s">
        <v>646</v>
      </c>
      <c r="D2091" t="s">
        <v>101</v>
      </c>
      <c r="E2091" t="s">
        <v>28</v>
      </c>
      <c r="F2091" t="s">
        <v>52</v>
      </c>
      <c r="G2091">
        <v>262.11</v>
      </c>
    </row>
    <row r="2092" spans="1:7" x14ac:dyDescent="0.55000000000000004">
      <c r="A2092" s="1">
        <v>43047</v>
      </c>
      <c r="B2092" t="s">
        <v>22</v>
      </c>
      <c r="C2092" t="s">
        <v>25</v>
      </c>
      <c r="D2092" t="s">
        <v>26</v>
      </c>
      <c r="E2092" t="s">
        <v>28</v>
      </c>
      <c r="F2092" t="s">
        <v>29</v>
      </c>
      <c r="G2092">
        <v>261.95999999999998</v>
      </c>
    </row>
    <row r="2093" spans="1:7" x14ac:dyDescent="0.55000000000000004">
      <c r="A2093" s="1">
        <v>43234</v>
      </c>
      <c r="B2093" t="s">
        <v>37</v>
      </c>
      <c r="C2093" t="s">
        <v>2738</v>
      </c>
      <c r="D2093" t="s">
        <v>144</v>
      </c>
      <c r="E2093" t="s">
        <v>28</v>
      </c>
      <c r="F2093" t="s">
        <v>32</v>
      </c>
      <c r="G2093">
        <v>261.95999999999998</v>
      </c>
    </row>
    <row r="2094" spans="1:7" x14ac:dyDescent="0.55000000000000004">
      <c r="A2094" s="1">
        <v>43360</v>
      </c>
      <c r="B2094" t="s">
        <v>37</v>
      </c>
      <c r="C2094" t="s">
        <v>117</v>
      </c>
      <c r="D2094" t="s">
        <v>40</v>
      </c>
      <c r="E2094" t="s">
        <v>42</v>
      </c>
      <c r="F2094" t="s">
        <v>55</v>
      </c>
      <c r="G2094">
        <v>261.74</v>
      </c>
    </row>
    <row r="2095" spans="1:7" x14ac:dyDescent="0.55000000000000004">
      <c r="A2095" s="1">
        <v>42986</v>
      </c>
      <c r="B2095" t="s">
        <v>22</v>
      </c>
      <c r="C2095" t="s">
        <v>39</v>
      </c>
      <c r="D2095" t="s">
        <v>40</v>
      </c>
      <c r="E2095" t="s">
        <v>42</v>
      </c>
      <c r="F2095" t="s">
        <v>55</v>
      </c>
      <c r="G2095">
        <v>261.74</v>
      </c>
    </row>
    <row r="2096" spans="1:7" x14ac:dyDescent="0.55000000000000004">
      <c r="A2096" s="1">
        <v>42701</v>
      </c>
      <c r="B2096" t="s">
        <v>98</v>
      </c>
      <c r="C2096" t="s">
        <v>1244</v>
      </c>
      <c r="D2096" t="s">
        <v>144</v>
      </c>
      <c r="E2096" t="s">
        <v>67</v>
      </c>
      <c r="F2096" t="s">
        <v>157</v>
      </c>
      <c r="G2096">
        <v>259.98</v>
      </c>
    </row>
    <row r="2097" spans="1:7" x14ac:dyDescent="0.55000000000000004">
      <c r="A2097" s="1">
        <v>42828</v>
      </c>
      <c r="B2097" t="s">
        <v>22</v>
      </c>
      <c r="C2097" t="s">
        <v>250</v>
      </c>
      <c r="D2097" t="s">
        <v>101</v>
      </c>
      <c r="E2097" t="s">
        <v>67</v>
      </c>
      <c r="F2097" t="s">
        <v>68</v>
      </c>
      <c r="G2097">
        <v>259.95999999999998</v>
      </c>
    </row>
    <row r="2098" spans="1:7" x14ac:dyDescent="0.55000000000000004">
      <c r="A2098" s="1">
        <v>43306</v>
      </c>
      <c r="B2098" t="s">
        <v>22</v>
      </c>
      <c r="C2098" t="s">
        <v>143</v>
      </c>
      <c r="D2098" t="s">
        <v>144</v>
      </c>
      <c r="E2098" t="s">
        <v>42</v>
      </c>
      <c r="F2098" t="s">
        <v>55</v>
      </c>
      <c r="G2098">
        <v>259.92</v>
      </c>
    </row>
    <row r="2099" spans="1:7" x14ac:dyDescent="0.55000000000000004">
      <c r="A2099" s="1">
        <v>43353</v>
      </c>
      <c r="B2099" t="s">
        <v>22</v>
      </c>
      <c r="C2099" t="s">
        <v>494</v>
      </c>
      <c r="D2099" t="s">
        <v>144</v>
      </c>
      <c r="E2099" t="s">
        <v>67</v>
      </c>
      <c r="F2099" t="s">
        <v>68</v>
      </c>
      <c r="G2099">
        <v>259.89600000000002</v>
      </c>
    </row>
    <row r="2100" spans="1:7" x14ac:dyDescent="0.55000000000000004">
      <c r="A2100" s="1">
        <v>42961</v>
      </c>
      <c r="B2100" t="s">
        <v>37</v>
      </c>
      <c r="C2100" t="s">
        <v>494</v>
      </c>
      <c r="D2100" t="s">
        <v>144</v>
      </c>
      <c r="E2100" t="s">
        <v>67</v>
      </c>
      <c r="F2100" t="s">
        <v>68</v>
      </c>
      <c r="G2100">
        <v>259.89600000000002</v>
      </c>
    </row>
    <row r="2101" spans="1:7" x14ac:dyDescent="0.55000000000000004">
      <c r="A2101" s="1">
        <v>42220</v>
      </c>
      <c r="B2101" t="s">
        <v>37</v>
      </c>
      <c r="C2101" t="s">
        <v>5239</v>
      </c>
      <c r="D2101" t="s">
        <v>144</v>
      </c>
      <c r="E2101" t="s">
        <v>42</v>
      </c>
      <c r="F2101" t="s">
        <v>86</v>
      </c>
      <c r="G2101">
        <v>259.74</v>
      </c>
    </row>
    <row r="2102" spans="1:7" x14ac:dyDescent="0.55000000000000004">
      <c r="A2102" s="1">
        <v>42675</v>
      </c>
      <c r="B2102" t="s">
        <v>22</v>
      </c>
      <c r="C2102" t="s">
        <v>263</v>
      </c>
      <c r="D2102" t="s">
        <v>144</v>
      </c>
      <c r="E2102" t="s">
        <v>28</v>
      </c>
      <c r="F2102" t="s">
        <v>61</v>
      </c>
      <c r="G2102">
        <v>259.7</v>
      </c>
    </row>
    <row r="2103" spans="1:7" x14ac:dyDescent="0.55000000000000004">
      <c r="A2103" s="1">
        <v>42203</v>
      </c>
      <c r="B2103" t="s">
        <v>98</v>
      </c>
      <c r="C2103" t="s">
        <v>306</v>
      </c>
      <c r="D2103" t="s">
        <v>40</v>
      </c>
      <c r="E2103" t="s">
        <v>28</v>
      </c>
      <c r="F2103" t="s">
        <v>32</v>
      </c>
      <c r="G2103">
        <v>259.13600000000002</v>
      </c>
    </row>
    <row r="2104" spans="1:7" x14ac:dyDescent="0.55000000000000004">
      <c r="A2104" s="1">
        <v>43410</v>
      </c>
      <c r="B2104" t="s">
        <v>22</v>
      </c>
      <c r="C2104" t="s">
        <v>84</v>
      </c>
      <c r="D2104" t="s">
        <v>26</v>
      </c>
      <c r="E2104" t="s">
        <v>42</v>
      </c>
      <c r="F2104" t="s">
        <v>55</v>
      </c>
      <c r="G2104">
        <v>259.13600000000002</v>
      </c>
    </row>
    <row r="2105" spans="1:7" x14ac:dyDescent="0.55000000000000004">
      <c r="A2105" s="1">
        <v>43396</v>
      </c>
      <c r="B2105" t="s">
        <v>22</v>
      </c>
      <c r="C2105" t="s">
        <v>100</v>
      </c>
      <c r="D2105" t="s">
        <v>101</v>
      </c>
      <c r="E2105" t="s">
        <v>42</v>
      </c>
      <c r="F2105" t="s">
        <v>55</v>
      </c>
      <c r="G2105">
        <v>259.13600000000002</v>
      </c>
    </row>
    <row r="2106" spans="1:7" x14ac:dyDescent="0.55000000000000004">
      <c r="A2106" s="1">
        <v>43284</v>
      </c>
      <c r="B2106" t="s">
        <v>98</v>
      </c>
      <c r="C2106" t="s">
        <v>1244</v>
      </c>
      <c r="D2106" t="s">
        <v>144</v>
      </c>
      <c r="E2106" t="s">
        <v>67</v>
      </c>
      <c r="F2106" t="s">
        <v>157</v>
      </c>
      <c r="G2106">
        <v>258.89999999999998</v>
      </c>
    </row>
    <row r="2107" spans="1:7" x14ac:dyDescent="0.55000000000000004">
      <c r="A2107" s="1">
        <v>43463</v>
      </c>
      <c r="B2107" t="s">
        <v>22</v>
      </c>
      <c r="C2107" t="s">
        <v>25</v>
      </c>
      <c r="D2107" t="s">
        <v>26</v>
      </c>
      <c r="E2107" t="s">
        <v>28</v>
      </c>
      <c r="F2107" t="s">
        <v>32</v>
      </c>
      <c r="G2107">
        <v>258.75</v>
      </c>
    </row>
    <row r="2108" spans="1:7" x14ac:dyDescent="0.55000000000000004">
      <c r="A2108" s="1">
        <v>42849</v>
      </c>
      <c r="B2108" t="s">
        <v>98</v>
      </c>
      <c r="C2108" t="s">
        <v>100</v>
      </c>
      <c r="D2108" t="s">
        <v>101</v>
      </c>
      <c r="E2108" t="s">
        <v>67</v>
      </c>
      <c r="F2108" t="s">
        <v>157</v>
      </c>
      <c r="G2108">
        <v>258.69600000000003</v>
      </c>
    </row>
    <row r="2109" spans="1:7" x14ac:dyDescent="0.55000000000000004">
      <c r="A2109" s="1">
        <v>43352</v>
      </c>
      <c r="B2109" t="s">
        <v>37</v>
      </c>
      <c r="C2109" t="s">
        <v>143</v>
      </c>
      <c r="D2109" t="s">
        <v>144</v>
      </c>
      <c r="E2109" t="s">
        <v>67</v>
      </c>
      <c r="F2109" t="s">
        <v>157</v>
      </c>
      <c r="G2109">
        <v>258.69600000000003</v>
      </c>
    </row>
    <row r="2110" spans="1:7" x14ac:dyDescent="0.55000000000000004">
      <c r="A2110" s="1">
        <v>42473</v>
      </c>
      <c r="B2110" t="s">
        <v>37</v>
      </c>
      <c r="C2110" t="s">
        <v>39</v>
      </c>
      <c r="D2110" t="s">
        <v>40</v>
      </c>
      <c r="E2110" t="s">
        <v>67</v>
      </c>
      <c r="F2110" t="s">
        <v>68</v>
      </c>
      <c r="G2110">
        <v>258.57600000000002</v>
      </c>
    </row>
    <row r="2111" spans="1:7" x14ac:dyDescent="0.55000000000000004">
      <c r="A2111" s="1">
        <v>43351</v>
      </c>
      <c r="B2111" t="s">
        <v>22</v>
      </c>
      <c r="C2111" t="s">
        <v>143</v>
      </c>
      <c r="D2111" t="s">
        <v>144</v>
      </c>
      <c r="E2111" t="s">
        <v>67</v>
      </c>
      <c r="F2111" t="s">
        <v>68</v>
      </c>
      <c r="G2111">
        <v>258.52800000000002</v>
      </c>
    </row>
    <row r="2112" spans="1:7" x14ac:dyDescent="0.55000000000000004">
      <c r="A2112" s="1">
        <v>43352</v>
      </c>
      <c r="B2112" t="s">
        <v>22</v>
      </c>
      <c r="C2112" t="s">
        <v>331</v>
      </c>
      <c r="D2112" t="s">
        <v>26</v>
      </c>
      <c r="E2112" t="s">
        <v>42</v>
      </c>
      <c r="F2112" t="s">
        <v>55</v>
      </c>
      <c r="G2112">
        <v>258.48</v>
      </c>
    </row>
    <row r="2113" spans="1:7" x14ac:dyDescent="0.55000000000000004">
      <c r="A2113" s="1">
        <v>42280</v>
      </c>
      <c r="B2113" t="s">
        <v>22</v>
      </c>
      <c r="C2113" t="s">
        <v>207</v>
      </c>
      <c r="D2113" t="s">
        <v>101</v>
      </c>
      <c r="E2113" t="s">
        <v>28</v>
      </c>
      <c r="F2113" t="s">
        <v>32</v>
      </c>
      <c r="G2113">
        <v>258.279</v>
      </c>
    </row>
    <row r="2114" spans="1:7" x14ac:dyDescent="0.55000000000000004">
      <c r="A2114" s="1">
        <v>43197</v>
      </c>
      <c r="B2114" t="s">
        <v>98</v>
      </c>
      <c r="C2114" t="s">
        <v>50</v>
      </c>
      <c r="D2114" t="s">
        <v>26</v>
      </c>
      <c r="E2114" t="s">
        <v>28</v>
      </c>
      <c r="F2114" t="s">
        <v>61</v>
      </c>
      <c r="G2114">
        <v>258.072</v>
      </c>
    </row>
    <row r="2115" spans="1:7" x14ac:dyDescent="0.55000000000000004">
      <c r="A2115" s="1">
        <v>42877</v>
      </c>
      <c r="B2115" t="s">
        <v>22</v>
      </c>
      <c r="C2115" t="s">
        <v>786</v>
      </c>
      <c r="D2115" t="s">
        <v>144</v>
      </c>
      <c r="E2115" t="s">
        <v>67</v>
      </c>
      <c r="F2115" t="s">
        <v>68</v>
      </c>
      <c r="G2115">
        <v>257.98</v>
      </c>
    </row>
    <row r="2116" spans="1:7" x14ac:dyDescent="0.55000000000000004">
      <c r="A2116" s="1">
        <v>43050</v>
      </c>
      <c r="B2116" t="s">
        <v>22</v>
      </c>
      <c r="C2116" t="s">
        <v>234</v>
      </c>
      <c r="D2116" t="s">
        <v>101</v>
      </c>
      <c r="E2116" t="s">
        <v>67</v>
      </c>
      <c r="F2116" t="s">
        <v>68</v>
      </c>
      <c r="G2116">
        <v>257.98</v>
      </c>
    </row>
    <row r="2117" spans="1:7" x14ac:dyDescent="0.55000000000000004">
      <c r="A2117" s="1">
        <v>43290</v>
      </c>
      <c r="B2117" t="s">
        <v>22</v>
      </c>
      <c r="C2117" t="s">
        <v>745</v>
      </c>
      <c r="D2117" t="s">
        <v>144</v>
      </c>
      <c r="E2117" t="s">
        <v>67</v>
      </c>
      <c r="F2117" t="s">
        <v>68</v>
      </c>
      <c r="G2117">
        <v>257.98</v>
      </c>
    </row>
    <row r="2118" spans="1:7" x14ac:dyDescent="0.55000000000000004">
      <c r="A2118" s="1">
        <v>42305</v>
      </c>
      <c r="B2118" t="s">
        <v>37</v>
      </c>
      <c r="C2118" t="s">
        <v>4535</v>
      </c>
      <c r="D2118" t="s">
        <v>101</v>
      </c>
      <c r="E2118" t="s">
        <v>67</v>
      </c>
      <c r="F2118" t="s">
        <v>68</v>
      </c>
      <c r="G2118">
        <v>257.98</v>
      </c>
    </row>
    <row r="2119" spans="1:7" x14ac:dyDescent="0.55000000000000004">
      <c r="A2119" s="1">
        <v>43430</v>
      </c>
      <c r="B2119" t="s">
        <v>98</v>
      </c>
      <c r="C2119" t="s">
        <v>250</v>
      </c>
      <c r="D2119" t="s">
        <v>101</v>
      </c>
      <c r="E2119" t="s">
        <v>28</v>
      </c>
      <c r="F2119" t="s">
        <v>52</v>
      </c>
      <c r="G2119">
        <v>257.94</v>
      </c>
    </row>
    <row r="2120" spans="1:7" x14ac:dyDescent="0.55000000000000004">
      <c r="A2120" s="1">
        <v>42541</v>
      </c>
      <c r="B2120" t="s">
        <v>37</v>
      </c>
      <c r="C2120" t="s">
        <v>39</v>
      </c>
      <c r="D2120" t="s">
        <v>40</v>
      </c>
      <c r="E2120" t="s">
        <v>28</v>
      </c>
      <c r="F2120" t="s">
        <v>61</v>
      </c>
      <c r="G2120">
        <v>257.64</v>
      </c>
    </row>
    <row r="2121" spans="1:7" x14ac:dyDescent="0.55000000000000004">
      <c r="A2121" s="1">
        <v>43185</v>
      </c>
      <c r="B2121" t="s">
        <v>22</v>
      </c>
      <c r="C2121" t="s">
        <v>263</v>
      </c>
      <c r="D2121" t="s">
        <v>144</v>
      </c>
      <c r="E2121" t="s">
        <v>28</v>
      </c>
      <c r="F2121" t="s">
        <v>29</v>
      </c>
      <c r="G2121">
        <v>257.56799999999998</v>
      </c>
    </row>
    <row r="2122" spans="1:7" x14ac:dyDescent="0.55000000000000004">
      <c r="A2122" s="1">
        <v>42842</v>
      </c>
      <c r="B2122" t="s">
        <v>22</v>
      </c>
      <c r="C2122" t="s">
        <v>39</v>
      </c>
      <c r="D2122" t="s">
        <v>40</v>
      </c>
      <c r="E2122" t="s">
        <v>28</v>
      </c>
      <c r="F2122" t="s">
        <v>29</v>
      </c>
      <c r="G2122">
        <v>257.49900000000002</v>
      </c>
    </row>
    <row r="2123" spans="1:7" x14ac:dyDescent="0.55000000000000004">
      <c r="A2123" s="1">
        <v>42134</v>
      </c>
      <c r="B2123" t="s">
        <v>22</v>
      </c>
      <c r="C2123" t="s">
        <v>39</v>
      </c>
      <c r="D2123" t="s">
        <v>40</v>
      </c>
      <c r="E2123" t="s">
        <v>28</v>
      </c>
      <c r="F2123" t="s">
        <v>32</v>
      </c>
      <c r="G2123">
        <v>256.78399999999999</v>
      </c>
    </row>
    <row r="2124" spans="1:7" x14ac:dyDescent="0.55000000000000004">
      <c r="A2124" s="1">
        <v>43059</v>
      </c>
      <c r="B2124" t="s">
        <v>98</v>
      </c>
      <c r="C2124" t="s">
        <v>494</v>
      </c>
      <c r="D2124" t="s">
        <v>144</v>
      </c>
      <c r="E2124" t="s">
        <v>67</v>
      </c>
      <c r="F2124" t="s">
        <v>157</v>
      </c>
      <c r="G2124">
        <v>255.98400000000001</v>
      </c>
    </row>
    <row r="2125" spans="1:7" x14ac:dyDescent="0.55000000000000004">
      <c r="A2125" s="1">
        <v>42506</v>
      </c>
      <c r="B2125" t="s">
        <v>98</v>
      </c>
      <c r="C2125" t="s">
        <v>50</v>
      </c>
      <c r="D2125" t="s">
        <v>26</v>
      </c>
      <c r="E2125" t="s">
        <v>67</v>
      </c>
      <c r="F2125" t="s">
        <v>157</v>
      </c>
      <c r="G2125">
        <v>255.96799999999999</v>
      </c>
    </row>
    <row r="2126" spans="1:7" x14ac:dyDescent="0.55000000000000004">
      <c r="A2126" s="1">
        <v>42724</v>
      </c>
      <c r="B2126" t="s">
        <v>22</v>
      </c>
      <c r="C2126" t="s">
        <v>207</v>
      </c>
      <c r="D2126" t="s">
        <v>101</v>
      </c>
      <c r="E2126" t="s">
        <v>67</v>
      </c>
      <c r="F2126" t="s">
        <v>157</v>
      </c>
      <c r="G2126">
        <v>255.96799999999999</v>
      </c>
    </row>
    <row r="2127" spans="1:7" x14ac:dyDescent="0.55000000000000004">
      <c r="A2127" s="1">
        <v>43438</v>
      </c>
      <c r="B2127" t="s">
        <v>37</v>
      </c>
      <c r="C2127" t="s">
        <v>143</v>
      </c>
      <c r="D2127" t="s">
        <v>144</v>
      </c>
      <c r="E2127" t="s">
        <v>67</v>
      </c>
      <c r="F2127" t="s">
        <v>157</v>
      </c>
      <c r="G2127">
        <v>255.96799999999999</v>
      </c>
    </row>
    <row r="2128" spans="1:7" x14ac:dyDescent="0.55000000000000004">
      <c r="A2128" s="1">
        <v>42197</v>
      </c>
      <c r="B2128" t="s">
        <v>98</v>
      </c>
      <c r="C2128" t="s">
        <v>39</v>
      </c>
      <c r="D2128" t="s">
        <v>40</v>
      </c>
      <c r="E2128" t="s">
        <v>67</v>
      </c>
      <c r="F2128" t="s">
        <v>68</v>
      </c>
      <c r="G2128">
        <v>255.93600000000001</v>
      </c>
    </row>
    <row r="2129" spans="1:7" x14ac:dyDescent="0.55000000000000004">
      <c r="A2129" s="1">
        <v>42287</v>
      </c>
      <c r="B2129" t="s">
        <v>37</v>
      </c>
      <c r="C2129" t="s">
        <v>665</v>
      </c>
      <c r="D2129" t="s">
        <v>40</v>
      </c>
      <c r="E2129" t="s">
        <v>42</v>
      </c>
      <c r="F2129" t="s">
        <v>64</v>
      </c>
      <c r="G2129">
        <v>255.85</v>
      </c>
    </row>
    <row r="2130" spans="1:7" x14ac:dyDescent="0.55000000000000004">
      <c r="A2130" s="1">
        <v>42941</v>
      </c>
      <c r="B2130" t="s">
        <v>22</v>
      </c>
      <c r="C2130" t="s">
        <v>39</v>
      </c>
      <c r="D2130" t="s">
        <v>40</v>
      </c>
      <c r="E2130" t="s">
        <v>28</v>
      </c>
      <c r="F2130" t="s">
        <v>61</v>
      </c>
      <c r="G2130">
        <v>255.76</v>
      </c>
    </row>
    <row r="2131" spans="1:7" x14ac:dyDescent="0.55000000000000004">
      <c r="A2131" s="1">
        <v>43093</v>
      </c>
      <c r="B2131" t="s">
        <v>98</v>
      </c>
      <c r="C2131" t="s">
        <v>84</v>
      </c>
      <c r="D2131" t="s">
        <v>26</v>
      </c>
      <c r="E2131" t="s">
        <v>67</v>
      </c>
      <c r="F2131" t="s">
        <v>157</v>
      </c>
      <c r="G2131">
        <v>255.68</v>
      </c>
    </row>
    <row r="2132" spans="1:7" x14ac:dyDescent="0.55000000000000004">
      <c r="A2132" s="1">
        <v>42220</v>
      </c>
      <c r="B2132" t="s">
        <v>37</v>
      </c>
      <c r="C2132" t="s">
        <v>5239</v>
      </c>
      <c r="D2132" t="s">
        <v>144</v>
      </c>
      <c r="E2132" t="s">
        <v>67</v>
      </c>
      <c r="F2132" t="s">
        <v>157</v>
      </c>
      <c r="G2132">
        <v>255.42</v>
      </c>
    </row>
    <row r="2133" spans="1:7" x14ac:dyDescent="0.55000000000000004">
      <c r="A2133" s="1">
        <v>43057</v>
      </c>
      <c r="B2133" t="s">
        <v>98</v>
      </c>
      <c r="C2133" t="s">
        <v>100</v>
      </c>
      <c r="D2133" t="s">
        <v>101</v>
      </c>
      <c r="E2133" t="s">
        <v>28</v>
      </c>
      <c r="F2133" t="s">
        <v>32</v>
      </c>
      <c r="G2133">
        <v>255.108</v>
      </c>
    </row>
    <row r="2134" spans="1:7" x14ac:dyDescent="0.55000000000000004">
      <c r="A2134" s="1">
        <v>42350</v>
      </c>
      <c r="B2134" t="s">
        <v>22</v>
      </c>
      <c r="C2134" t="s">
        <v>39</v>
      </c>
      <c r="D2134" t="s">
        <v>40</v>
      </c>
      <c r="E2134" t="s">
        <v>28</v>
      </c>
      <c r="F2134" t="s">
        <v>29</v>
      </c>
      <c r="G2134">
        <v>254.97450000000001</v>
      </c>
    </row>
    <row r="2135" spans="1:7" x14ac:dyDescent="0.55000000000000004">
      <c r="A2135" s="1">
        <v>42750</v>
      </c>
      <c r="B2135" t="s">
        <v>98</v>
      </c>
      <c r="C2135" t="s">
        <v>786</v>
      </c>
      <c r="D2135" t="s">
        <v>144</v>
      </c>
      <c r="E2135" t="s">
        <v>67</v>
      </c>
      <c r="F2135" t="s">
        <v>157</v>
      </c>
      <c r="G2135">
        <v>254.97</v>
      </c>
    </row>
    <row r="2136" spans="1:7" x14ac:dyDescent="0.55000000000000004">
      <c r="A2136" s="1">
        <v>42968</v>
      </c>
      <c r="B2136" t="s">
        <v>37</v>
      </c>
      <c r="C2136" t="s">
        <v>39</v>
      </c>
      <c r="D2136" t="s">
        <v>40</v>
      </c>
      <c r="E2136" t="s">
        <v>67</v>
      </c>
      <c r="F2136" t="s">
        <v>157</v>
      </c>
      <c r="G2136">
        <v>254.97</v>
      </c>
    </row>
    <row r="2137" spans="1:7" x14ac:dyDescent="0.55000000000000004">
      <c r="A2137" s="1">
        <v>43439</v>
      </c>
      <c r="B2137" t="s">
        <v>37</v>
      </c>
      <c r="C2137" t="s">
        <v>263</v>
      </c>
      <c r="D2137" t="s">
        <v>144</v>
      </c>
      <c r="E2137" t="s">
        <v>42</v>
      </c>
      <c r="F2137" t="s">
        <v>74</v>
      </c>
      <c r="G2137">
        <v>254.9</v>
      </c>
    </row>
    <row r="2138" spans="1:7" x14ac:dyDescent="0.55000000000000004">
      <c r="A2138" s="1">
        <v>42257</v>
      </c>
      <c r="B2138" t="s">
        <v>22</v>
      </c>
      <c r="C2138" t="s">
        <v>786</v>
      </c>
      <c r="D2138" t="s">
        <v>144</v>
      </c>
      <c r="E2138" t="s">
        <v>28</v>
      </c>
      <c r="F2138" t="s">
        <v>61</v>
      </c>
      <c r="G2138">
        <v>254.9</v>
      </c>
    </row>
    <row r="2139" spans="1:7" x14ac:dyDescent="0.55000000000000004">
      <c r="A2139" s="1">
        <v>42386</v>
      </c>
      <c r="B2139" t="s">
        <v>98</v>
      </c>
      <c r="C2139" t="s">
        <v>207</v>
      </c>
      <c r="D2139" t="s">
        <v>101</v>
      </c>
      <c r="E2139" t="s">
        <v>28</v>
      </c>
      <c r="F2139" t="s">
        <v>61</v>
      </c>
      <c r="G2139">
        <v>254.744</v>
      </c>
    </row>
    <row r="2140" spans="1:7" x14ac:dyDescent="0.55000000000000004">
      <c r="A2140" s="1">
        <v>43385</v>
      </c>
      <c r="B2140" t="s">
        <v>98</v>
      </c>
      <c r="C2140" t="s">
        <v>207</v>
      </c>
      <c r="D2140" t="s">
        <v>101</v>
      </c>
      <c r="E2140" t="s">
        <v>28</v>
      </c>
      <c r="F2140" t="s">
        <v>32</v>
      </c>
      <c r="G2140">
        <v>254.60400000000001</v>
      </c>
    </row>
    <row r="2141" spans="1:7" x14ac:dyDescent="0.55000000000000004">
      <c r="A2141" s="1">
        <v>43345</v>
      </c>
      <c r="B2141" t="s">
        <v>37</v>
      </c>
      <c r="C2141" t="s">
        <v>263</v>
      </c>
      <c r="D2141" t="s">
        <v>144</v>
      </c>
      <c r="E2141" t="s">
        <v>28</v>
      </c>
      <c r="F2141" t="s">
        <v>52</v>
      </c>
      <c r="G2141">
        <v>254.52600000000001</v>
      </c>
    </row>
    <row r="2142" spans="1:7" x14ac:dyDescent="0.55000000000000004">
      <c r="A2142" s="1">
        <v>42911</v>
      </c>
      <c r="B2142" t="s">
        <v>37</v>
      </c>
      <c r="C2142" t="s">
        <v>143</v>
      </c>
      <c r="D2142" t="s">
        <v>144</v>
      </c>
      <c r="E2142" t="s">
        <v>42</v>
      </c>
      <c r="F2142" t="s">
        <v>55</v>
      </c>
      <c r="G2142">
        <v>254.352</v>
      </c>
    </row>
    <row r="2143" spans="1:7" x14ac:dyDescent="0.55000000000000004">
      <c r="A2143" s="1">
        <v>43212</v>
      </c>
      <c r="B2143" t="s">
        <v>98</v>
      </c>
      <c r="C2143" t="s">
        <v>143</v>
      </c>
      <c r="D2143" t="s">
        <v>144</v>
      </c>
      <c r="E2143" t="s">
        <v>28</v>
      </c>
      <c r="F2143" t="s">
        <v>61</v>
      </c>
      <c r="G2143">
        <v>254.352</v>
      </c>
    </row>
    <row r="2144" spans="1:7" x14ac:dyDescent="0.55000000000000004">
      <c r="A2144" s="1">
        <v>42598</v>
      </c>
      <c r="B2144" t="s">
        <v>37</v>
      </c>
      <c r="C2144" t="s">
        <v>143</v>
      </c>
      <c r="D2144" t="s">
        <v>144</v>
      </c>
      <c r="E2144" t="s">
        <v>28</v>
      </c>
      <c r="F2144" t="s">
        <v>61</v>
      </c>
      <c r="G2144">
        <v>254.352</v>
      </c>
    </row>
    <row r="2145" spans="1:7" x14ac:dyDescent="0.55000000000000004">
      <c r="A2145" s="1">
        <v>43094</v>
      </c>
      <c r="B2145" t="s">
        <v>37</v>
      </c>
      <c r="C2145" t="s">
        <v>39</v>
      </c>
      <c r="D2145" t="s">
        <v>40</v>
      </c>
      <c r="E2145" t="s">
        <v>67</v>
      </c>
      <c r="F2145" t="s">
        <v>157</v>
      </c>
      <c r="G2145">
        <v>254.24</v>
      </c>
    </row>
    <row r="2146" spans="1:7" x14ac:dyDescent="0.55000000000000004">
      <c r="A2146" s="1">
        <v>43087</v>
      </c>
      <c r="B2146" t="s">
        <v>37</v>
      </c>
      <c r="C2146" t="s">
        <v>50</v>
      </c>
      <c r="D2146" t="s">
        <v>26</v>
      </c>
      <c r="E2146" t="s">
        <v>42</v>
      </c>
      <c r="F2146" t="s">
        <v>71</v>
      </c>
      <c r="G2146">
        <v>254.05799999999999</v>
      </c>
    </row>
    <row r="2147" spans="1:7" x14ac:dyDescent="0.55000000000000004">
      <c r="A2147" s="1">
        <v>43382</v>
      </c>
      <c r="B2147" t="s">
        <v>22</v>
      </c>
      <c r="C2147" t="s">
        <v>100</v>
      </c>
      <c r="D2147" t="s">
        <v>101</v>
      </c>
      <c r="E2147" t="s">
        <v>28</v>
      </c>
      <c r="F2147" t="s">
        <v>32</v>
      </c>
      <c r="G2147">
        <v>254.05799999999999</v>
      </c>
    </row>
    <row r="2148" spans="1:7" x14ac:dyDescent="0.55000000000000004">
      <c r="A2148" s="1">
        <v>42940</v>
      </c>
      <c r="B2148" t="s">
        <v>37</v>
      </c>
      <c r="C2148" t="s">
        <v>263</v>
      </c>
      <c r="D2148" t="s">
        <v>144</v>
      </c>
      <c r="E2148" t="s">
        <v>28</v>
      </c>
      <c r="F2148" t="s">
        <v>32</v>
      </c>
      <c r="G2148">
        <v>253.76400000000001</v>
      </c>
    </row>
    <row r="2149" spans="1:7" x14ac:dyDescent="0.55000000000000004">
      <c r="A2149" s="1">
        <v>42923</v>
      </c>
      <c r="B2149" t="s">
        <v>37</v>
      </c>
      <c r="C2149" t="s">
        <v>207</v>
      </c>
      <c r="D2149" t="s">
        <v>101</v>
      </c>
      <c r="E2149" t="s">
        <v>28</v>
      </c>
      <c r="F2149" t="s">
        <v>32</v>
      </c>
      <c r="G2149">
        <v>253.37200000000001</v>
      </c>
    </row>
    <row r="2150" spans="1:7" x14ac:dyDescent="0.55000000000000004">
      <c r="A2150" s="1">
        <v>42668</v>
      </c>
      <c r="B2150" t="s">
        <v>22</v>
      </c>
      <c r="C2150" t="s">
        <v>39</v>
      </c>
      <c r="D2150" t="s">
        <v>40</v>
      </c>
      <c r="E2150" t="s">
        <v>28</v>
      </c>
      <c r="F2150" t="s">
        <v>52</v>
      </c>
      <c r="G2150">
        <v>253.17599999999999</v>
      </c>
    </row>
    <row r="2151" spans="1:7" x14ac:dyDescent="0.55000000000000004">
      <c r="A2151" s="1">
        <v>42599</v>
      </c>
      <c r="B2151" t="s">
        <v>22</v>
      </c>
      <c r="C2151" t="s">
        <v>306</v>
      </c>
      <c r="D2151" t="s">
        <v>40</v>
      </c>
      <c r="E2151" t="s">
        <v>67</v>
      </c>
      <c r="F2151" t="s">
        <v>157</v>
      </c>
      <c r="G2151">
        <v>252.8</v>
      </c>
    </row>
    <row r="2152" spans="1:7" x14ac:dyDescent="0.55000000000000004">
      <c r="A2152" s="1">
        <v>43140</v>
      </c>
      <c r="B2152" t="s">
        <v>22</v>
      </c>
      <c r="C2152" t="s">
        <v>100</v>
      </c>
      <c r="D2152" t="s">
        <v>101</v>
      </c>
      <c r="E2152" t="s">
        <v>42</v>
      </c>
      <c r="F2152" t="s">
        <v>71</v>
      </c>
      <c r="G2152">
        <v>252.78399999999999</v>
      </c>
    </row>
    <row r="2153" spans="1:7" x14ac:dyDescent="0.55000000000000004">
      <c r="A2153" s="1">
        <v>42260</v>
      </c>
      <c r="B2153" t="s">
        <v>22</v>
      </c>
      <c r="C2153" t="s">
        <v>143</v>
      </c>
      <c r="D2153" t="s">
        <v>144</v>
      </c>
      <c r="E2153" t="s">
        <v>67</v>
      </c>
      <c r="F2153" t="s">
        <v>157</v>
      </c>
      <c r="G2153">
        <v>252</v>
      </c>
    </row>
    <row r="2154" spans="1:7" x14ac:dyDescent="0.55000000000000004">
      <c r="A2154" s="1">
        <v>43288</v>
      </c>
      <c r="B2154" t="s">
        <v>37</v>
      </c>
      <c r="C2154" t="s">
        <v>1399</v>
      </c>
      <c r="D2154" t="s">
        <v>144</v>
      </c>
      <c r="E2154" t="s">
        <v>67</v>
      </c>
      <c r="F2154" t="s">
        <v>157</v>
      </c>
      <c r="G2154">
        <v>252</v>
      </c>
    </row>
    <row r="2155" spans="1:7" x14ac:dyDescent="0.55000000000000004">
      <c r="A2155" s="1">
        <v>42368</v>
      </c>
      <c r="B2155" t="s">
        <v>37</v>
      </c>
      <c r="C2155" t="s">
        <v>143</v>
      </c>
      <c r="D2155" t="s">
        <v>144</v>
      </c>
      <c r="E2155" t="s">
        <v>67</v>
      </c>
      <c r="F2155" t="s">
        <v>68</v>
      </c>
      <c r="G2155">
        <v>251.964</v>
      </c>
    </row>
    <row r="2156" spans="1:7" x14ac:dyDescent="0.55000000000000004">
      <c r="A2156" s="1">
        <v>42093</v>
      </c>
      <c r="B2156" t="s">
        <v>98</v>
      </c>
      <c r="C2156" t="s">
        <v>100</v>
      </c>
      <c r="D2156" t="s">
        <v>101</v>
      </c>
      <c r="E2156" t="s">
        <v>67</v>
      </c>
      <c r="F2156" t="s">
        <v>68</v>
      </c>
      <c r="G2156">
        <v>251.94399999999999</v>
      </c>
    </row>
    <row r="2157" spans="1:7" x14ac:dyDescent="0.55000000000000004">
      <c r="A2157" s="1">
        <v>42308</v>
      </c>
      <c r="B2157" t="s">
        <v>37</v>
      </c>
      <c r="C2157" t="s">
        <v>39</v>
      </c>
      <c r="D2157" t="s">
        <v>40</v>
      </c>
      <c r="E2157" t="s">
        <v>67</v>
      </c>
      <c r="F2157" t="s">
        <v>157</v>
      </c>
      <c r="G2157">
        <v>251.91</v>
      </c>
    </row>
    <row r="2158" spans="1:7" x14ac:dyDescent="0.55000000000000004">
      <c r="A2158" s="1">
        <v>42605</v>
      </c>
      <c r="B2158" t="s">
        <v>22</v>
      </c>
      <c r="C2158" t="s">
        <v>1271</v>
      </c>
      <c r="D2158" t="s">
        <v>26</v>
      </c>
      <c r="E2158" t="s">
        <v>67</v>
      </c>
      <c r="F2158" t="s">
        <v>157</v>
      </c>
      <c r="G2158">
        <v>251.91</v>
      </c>
    </row>
    <row r="2159" spans="1:7" x14ac:dyDescent="0.55000000000000004">
      <c r="A2159" s="1">
        <v>43040</v>
      </c>
      <c r="B2159" t="s">
        <v>98</v>
      </c>
      <c r="C2159" t="s">
        <v>315</v>
      </c>
      <c r="D2159" t="s">
        <v>26</v>
      </c>
      <c r="E2159" t="s">
        <v>42</v>
      </c>
      <c r="F2159" t="s">
        <v>169</v>
      </c>
      <c r="G2159">
        <v>251.79</v>
      </c>
    </row>
    <row r="2160" spans="1:7" x14ac:dyDescent="0.55000000000000004">
      <c r="A2160" s="1">
        <v>43199</v>
      </c>
      <c r="B2160" t="s">
        <v>22</v>
      </c>
      <c r="C2160" t="s">
        <v>50</v>
      </c>
      <c r="D2160" t="s">
        <v>26</v>
      </c>
      <c r="E2160" t="s">
        <v>42</v>
      </c>
      <c r="F2160" t="s">
        <v>86</v>
      </c>
      <c r="G2160">
        <v>251.64</v>
      </c>
    </row>
    <row r="2161" spans="1:7" x14ac:dyDescent="0.55000000000000004">
      <c r="A2161" s="1">
        <v>43366</v>
      </c>
      <c r="B2161" t="s">
        <v>22</v>
      </c>
      <c r="C2161" t="s">
        <v>50</v>
      </c>
      <c r="D2161" t="s">
        <v>26</v>
      </c>
      <c r="E2161" t="s">
        <v>42</v>
      </c>
      <c r="F2161" t="s">
        <v>86</v>
      </c>
      <c r="G2161">
        <v>251.64</v>
      </c>
    </row>
    <row r="2162" spans="1:7" x14ac:dyDescent="0.55000000000000004">
      <c r="A2162" s="1">
        <v>43399</v>
      </c>
      <c r="B2162" t="s">
        <v>22</v>
      </c>
      <c r="C2162" t="s">
        <v>315</v>
      </c>
      <c r="D2162" t="s">
        <v>26</v>
      </c>
      <c r="E2162" t="s">
        <v>42</v>
      </c>
      <c r="F2162" t="s">
        <v>169</v>
      </c>
      <c r="G2162">
        <v>251.58</v>
      </c>
    </row>
    <row r="2163" spans="1:7" x14ac:dyDescent="0.55000000000000004">
      <c r="A2163" s="1">
        <v>42848</v>
      </c>
      <c r="B2163" t="s">
        <v>37</v>
      </c>
      <c r="C2163" t="s">
        <v>39</v>
      </c>
      <c r="D2163" t="s">
        <v>40</v>
      </c>
      <c r="E2163" t="s">
        <v>42</v>
      </c>
      <c r="F2163" t="s">
        <v>71</v>
      </c>
      <c r="G2163">
        <v>251.52</v>
      </c>
    </row>
    <row r="2164" spans="1:7" x14ac:dyDescent="0.55000000000000004">
      <c r="A2164" s="1">
        <v>43403</v>
      </c>
      <c r="B2164" t="s">
        <v>22</v>
      </c>
      <c r="C2164" t="s">
        <v>100</v>
      </c>
      <c r="D2164" t="s">
        <v>101</v>
      </c>
      <c r="E2164" t="s">
        <v>28</v>
      </c>
      <c r="F2164" t="s">
        <v>52</v>
      </c>
      <c r="G2164">
        <v>251.006</v>
      </c>
    </row>
    <row r="2165" spans="1:7" x14ac:dyDescent="0.55000000000000004">
      <c r="A2165" s="1">
        <v>42689</v>
      </c>
      <c r="B2165" t="s">
        <v>37</v>
      </c>
      <c r="C2165" t="s">
        <v>207</v>
      </c>
      <c r="D2165" t="s">
        <v>101</v>
      </c>
      <c r="E2165" t="s">
        <v>42</v>
      </c>
      <c r="F2165" t="s">
        <v>55</v>
      </c>
      <c r="G2165">
        <v>250.27199999999999</v>
      </c>
    </row>
    <row r="2166" spans="1:7" x14ac:dyDescent="0.55000000000000004">
      <c r="A2166" s="1">
        <v>42343</v>
      </c>
      <c r="B2166" t="s">
        <v>22</v>
      </c>
      <c r="C2166" t="s">
        <v>39</v>
      </c>
      <c r="D2166" t="s">
        <v>40</v>
      </c>
      <c r="E2166" t="s">
        <v>42</v>
      </c>
      <c r="F2166" t="s">
        <v>74</v>
      </c>
      <c r="G2166">
        <v>250.26</v>
      </c>
    </row>
    <row r="2167" spans="1:7" x14ac:dyDescent="0.55000000000000004">
      <c r="A2167" s="1">
        <v>42997</v>
      </c>
      <c r="B2167" t="s">
        <v>22</v>
      </c>
      <c r="C2167" t="s">
        <v>1271</v>
      </c>
      <c r="D2167" t="s">
        <v>26</v>
      </c>
      <c r="E2167" t="s">
        <v>67</v>
      </c>
      <c r="F2167" t="s">
        <v>157</v>
      </c>
      <c r="G2167">
        <v>249.95</v>
      </c>
    </row>
    <row r="2168" spans="1:7" x14ac:dyDescent="0.55000000000000004">
      <c r="A2168" s="1">
        <v>43081</v>
      </c>
      <c r="B2168" t="s">
        <v>22</v>
      </c>
      <c r="C2168" t="s">
        <v>1271</v>
      </c>
      <c r="D2168" t="s">
        <v>26</v>
      </c>
      <c r="E2168" t="s">
        <v>67</v>
      </c>
      <c r="F2168" t="s">
        <v>157</v>
      </c>
      <c r="G2168">
        <v>249.95</v>
      </c>
    </row>
    <row r="2169" spans="1:7" x14ac:dyDescent="0.55000000000000004">
      <c r="A2169" s="1">
        <v>42973</v>
      </c>
      <c r="B2169" t="s">
        <v>37</v>
      </c>
      <c r="C2169" t="s">
        <v>263</v>
      </c>
      <c r="D2169" t="s">
        <v>144</v>
      </c>
      <c r="E2169" t="s">
        <v>67</v>
      </c>
      <c r="F2169" t="s">
        <v>157</v>
      </c>
      <c r="G2169">
        <v>249.95</v>
      </c>
    </row>
    <row r="2170" spans="1:7" x14ac:dyDescent="0.55000000000000004">
      <c r="A2170" s="1">
        <v>42197</v>
      </c>
      <c r="B2170" t="s">
        <v>98</v>
      </c>
      <c r="C2170" t="s">
        <v>39</v>
      </c>
      <c r="D2170" t="s">
        <v>40</v>
      </c>
      <c r="E2170" t="s">
        <v>42</v>
      </c>
      <c r="F2170" t="s">
        <v>55</v>
      </c>
      <c r="G2170">
        <v>249.75</v>
      </c>
    </row>
    <row r="2171" spans="1:7" x14ac:dyDescent="0.55000000000000004">
      <c r="A2171" s="1">
        <v>42532</v>
      </c>
      <c r="B2171" t="s">
        <v>37</v>
      </c>
      <c r="C2171" t="s">
        <v>50</v>
      </c>
      <c r="D2171" t="s">
        <v>26</v>
      </c>
      <c r="E2171" t="s">
        <v>67</v>
      </c>
      <c r="F2171" t="s">
        <v>68</v>
      </c>
      <c r="G2171">
        <v>249.584</v>
      </c>
    </row>
    <row r="2172" spans="1:7" x14ac:dyDescent="0.55000000000000004">
      <c r="A2172" s="1">
        <v>43077</v>
      </c>
      <c r="B2172" t="s">
        <v>22</v>
      </c>
      <c r="C2172" t="s">
        <v>84</v>
      </c>
      <c r="D2172" t="s">
        <v>26</v>
      </c>
      <c r="E2172" t="s">
        <v>67</v>
      </c>
      <c r="F2172" t="s">
        <v>68</v>
      </c>
      <c r="G2172">
        <v>249.584</v>
      </c>
    </row>
    <row r="2173" spans="1:7" x14ac:dyDescent="0.55000000000000004">
      <c r="A2173" s="1">
        <v>42661</v>
      </c>
      <c r="B2173" t="s">
        <v>22</v>
      </c>
      <c r="C2173" t="s">
        <v>92</v>
      </c>
      <c r="D2173" t="s">
        <v>40</v>
      </c>
      <c r="E2173" t="s">
        <v>67</v>
      </c>
      <c r="F2173" t="s">
        <v>68</v>
      </c>
      <c r="G2173">
        <v>249.584</v>
      </c>
    </row>
    <row r="2174" spans="1:7" x14ac:dyDescent="0.55000000000000004">
      <c r="A2174" s="1">
        <v>43395</v>
      </c>
      <c r="B2174" t="s">
        <v>22</v>
      </c>
      <c r="C2174" t="s">
        <v>646</v>
      </c>
      <c r="D2174" t="s">
        <v>101</v>
      </c>
      <c r="E2174" t="s">
        <v>28</v>
      </c>
      <c r="F2174" t="s">
        <v>52</v>
      </c>
      <c r="G2174">
        <v>248.98</v>
      </c>
    </row>
    <row r="2175" spans="1:7" x14ac:dyDescent="0.55000000000000004">
      <c r="A2175" s="1">
        <v>42717</v>
      </c>
      <c r="B2175" t="s">
        <v>22</v>
      </c>
      <c r="C2175" t="s">
        <v>39</v>
      </c>
      <c r="D2175" t="s">
        <v>40</v>
      </c>
      <c r="E2175" t="s">
        <v>67</v>
      </c>
      <c r="F2175" t="s">
        <v>157</v>
      </c>
      <c r="G2175">
        <v>248.85</v>
      </c>
    </row>
    <row r="2176" spans="1:7" x14ac:dyDescent="0.55000000000000004">
      <c r="A2176" s="1">
        <v>43281</v>
      </c>
      <c r="B2176" t="s">
        <v>22</v>
      </c>
      <c r="C2176" t="s">
        <v>263</v>
      </c>
      <c r="D2176" t="s">
        <v>144</v>
      </c>
      <c r="E2176" t="s">
        <v>42</v>
      </c>
      <c r="F2176" t="s">
        <v>55</v>
      </c>
      <c r="G2176">
        <v>248.57</v>
      </c>
    </row>
    <row r="2177" spans="1:7" x14ac:dyDescent="0.55000000000000004">
      <c r="A2177" s="1">
        <v>43070</v>
      </c>
      <c r="B2177" t="s">
        <v>22</v>
      </c>
      <c r="C2177" t="s">
        <v>100</v>
      </c>
      <c r="D2177" t="s">
        <v>101</v>
      </c>
      <c r="E2177" t="s">
        <v>28</v>
      </c>
      <c r="F2177" t="s">
        <v>32</v>
      </c>
      <c r="G2177">
        <v>248.43</v>
      </c>
    </row>
    <row r="2178" spans="1:7" x14ac:dyDescent="0.55000000000000004">
      <c r="A2178" s="1">
        <v>43075</v>
      </c>
      <c r="B2178" t="s">
        <v>22</v>
      </c>
      <c r="C2178" t="s">
        <v>92</v>
      </c>
      <c r="D2178" t="s">
        <v>40</v>
      </c>
      <c r="E2178" t="s">
        <v>42</v>
      </c>
      <c r="F2178" t="s">
        <v>86</v>
      </c>
      <c r="G2178">
        <v>248.08</v>
      </c>
    </row>
    <row r="2179" spans="1:7" x14ac:dyDescent="0.55000000000000004">
      <c r="A2179" s="1">
        <v>42116</v>
      </c>
      <c r="B2179" t="s">
        <v>37</v>
      </c>
      <c r="C2179" t="s">
        <v>263</v>
      </c>
      <c r="D2179" t="s">
        <v>144</v>
      </c>
      <c r="E2179" t="s">
        <v>42</v>
      </c>
      <c r="F2179" t="s">
        <v>169</v>
      </c>
      <c r="G2179">
        <v>247.84</v>
      </c>
    </row>
    <row r="2180" spans="1:7" x14ac:dyDescent="0.55000000000000004">
      <c r="A2180" s="1">
        <v>42357</v>
      </c>
      <c r="B2180" t="s">
        <v>22</v>
      </c>
      <c r="C2180" t="s">
        <v>50</v>
      </c>
      <c r="D2180" t="s">
        <v>26</v>
      </c>
      <c r="E2180" t="s">
        <v>67</v>
      </c>
      <c r="F2180" t="s">
        <v>157</v>
      </c>
      <c r="G2180">
        <v>247.8</v>
      </c>
    </row>
    <row r="2181" spans="1:7" x14ac:dyDescent="0.55000000000000004">
      <c r="A2181" s="1">
        <v>42591</v>
      </c>
      <c r="B2181" t="s">
        <v>22</v>
      </c>
      <c r="C2181" t="s">
        <v>263</v>
      </c>
      <c r="D2181" t="s">
        <v>144</v>
      </c>
      <c r="E2181" t="s">
        <v>67</v>
      </c>
      <c r="F2181" t="s">
        <v>157</v>
      </c>
      <c r="G2181">
        <v>247.8</v>
      </c>
    </row>
    <row r="2182" spans="1:7" x14ac:dyDescent="0.55000000000000004">
      <c r="A2182" s="1">
        <v>42024</v>
      </c>
      <c r="B2182" t="s">
        <v>22</v>
      </c>
      <c r="C2182" t="s">
        <v>234</v>
      </c>
      <c r="D2182" t="s">
        <v>101</v>
      </c>
      <c r="E2182" t="s">
        <v>42</v>
      </c>
      <c r="F2182" t="s">
        <v>74</v>
      </c>
      <c r="G2182">
        <v>247.71600000000001</v>
      </c>
    </row>
    <row r="2183" spans="1:7" x14ac:dyDescent="0.55000000000000004">
      <c r="A2183" s="1">
        <v>43248</v>
      </c>
      <c r="B2183" t="s">
        <v>37</v>
      </c>
      <c r="C2183" t="s">
        <v>2697</v>
      </c>
      <c r="D2183" t="s">
        <v>144</v>
      </c>
      <c r="E2183" t="s">
        <v>28</v>
      </c>
      <c r="F2183" t="s">
        <v>61</v>
      </c>
      <c r="G2183">
        <v>247.44</v>
      </c>
    </row>
    <row r="2184" spans="1:7" x14ac:dyDescent="0.55000000000000004">
      <c r="A2184" s="1">
        <v>42961</v>
      </c>
      <c r="B2184" t="s">
        <v>37</v>
      </c>
      <c r="C2184" t="s">
        <v>494</v>
      </c>
      <c r="D2184" t="s">
        <v>144</v>
      </c>
      <c r="E2184" t="s">
        <v>67</v>
      </c>
      <c r="F2184" t="s">
        <v>68</v>
      </c>
      <c r="G2184">
        <v>247.18799999999999</v>
      </c>
    </row>
    <row r="2185" spans="1:7" x14ac:dyDescent="0.55000000000000004">
      <c r="A2185" s="1">
        <v>42710</v>
      </c>
      <c r="B2185" t="s">
        <v>22</v>
      </c>
      <c r="C2185" t="s">
        <v>306</v>
      </c>
      <c r="D2185" t="s">
        <v>40</v>
      </c>
      <c r="E2185" t="s">
        <v>42</v>
      </c>
      <c r="F2185" t="s">
        <v>55</v>
      </c>
      <c r="G2185">
        <v>247.10400000000001</v>
      </c>
    </row>
    <row r="2186" spans="1:7" x14ac:dyDescent="0.55000000000000004">
      <c r="A2186" s="1">
        <v>42268</v>
      </c>
      <c r="B2186" t="s">
        <v>22</v>
      </c>
      <c r="C2186" t="s">
        <v>92</v>
      </c>
      <c r="D2186" t="s">
        <v>40</v>
      </c>
      <c r="E2186" t="s">
        <v>67</v>
      </c>
      <c r="F2186" t="s">
        <v>68</v>
      </c>
      <c r="G2186">
        <v>246.38399999999999</v>
      </c>
    </row>
    <row r="2187" spans="1:7" x14ac:dyDescent="0.55000000000000004">
      <c r="A2187" s="1">
        <v>42860</v>
      </c>
      <c r="B2187" t="s">
        <v>98</v>
      </c>
      <c r="C2187" t="s">
        <v>39</v>
      </c>
      <c r="D2187" t="s">
        <v>40</v>
      </c>
      <c r="E2187" t="s">
        <v>67</v>
      </c>
      <c r="F2187" t="s">
        <v>68</v>
      </c>
      <c r="G2187">
        <v>246.16800000000001</v>
      </c>
    </row>
    <row r="2188" spans="1:7" x14ac:dyDescent="0.55000000000000004">
      <c r="A2188" s="1">
        <v>42719</v>
      </c>
      <c r="B2188" t="s">
        <v>37</v>
      </c>
      <c r="C2188" t="s">
        <v>84</v>
      </c>
      <c r="D2188" t="s">
        <v>26</v>
      </c>
      <c r="E2188" t="s">
        <v>67</v>
      </c>
      <c r="F2188" t="s">
        <v>68</v>
      </c>
      <c r="G2188">
        <v>246.16800000000001</v>
      </c>
    </row>
    <row r="2189" spans="1:7" x14ac:dyDescent="0.55000000000000004">
      <c r="A2189" s="1">
        <v>42695</v>
      </c>
      <c r="B2189" t="s">
        <v>37</v>
      </c>
      <c r="C2189" t="s">
        <v>100</v>
      </c>
      <c r="D2189" t="s">
        <v>101</v>
      </c>
      <c r="E2189" t="s">
        <v>28</v>
      </c>
      <c r="F2189" t="s">
        <v>29</v>
      </c>
      <c r="G2189">
        <v>246.1328</v>
      </c>
    </row>
    <row r="2190" spans="1:7" x14ac:dyDescent="0.55000000000000004">
      <c r="A2190" s="1">
        <v>42290</v>
      </c>
      <c r="B2190" t="s">
        <v>37</v>
      </c>
      <c r="C2190" t="s">
        <v>786</v>
      </c>
      <c r="D2190" t="s">
        <v>144</v>
      </c>
      <c r="E2190" t="s">
        <v>28</v>
      </c>
      <c r="F2190" t="s">
        <v>32</v>
      </c>
      <c r="G2190">
        <v>245.98</v>
      </c>
    </row>
    <row r="2191" spans="1:7" x14ac:dyDescent="0.55000000000000004">
      <c r="A2191" s="1">
        <v>42935</v>
      </c>
      <c r="B2191" t="s">
        <v>22</v>
      </c>
      <c r="C2191" t="s">
        <v>1488</v>
      </c>
      <c r="D2191" t="s">
        <v>26</v>
      </c>
      <c r="E2191" t="s">
        <v>42</v>
      </c>
      <c r="F2191" t="s">
        <v>86</v>
      </c>
      <c r="G2191">
        <v>245.94</v>
      </c>
    </row>
    <row r="2192" spans="1:7" x14ac:dyDescent="0.55000000000000004">
      <c r="A2192" s="1">
        <v>42315</v>
      </c>
      <c r="B2192" t="s">
        <v>22</v>
      </c>
      <c r="C2192" t="s">
        <v>110</v>
      </c>
      <c r="D2192" t="s">
        <v>101</v>
      </c>
      <c r="E2192" t="s">
        <v>42</v>
      </c>
      <c r="F2192" t="s">
        <v>74</v>
      </c>
      <c r="G2192">
        <v>245.88</v>
      </c>
    </row>
    <row r="2193" spans="1:7" x14ac:dyDescent="0.55000000000000004">
      <c r="A2193" s="1">
        <v>42145</v>
      </c>
      <c r="B2193" t="s">
        <v>98</v>
      </c>
      <c r="C2193" t="s">
        <v>1244</v>
      </c>
      <c r="D2193" t="s">
        <v>144</v>
      </c>
      <c r="E2193" t="s">
        <v>42</v>
      </c>
      <c r="F2193" t="s">
        <v>74</v>
      </c>
      <c r="G2193">
        <v>245.88</v>
      </c>
    </row>
    <row r="2194" spans="1:7" x14ac:dyDescent="0.55000000000000004">
      <c r="A2194" s="1">
        <v>43050</v>
      </c>
      <c r="B2194" t="s">
        <v>37</v>
      </c>
      <c r="C2194" t="s">
        <v>263</v>
      </c>
      <c r="D2194" t="s">
        <v>144</v>
      </c>
      <c r="E2194" t="s">
        <v>28</v>
      </c>
      <c r="F2194" t="s">
        <v>32</v>
      </c>
      <c r="G2194">
        <v>245.64599999999999</v>
      </c>
    </row>
    <row r="2195" spans="1:7" x14ac:dyDescent="0.55000000000000004">
      <c r="A2195" s="1">
        <v>43059</v>
      </c>
      <c r="B2195" t="s">
        <v>37</v>
      </c>
      <c r="C2195" t="s">
        <v>50</v>
      </c>
      <c r="D2195" t="s">
        <v>26</v>
      </c>
      <c r="E2195" t="s">
        <v>67</v>
      </c>
      <c r="F2195" t="s">
        <v>68</v>
      </c>
      <c r="G2195">
        <v>244.768</v>
      </c>
    </row>
    <row r="2196" spans="1:7" x14ac:dyDescent="0.55000000000000004">
      <c r="A2196" s="1">
        <v>42478</v>
      </c>
      <c r="B2196" t="s">
        <v>37</v>
      </c>
      <c r="C2196" t="s">
        <v>100</v>
      </c>
      <c r="D2196" t="s">
        <v>101</v>
      </c>
      <c r="E2196" t="s">
        <v>67</v>
      </c>
      <c r="F2196" t="s">
        <v>68</v>
      </c>
      <c r="G2196">
        <v>244.768</v>
      </c>
    </row>
    <row r="2197" spans="1:7" x14ac:dyDescent="0.55000000000000004">
      <c r="A2197" s="1">
        <v>42974</v>
      </c>
      <c r="B2197" t="s">
        <v>22</v>
      </c>
      <c r="C2197" t="s">
        <v>1244</v>
      </c>
      <c r="D2197" t="s">
        <v>144</v>
      </c>
      <c r="E2197" t="s">
        <v>28</v>
      </c>
      <c r="F2197" t="s">
        <v>52</v>
      </c>
      <c r="G2197">
        <v>244.61500000000001</v>
      </c>
    </row>
    <row r="2198" spans="1:7" x14ac:dyDescent="0.55000000000000004">
      <c r="A2198" s="1">
        <v>43431</v>
      </c>
      <c r="B2198" t="s">
        <v>37</v>
      </c>
      <c r="C2198" t="s">
        <v>39</v>
      </c>
      <c r="D2198" t="s">
        <v>40</v>
      </c>
      <c r="E2198" t="s">
        <v>42</v>
      </c>
      <c r="F2198" t="s">
        <v>86</v>
      </c>
      <c r="G2198">
        <v>244.55</v>
      </c>
    </row>
    <row r="2199" spans="1:7" x14ac:dyDescent="0.55000000000000004">
      <c r="A2199" s="1">
        <v>43319</v>
      </c>
      <c r="B2199" t="s">
        <v>22</v>
      </c>
      <c r="C2199" t="s">
        <v>39</v>
      </c>
      <c r="D2199" t="s">
        <v>40</v>
      </c>
      <c r="E2199" t="s">
        <v>42</v>
      </c>
      <c r="F2199" t="s">
        <v>86</v>
      </c>
      <c r="G2199">
        <v>244.55</v>
      </c>
    </row>
    <row r="2200" spans="1:7" x14ac:dyDescent="0.55000000000000004">
      <c r="A2200" s="1">
        <v>43198</v>
      </c>
      <c r="B2200" t="s">
        <v>98</v>
      </c>
      <c r="C2200" t="s">
        <v>39</v>
      </c>
      <c r="D2200" t="s">
        <v>40</v>
      </c>
      <c r="E2200" t="s">
        <v>42</v>
      </c>
      <c r="F2200" t="s">
        <v>86</v>
      </c>
      <c r="G2200">
        <v>244.55</v>
      </c>
    </row>
    <row r="2201" spans="1:7" x14ac:dyDescent="0.55000000000000004">
      <c r="A2201" s="1">
        <v>42683</v>
      </c>
      <c r="B2201" t="s">
        <v>22</v>
      </c>
      <c r="C2201" t="s">
        <v>263</v>
      </c>
      <c r="D2201" t="s">
        <v>144</v>
      </c>
      <c r="E2201" t="s">
        <v>42</v>
      </c>
      <c r="F2201" t="s">
        <v>55</v>
      </c>
      <c r="G2201">
        <v>244.55</v>
      </c>
    </row>
    <row r="2202" spans="1:7" x14ac:dyDescent="0.55000000000000004">
      <c r="A2202" s="1">
        <v>43361</v>
      </c>
      <c r="B2202" t="s">
        <v>37</v>
      </c>
      <c r="C2202" t="s">
        <v>1271</v>
      </c>
      <c r="D2202" t="s">
        <v>26</v>
      </c>
      <c r="E2202" t="s">
        <v>42</v>
      </c>
      <c r="F2202" t="s">
        <v>86</v>
      </c>
      <c r="G2202">
        <v>244.55</v>
      </c>
    </row>
    <row r="2203" spans="1:7" x14ac:dyDescent="0.55000000000000004">
      <c r="A2203" s="1">
        <v>42805</v>
      </c>
      <c r="B2203" t="s">
        <v>22</v>
      </c>
      <c r="C2203" t="s">
        <v>786</v>
      </c>
      <c r="D2203" t="s">
        <v>144</v>
      </c>
      <c r="E2203" t="s">
        <v>28</v>
      </c>
      <c r="F2203" t="s">
        <v>52</v>
      </c>
      <c r="G2203">
        <v>244.006</v>
      </c>
    </row>
    <row r="2204" spans="1:7" x14ac:dyDescent="0.55000000000000004">
      <c r="A2204" s="1">
        <v>42497</v>
      </c>
      <c r="B2204" t="s">
        <v>22</v>
      </c>
      <c r="C2204" t="s">
        <v>100</v>
      </c>
      <c r="D2204" t="s">
        <v>101</v>
      </c>
      <c r="E2204" t="s">
        <v>28</v>
      </c>
      <c r="F2204" t="s">
        <v>52</v>
      </c>
      <c r="G2204">
        <v>244.006</v>
      </c>
    </row>
    <row r="2205" spans="1:7" x14ac:dyDescent="0.55000000000000004">
      <c r="A2205" s="1">
        <v>43409</v>
      </c>
      <c r="B2205" t="s">
        <v>22</v>
      </c>
      <c r="C2205" t="s">
        <v>306</v>
      </c>
      <c r="D2205" t="s">
        <v>40</v>
      </c>
      <c r="E2205" t="s">
        <v>42</v>
      </c>
      <c r="F2205" t="s">
        <v>55</v>
      </c>
      <c r="G2205">
        <v>243.99199999999999</v>
      </c>
    </row>
    <row r="2206" spans="1:7" x14ac:dyDescent="0.55000000000000004">
      <c r="A2206" s="1">
        <v>43136</v>
      </c>
      <c r="B2206" t="s">
        <v>22</v>
      </c>
      <c r="C2206" t="s">
        <v>100</v>
      </c>
      <c r="D2206" t="s">
        <v>101</v>
      </c>
      <c r="E2206" t="s">
        <v>42</v>
      </c>
      <c r="F2206" t="s">
        <v>71</v>
      </c>
      <c r="G2206">
        <v>243.99199999999999</v>
      </c>
    </row>
    <row r="2207" spans="1:7" x14ac:dyDescent="0.55000000000000004">
      <c r="A2207" s="1">
        <v>43372</v>
      </c>
      <c r="B2207" t="s">
        <v>22</v>
      </c>
      <c r="C2207" t="s">
        <v>331</v>
      </c>
      <c r="D2207" t="s">
        <v>26</v>
      </c>
      <c r="E2207" t="s">
        <v>42</v>
      </c>
      <c r="F2207" t="s">
        <v>55</v>
      </c>
      <c r="G2207">
        <v>243.92</v>
      </c>
    </row>
    <row r="2208" spans="1:7" x14ac:dyDescent="0.55000000000000004">
      <c r="A2208" s="1">
        <v>43352</v>
      </c>
      <c r="B2208" t="s">
        <v>22</v>
      </c>
      <c r="C2208" t="s">
        <v>39</v>
      </c>
      <c r="D2208" t="s">
        <v>40</v>
      </c>
      <c r="E2208" t="s">
        <v>28</v>
      </c>
      <c r="F2208" t="s">
        <v>32</v>
      </c>
      <c r="G2208">
        <v>243.92</v>
      </c>
    </row>
    <row r="2209" spans="1:7" x14ac:dyDescent="0.55000000000000004">
      <c r="A2209" s="1">
        <v>42941</v>
      </c>
      <c r="B2209" t="s">
        <v>37</v>
      </c>
      <c r="C2209" t="s">
        <v>494</v>
      </c>
      <c r="D2209" t="s">
        <v>144</v>
      </c>
      <c r="E2209" t="s">
        <v>42</v>
      </c>
      <c r="F2209" t="s">
        <v>74</v>
      </c>
      <c r="G2209">
        <v>243.88</v>
      </c>
    </row>
    <row r="2210" spans="1:7" x14ac:dyDescent="0.55000000000000004">
      <c r="A2210" s="1">
        <v>43080</v>
      </c>
      <c r="B2210" t="s">
        <v>22</v>
      </c>
      <c r="C2210" t="s">
        <v>453</v>
      </c>
      <c r="D2210" t="s">
        <v>40</v>
      </c>
      <c r="E2210" t="s">
        <v>42</v>
      </c>
      <c r="F2210" t="s">
        <v>55</v>
      </c>
      <c r="G2210">
        <v>243.38399999999999</v>
      </c>
    </row>
    <row r="2211" spans="1:7" x14ac:dyDescent="0.55000000000000004">
      <c r="A2211" s="1">
        <v>42983</v>
      </c>
      <c r="B2211" t="s">
        <v>22</v>
      </c>
      <c r="C2211" t="s">
        <v>234</v>
      </c>
      <c r="D2211" t="s">
        <v>101</v>
      </c>
      <c r="E2211" t="s">
        <v>28</v>
      </c>
      <c r="F2211" t="s">
        <v>32</v>
      </c>
      <c r="G2211">
        <v>242.94</v>
      </c>
    </row>
    <row r="2212" spans="1:7" x14ac:dyDescent="0.55000000000000004">
      <c r="A2212" s="1">
        <v>43121</v>
      </c>
      <c r="B2212" t="s">
        <v>98</v>
      </c>
      <c r="C2212" t="s">
        <v>92</v>
      </c>
      <c r="D2212" t="s">
        <v>40</v>
      </c>
      <c r="E2212" t="s">
        <v>42</v>
      </c>
      <c r="F2212" t="s">
        <v>55</v>
      </c>
      <c r="G2212">
        <v>242.94</v>
      </c>
    </row>
    <row r="2213" spans="1:7" x14ac:dyDescent="0.55000000000000004">
      <c r="A2213" s="1">
        <v>42785</v>
      </c>
      <c r="B2213" t="s">
        <v>22</v>
      </c>
      <c r="C2213" t="s">
        <v>263</v>
      </c>
      <c r="D2213" t="s">
        <v>144</v>
      </c>
      <c r="E2213" t="s">
        <v>42</v>
      </c>
      <c r="F2213" t="s">
        <v>55</v>
      </c>
      <c r="G2213">
        <v>242.94</v>
      </c>
    </row>
    <row r="2214" spans="1:7" x14ac:dyDescent="0.55000000000000004">
      <c r="A2214" s="1">
        <v>42933</v>
      </c>
      <c r="B2214" t="s">
        <v>22</v>
      </c>
      <c r="C2214" t="s">
        <v>593</v>
      </c>
      <c r="D2214" t="s">
        <v>101</v>
      </c>
      <c r="E2214" t="s">
        <v>42</v>
      </c>
      <c r="F2214" t="s">
        <v>55</v>
      </c>
      <c r="G2214">
        <v>242.94</v>
      </c>
    </row>
    <row r="2215" spans="1:7" x14ac:dyDescent="0.55000000000000004">
      <c r="A2215" s="1">
        <v>43171</v>
      </c>
      <c r="B2215" t="s">
        <v>37</v>
      </c>
      <c r="C2215" t="s">
        <v>39</v>
      </c>
      <c r="D2215" t="s">
        <v>40</v>
      </c>
      <c r="E2215" t="s">
        <v>42</v>
      </c>
      <c r="F2215" t="s">
        <v>55</v>
      </c>
      <c r="G2215">
        <v>242.94</v>
      </c>
    </row>
    <row r="2216" spans="1:7" x14ac:dyDescent="0.55000000000000004">
      <c r="A2216" s="1">
        <v>42070</v>
      </c>
      <c r="B2216" t="s">
        <v>22</v>
      </c>
      <c r="C2216" t="s">
        <v>92</v>
      </c>
      <c r="D2216" t="s">
        <v>40</v>
      </c>
      <c r="E2216" t="s">
        <v>42</v>
      </c>
      <c r="F2216" t="s">
        <v>55</v>
      </c>
      <c r="G2216">
        <v>242.94</v>
      </c>
    </row>
    <row r="2217" spans="1:7" x14ac:dyDescent="0.55000000000000004">
      <c r="A2217" s="1">
        <v>42874</v>
      </c>
      <c r="B2217" t="s">
        <v>22</v>
      </c>
      <c r="C2217" t="s">
        <v>263</v>
      </c>
      <c r="D2217" t="s">
        <v>144</v>
      </c>
      <c r="E2217" t="s">
        <v>42</v>
      </c>
      <c r="F2217" t="s">
        <v>74</v>
      </c>
      <c r="G2217">
        <v>242.9</v>
      </c>
    </row>
    <row r="2218" spans="1:7" x14ac:dyDescent="0.55000000000000004">
      <c r="A2218" s="1">
        <v>43324</v>
      </c>
      <c r="B2218" t="s">
        <v>22</v>
      </c>
      <c r="C2218" t="s">
        <v>92</v>
      </c>
      <c r="D2218" t="s">
        <v>40</v>
      </c>
      <c r="E2218" t="s">
        <v>67</v>
      </c>
      <c r="F2218" t="s">
        <v>68</v>
      </c>
      <c r="G2218">
        <v>242.624</v>
      </c>
    </row>
    <row r="2219" spans="1:7" x14ac:dyDescent="0.55000000000000004">
      <c r="A2219" s="1">
        <v>43358</v>
      </c>
      <c r="B2219" t="s">
        <v>22</v>
      </c>
      <c r="C2219" t="s">
        <v>1244</v>
      </c>
      <c r="D2219" t="s">
        <v>144</v>
      </c>
      <c r="E2219" t="s">
        <v>42</v>
      </c>
      <c r="F2219" t="s">
        <v>71</v>
      </c>
      <c r="G2219">
        <v>242.48</v>
      </c>
    </row>
    <row r="2220" spans="1:7" x14ac:dyDescent="0.55000000000000004">
      <c r="A2220" s="1">
        <v>43204</v>
      </c>
      <c r="B2220" t="s">
        <v>22</v>
      </c>
      <c r="C2220" t="s">
        <v>263</v>
      </c>
      <c r="D2220" t="s">
        <v>144</v>
      </c>
      <c r="E2220" t="s">
        <v>28</v>
      </c>
      <c r="F2220" t="s">
        <v>29</v>
      </c>
      <c r="G2220">
        <v>242.352</v>
      </c>
    </row>
    <row r="2221" spans="1:7" x14ac:dyDescent="0.55000000000000004">
      <c r="A2221" s="1">
        <v>42358</v>
      </c>
      <c r="B2221" t="s">
        <v>22</v>
      </c>
      <c r="C2221" t="s">
        <v>306</v>
      </c>
      <c r="D2221" t="s">
        <v>40</v>
      </c>
      <c r="E2221" t="s">
        <v>28</v>
      </c>
      <c r="F2221" t="s">
        <v>32</v>
      </c>
      <c r="G2221">
        <v>242.352</v>
      </c>
    </row>
    <row r="2222" spans="1:7" x14ac:dyDescent="0.55000000000000004">
      <c r="A2222" s="1">
        <v>43436</v>
      </c>
      <c r="B2222" t="s">
        <v>37</v>
      </c>
      <c r="C2222" t="s">
        <v>453</v>
      </c>
      <c r="D2222" t="s">
        <v>40</v>
      </c>
      <c r="E2222" t="s">
        <v>28</v>
      </c>
      <c r="F2222" t="s">
        <v>29</v>
      </c>
      <c r="G2222">
        <v>242.352</v>
      </c>
    </row>
    <row r="2223" spans="1:7" x14ac:dyDescent="0.55000000000000004">
      <c r="A2223" s="1">
        <v>43068</v>
      </c>
      <c r="B2223" t="s">
        <v>98</v>
      </c>
      <c r="C2223" t="s">
        <v>207</v>
      </c>
      <c r="D2223" t="s">
        <v>101</v>
      </c>
      <c r="E2223" t="s">
        <v>28</v>
      </c>
      <c r="F2223" t="s">
        <v>61</v>
      </c>
      <c r="G2223">
        <v>242.17599999999999</v>
      </c>
    </row>
    <row r="2224" spans="1:7" x14ac:dyDescent="0.55000000000000004">
      <c r="A2224" s="1">
        <v>43029</v>
      </c>
      <c r="B2224" t="s">
        <v>22</v>
      </c>
      <c r="C2224" t="s">
        <v>39</v>
      </c>
      <c r="D2224" t="s">
        <v>40</v>
      </c>
      <c r="E2224" t="s">
        <v>28</v>
      </c>
      <c r="F2224" t="s">
        <v>32</v>
      </c>
      <c r="G2224">
        <v>242.136</v>
      </c>
    </row>
    <row r="2225" spans="1:7" x14ac:dyDescent="0.55000000000000004">
      <c r="A2225" s="1">
        <v>43365</v>
      </c>
      <c r="B2225" t="s">
        <v>98</v>
      </c>
      <c r="C2225" t="s">
        <v>234</v>
      </c>
      <c r="D2225" t="s">
        <v>101</v>
      </c>
      <c r="E2225" t="s">
        <v>28</v>
      </c>
      <c r="F2225" t="s">
        <v>29</v>
      </c>
      <c r="G2225">
        <v>241.96</v>
      </c>
    </row>
    <row r="2226" spans="1:7" x14ac:dyDescent="0.55000000000000004">
      <c r="A2226" s="1">
        <v>43374</v>
      </c>
      <c r="B2226" t="s">
        <v>22</v>
      </c>
      <c r="C2226" t="s">
        <v>39</v>
      </c>
      <c r="D2226" t="s">
        <v>40</v>
      </c>
      <c r="E2226" t="s">
        <v>42</v>
      </c>
      <c r="F2226" t="s">
        <v>74</v>
      </c>
      <c r="G2226">
        <v>241.96</v>
      </c>
    </row>
    <row r="2227" spans="1:7" x14ac:dyDescent="0.55000000000000004">
      <c r="A2227" s="1">
        <v>42960</v>
      </c>
      <c r="B2227" t="s">
        <v>37</v>
      </c>
      <c r="C2227" t="s">
        <v>110</v>
      </c>
      <c r="D2227" t="s">
        <v>101</v>
      </c>
      <c r="E2227" t="s">
        <v>28</v>
      </c>
      <c r="F2227" t="s">
        <v>29</v>
      </c>
      <c r="G2227">
        <v>241.96</v>
      </c>
    </row>
    <row r="2228" spans="1:7" x14ac:dyDescent="0.55000000000000004">
      <c r="A2228" s="1">
        <v>43250</v>
      </c>
      <c r="B2228" t="s">
        <v>22</v>
      </c>
      <c r="C2228" t="s">
        <v>734</v>
      </c>
      <c r="D2228" t="s">
        <v>26</v>
      </c>
      <c r="E2228" t="s">
        <v>28</v>
      </c>
      <c r="F2228" t="s">
        <v>29</v>
      </c>
      <c r="G2228">
        <v>241.96</v>
      </c>
    </row>
    <row r="2229" spans="1:7" x14ac:dyDescent="0.55000000000000004">
      <c r="A2229" s="1">
        <v>42976</v>
      </c>
      <c r="B2229" t="s">
        <v>37</v>
      </c>
      <c r="C2229" t="s">
        <v>143</v>
      </c>
      <c r="D2229" t="s">
        <v>144</v>
      </c>
      <c r="E2229" t="s">
        <v>28</v>
      </c>
      <c r="F2229" t="s">
        <v>52</v>
      </c>
      <c r="G2229">
        <v>241.92</v>
      </c>
    </row>
    <row r="2230" spans="1:7" x14ac:dyDescent="0.55000000000000004">
      <c r="A2230" s="1">
        <v>42941</v>
      </c>
      <c r="B2230" t="s">
        <v>22</v>
      </c>
      <c r="C2230" t="s">
        <v>39</v>
      </c>
      <c r="D2230" t="s">
        <v>40</v>
      </c>
      <c r="E2230" t="s">
        <v>28</v>
      </c>
      <c r="F2230" t="s">
        <v>32</v>
      </c>
      <c r="G2230">
        <v>241.56800000000001</v>
      </c>
    </row>
    <row r="2231" spans="1:7" x14ac:dyDescent="0.55000000000000004">
      <c r="A2231" s="1">
        <v>42354</v>
      </c>
      <c r="B2231" t="s">
        <v>98</v>
      </c>
      <c r="C2231" t="s">
        <v>39</v>
      </c>
      <c r="D2231" t="s">
        <v>40</v>
      </c>
      <c r="E2231" t="s">
        <v>28</v>
      </c>
      <c r="F2231" t="s">
        <v>32</v>
      </c>
      <c r="G2231">
        <v>241.56800000000001</v>
      </c>
    </row>
    <row r="2232" spans="1:7" x14ac:dyDescent="0.55000000000000004">
      <c r="A2232" s="1">
        <v>43254</v>
      </c>
      <c r="B2232" t="s">
        <v>22</v>
      </c>
      <c r="C2232" t="s">
        <v>50</v>
      </c>
      <c r="D2232" t="s">
        <v>26</v>
      </c>
      <c r="E2232" t="s">
        <v>28</v>
      </c>
      <c r="F2232" t="s">
        <v>29</v>
      </c>
      <c r="G2232">
        <v>241.56800000000001</v>
      </c>
    </row>
    <row r="2233" spans="1:7" x14ac:dyDescent="0.55000000000000004">
      <c r="A2233" s="1">
        <v>42473</v>
      </c>
      <c r="B2233" t="s">
        <v>22</v>
      </c>
      <c r="C2233" t="s">
        <v>39</v>
      </c>
      <c r="D2233" t="s">
        <v>40</v>
      </c>
      <c r="E2233" t="s">
        <v>28</v>
      </c>
      <c r="F2233" t="s">
        <v>52</v>
      </c>
      <c r="G2233">
        <v>241.56800000000001</v>
      </c>
    </row>
    <row r="2234" spans="1:7" x14ac:dyDescent="0.55000000000000004">
      <c r="A2234" s="1">
        <v>42774</v>
      </c>
      <c r="B2234" t="s">
        <v>37</v>
      </c>
      <c r="C2234" t="s">
        <v>100</v>
      </c>
      <c r="D2234" t="s">
        <v>101</v>
      </c>
      <c r="E2234" t="s">
        <v>28</v>
      </c>
      <c r="F2234" t="s">
        <v>32</v>
      </c>
      <c r="G2234">
        <v>241.5</v>
      </c>
    </row>
    <row r="2235" spans="1:7" x14ac:dyDescent="0.55000000000000004">
      <c r="A2235" s="1">
        <v>42325</v>
      </c>
      <c r="B2235" t="s">
        <v>37</v>
      </c>
      <c r="C2235" t="s">
        <v>39</v>
      </c>
      <c r="D2235" t="s">
        <v>40</v>
      </c>
      <c r="E2235" t="s">
        <v>42</v>
      </c>
      <c r="F2235" t="s">
        <v>74</v>
      </c>
      <c r="G2235">
        <v>241.44</v>
      </c>
    </row>
    <row r="2236" spans="1:7" x14ac:dyDescent="0.55000000000000004">
      <c r="A2236" s="1">
        <v>42910</v>
      </c>
      <c r="B2236" t="s">
        <v>22</v>
      </c>
      <c r="C2236" t="s">
        <v>39</v>
      </c>
      <c r="D2236" t="s">
        <v>40</v>
      </c>
      <c r="E2236" t="s">
        <v>42</v>
      </c>
      <c r="F2236" t="s">
        <v>74</v>
      </c>
      <c r="G2236">
        <v>241.44</v>
      </c>
    </row>
    <row r="2237" spans="1:7" x14ac:dyDescent="0.55000000000000004">
      <c r="A2237" s="1">
        <v>43414</v>
      </c>
      <c r="B2237" t="s">
        <v>98</v>
      </c>
      <c r="C2237" t="s">
        <v>39</v>
      </c>
      <c r="D2237" t="s">
        <v>40</v>
      </c>
      <c r="E2237" t="s">
        <v>28</v>
      </c>
      <c r="F2237" t="s">
        <v>32</v>
      </c>
      <c r="G2237">
        <v>241.42400000000001</v>
      </c>
    </row>
    <row r="2238" spans="1:7" x14ac:dyDescent="0.55000000000000004">
      <c r="A2238" s="1">
        <v>42808</v>
      </c>
      <c r="B2238" t="s">
        <v>22</v>
      </c>
      <c r="C2238" t="s">
        <v>100</v>
      </c>
      <c r="D2238" t="s">
        <v>101</v>
      </c>
      <c r="E2238" t="s">
        <v>28</v>
      </c>
      <c r="F2238" t="s">
        <v>29</v>
      </c>
      <c r="G2238">
        <v>241.33199999999999</v>
      </c>
    </row>
    <row r="2239" spans="1:7" x14ac:dyDescent="0.55000000000000004">
      <c r="A2239" s="1">
        <v>42319</v>
      </c>
      <c r="B2239" t="s">
        <v>22</v>
      </c>
      <c r="C2239" t="s">
        <v>100</v>
      </c>
      <c r="D2239" t="s">
        <v>101</v>
      </c>
      <c r="E2239" t="s">
        <v>67</v>
      </c>
      <c r="F2239" t="s">
        <v>68</v>
      </c>
      <c r="G2239">
        <v>241.17599999999999</v>
      </c>
    </row>
    <row r="2240" spans="1:7" x14ac:dyDescent="0.55000000000000004">
      <c r="A2240" s="1">
        <v>43357</v>
      </c>
      <c r="B2240" t="s">
        <v>22</v>
      </c>
      <c r="C2240" t="s">
        <v>143</v>
      </c>
      <c r="D2240" t="s">
        <v>144</v>
      </c>
      <c r="E2240" t="s">
        <v>67</v>
      </c>
      <c r="F2240" t="s">
        <v>680</v>
      </c>
      <c r="G2240">
        <v>241.17</v>
      </c>
    </row>
    <row r="2241" spans="1:7" x14ac:dyDescent="0.55000000000000004">
      <c r="A2241" s="1">
        <v>42666</v>
      </c>
      <c r="B2241" t="s">
        <v>22</v>
      </c>
      <c r="C2241" t="s">
        <v>39</v>
      </c>
      <c r="D2241" t="s">
        <v>40</v>
      </c>
      <c r="E2241" t="s">
        <v>28</v>
      </c>
      <c r="F2241" t="s">
        <v>32</v>
      </c>
      <c r="G2241">
        <v>240.78399999999999</v>
      </c>
    </row>
    <row r="2242" spans="1:7" x14ac:dyDescent="0.55000000000000004">
      <c r="A2242" s="1">
        <v>43137</v>
      </c>
      <c r="B2242" t="s">
        <v>22</v>
      </c>
      <c r="C2242" t="s">
        <v>263</v>
      </c>
      <c r="D2242" t="s">
        <v>144</v>
      </c>
      <c r="E2242" t="s">
        <v>28</v>
      </c>
      <c r="F2242" t="s">
        <v>29</v>
      </c>
      <c r="G2242">
        <v>240.78399999999999</v>
      </c>
    </row>
    <row r="2243" spans="1:7" x14ac:dyDescent="0.55000000000000004">
      <c r="A2243" s="1">
        <v>43396</v>
      </c>
      <c r="B2243" t="s">
        <v>37</v>
      </c>
      <c r="C2243" t="s">
        <v>1399</v>
      </c>
      <c r="D2243" t="s">
        <v>144</v>
      </c>
      <c r="E2243" t="s">
        <v>28</v>
      </c>
      <c r="F2243" t="s">
        <v>52</v>
      </c>
      <c r="G2243">
        <v>240.744</v>
      </c>
    </row>
    <row r="2244" spans="1:7" x14ac:dyDescent="0.55000000000000004">
      <c r="A2244" s="1">
        <v>43194</v>
      </c>
      <c r="B2244" t="s">
        <v>98</v>
      </c>
      <c r="C2244" t="s">
        <v>263</v>
      </c>
      <c r="D2244" t="s">
        <v>144</v>
      </c>
      <c r="E2244" t="s">
        <v>42</v>
      </c>
      <c r="F2244" t="s">
        <v>575</v>
      </c>
      <c r="G2244">
        <v>240.37</v>
      </c>
    </row>
    <row r="2245" spans="1:7" x14ac:dyDescent="0.55000000000000004">
      <c r="A2245" s="1">
        <v>42268</v>
      </c>
      <c r="B2245" t="s">
        <v>22</v>
      </c>
      <c r="C2245" t="s">
        <v>39</v>
      </c>
      <c r="D2245" t="s">
        <v>40</v>
      </c>
      <c r="E2245" t="s">
        <v>67</v>
      </c>
      <c r="F2245" t="s">
        <v>68</v>
      </c>
      <c r="G2245">
        <v>239.98400000000001</v>
      </c>
    </row>
    <row r="2246" spans="1:7" x14ac:dyDescent="0.55000000000000004">
      <c r="A2246" s="1">
        <v>43133</v>
      </c>
      <c r="B2246" t="s">
        <v>37</v>
      </c>
      <c r="C2246" t="s">
        <v>39</v>
      </c>
      <c r="D2246" t="s">
        <v>40</v>
      </c>
      <c r="E2246" t="s">
        <v>67</v>
      </c>
      <c r="F2246" t="s">
        <v>680</v>
      </c>
      <c r="G2246">
        <v>239.98400000000001</v>
      </c>
    </row>
    <row r="2247" spans="1:7" x14ac:dyDescent="0.55000000000000004">
      <c r="A2247" s="1">
        <v>42996</v>
      </c>
      <c r="B2247" t="s">
        <v>22</v>
      </c>
      <c r="C2247" t="s">
        <v>39</v>
      </c>
      <c r="D2247" t="s">
        <v>40</v>
      </c>
      <c r="E2247" t="s">
        <v>67</v>
      </c>
      <c r="F2247" t="s">
        <v>68</v>
      </c>
      <c r="G2247">
        <v>239.98400000000001</v>
      </c>
    </row>
    <row r="2248" spans="1:7" x14ac:dyDescent="0.55000000000000004">
      <c r="A2248" s="1">
        <v>42771</v>
      </c>
      <c r="B2248" t="s">
        <v>98</v>
      </c>
      <c r="C2248" t="s">
        <v>1271</v>
      </c>
      <c r="D2248" t="s">
        <v>26</v>
      </c>
      <c r="E2248" t="s">
        <v>28</v>
      </c>
      <c r="F2248" t="s">
        <v>29</v>
      </c>
      <c r="G2248">
        <v>239.98</v>
      </c>
    </row>
    <row r="2249" spans="1:7" x14ac:dyDescent="0.55000000000000004">
      <c r="A2249" s="1">
        <v>42613</v>
      </c>
      <c r="B2249" t="s">
        <v>37</v>
      </c>
      <c r="C2249" t="s">
        <v>39</v>
      </c>
      <c r="D2249" t="s">
        <v>40</v>
      </c>
      <c r="E2249" t="s">
        <v>67</v>
      </c>
      <c r="F2249" t="s">
        <v>680</v>
      </c>
      <c r="G2249">
        <v>239.976</v>
      </c>
    </row>
    <row r="2250" spans="1:7" x14ac:dyDescent="0.55000000000000004">
      <c r="A2250" s="1">
        <v>43372</v>
      </c>
      <c r="B2250" t="s">
        <v>98</v>
      </c>
      <c r="C2250" t="s">
        <v>494</v>
      </c>
      <c r="D2250" t="s">
        <v>144</v>
      </c>
      <c r="E2250" t="s">
        <v>67</v>
      </c>
      <c r="F2250" t="s">
        <v>157</v>
      </c>
      <c r="G2250">
        <v>239.976</v>
      </c>
    </row>
    <row r="2251" spans="1:7" x14ac:dyDescent="0.55000000000000004">
      <c r="A2251" s="1">
        <v>42249</v>
      </c>
      <c r="B2251" t="s">
        <v>22</v>
      </c>
      <c r="C2251" t="s">
        <v>207</v>
      </c>
      <c r="D2251" t="s">
        <v>101</v>
      </c>
      <c r="E2251" t="s">
        <v>67</v>
      </c>
      <c r="F2251" t="s">
        <v>157</v>
      </c>
      <c r="G2251">
        <v>239.976</v>
      </c>
    </row>
    <row r="2252" spans="1:7" x14ac:dyDescent="0.55000000000000004">
      <c r="A2252" s="1">
        <v>43032</v>
      </c>
      <c r="B2252" t="s">
        <v>98</v>
      </c>
      <c r="C2252" t="s">
        <v>331</v>
      </c>
      <c r="D2252" t="s">
        <v>26</v>
      </c>
      <c r="E2252" t="s">
        <v>67</v>
      </c>
      <c r="F2252" t="s">
        <v>68</v>
      </c>
      <c r="G2252">
        <v>239.976</v>
      </c>
    </row>
    <row r="2253" spans="1:7" x14ac:dyDescent="0.55000000000000004">
      <c r="A2253" s="1">
        <v>42690</v>
      </c>
      <c r="B2253" t="s">
        <v>37</v>
      </c>
      <c r="C2253" t="s">
        <v>207</v>
      </c>
      <c r="D2253" t="s">
        <v>101</v>
      </c>
      <c r="E2253" t="s">
        <v>67</v>
      </c>
      <c r="F2253" t="s">
        <v>68</v>
      </c>
      <c r="G2253">
        <v>239.976</v>
      </c>
    </row>
    <row r="2254" spans="1:7" x14ac:dyDescent="0.55000000000000004">
      <c r="A2254" s="1">
        <v>43266</v>
      </c>
      <c r="B2254" t="s">
        <v>37</v>
      </c>
      <c r="C2254" t="s">
        <v>331</v>
      </c>
      <c r="D2254" t="s">
        <v>26</v>
      </c>
      <c r="E2254" t="s">
        <v>67</v>
      </c>
      <c r="F2254" t="s">
        <v>68</v>
      </c>
      <c r="G2254">
        <v>239.976</v>
      </c>
    </row>
    <row r="2255" spans="1:7" x14ac:dyDescent="0.55000000000000004">
      <c r="A2255" s="1">
        <v>42473</v>
      </c>
      <c r="B2255" t="s">
        <v>22</v>
      </c>
      <c r="C2255" t="s">
        <v>100</v>
      </c>
      <c r="D2255" t="s">
        <v>101</v>
      </c>
      <c r="E2255" t="s">
        <v>67</v>
      </c>
      <c r="F2255" t="s">
        <v>68</v>
      </c>
      <c r="G2255">
        <v>239.976</v>
      </c>
    </row>
    <row r="2256" spans="1:7" x14ac:dyDescent="0.55000000000000004">
      <c r="A2256" s="1">
        <v>43271</v>
      </c>
      <c r="B2256" t="s">
        <v>22</v>
      </c>
      <c r="C2256" t="s">
        <v>786</v>
      </c>
      <c r="D2256" t="s">
        <v>144</v>
      </c>
      <c r="E2256" t="s">
        <v>67</v>
      </c>
      <c r="F2256" t="s">
        <v>157</v>
      </c>
      <c r="G2256">
        <v>239.97</v>
      </c>
    </row>
    <row r="2257" spans="1:7" x14ac:dyDescent="0.55000000000000004">
      <c r="A2257" s="1">
        <v>43128</v>
      </c>
      <c r="B2257" t="s">
        <v>98</v>
      </c>
      <c r="C2257" t="s">
        <v>39</v>
      </c>
      <c r="D2257" t="s">
        <v>40</v>
      </c>
      <c r="E2257" t="s">
        <v>67</v>
      </c>
      <c r="F2257" t="s">
        <v>157</v>
      </c>
      <c r="G2257">
        <v>239.97</v>
      </c>
    </row>
    <row r="2258" spans="1:7" x14ac:dyDescent="0.55000000000000004">
      <c r="A2258" s="1">
        <v>42897</v>
      </c>
      <c r="B2258" t="s">
        <v>22</v>
      </c>
      <c r="C2258" t="s">
        <v>263</v>
      </c>
      <c r="D2258" t="s">
        <v>144</v>
      </c>
      <c r="E2258" t="s">
        <v>67</v>
      </c>
      <c r="F2258" t="s">
        <v>157</v>
      </c>
      <c r="G2258">
        <v>239.97</v>
      </c>
    </row>
    <row r="2259" spans="1:7" x14ac:dyDescent="0.55000000000000004">
      <c r="A2259" s="1">
        <v>42157</v>
      </c>
      <c r="B2259" t="s">
        <v>22</v>
      </c>
      <c r="C2259" t="s">
        <v>1271</v>
      </c>
      <c r="D2259" t="s">
        <v>26</v>
      </c>
      <c r="E2259" t="s">
        <v>67</v>
      </c>
      <c r="F2259" t="s">
        <v>68</v>
      </c>
      <c r="G2259">
        <v>239.97</v>
      </c>
    </row>
    <row r="2260" spans="1:7" x14ac:dyDescent="0.55000000000000004">
      <c r="A2260" s="1">
        <v>43277</v>
      </c>
      <c r="B2260" t="s">
        <v>22</v>
      </c>
      <c r="C2260" t="s">
        <v>263</v>
      </c>
      <c r="D2260" t="s">
        <v>144</v>
      </c>
      <c r="E2260" t="s">
        <v>67</v>
      </c>
      <c r="F2260" t="s">
        <v>68</v>
      </c>
      <c r="G2260">
        <v>239.97</v>
      </c>
    </row>
    <row r="2261" spans="1:7" x14ac:dyDescent="0.55000000000000004">
      <c r="A2261" s="1">
        <v>42520</v>
      </c>
      <c r="B2261" t="s">
        <v>22</v>
      </c>
      <c r="C2261" t="s">
        <v>263</v>
      </c>
      <c r="D2261" t="s">
        <v>144</v>
      </c>
      <c r="E2261" t="s">
        <v>67</v>
      </c>
      <c r="F2261" t="s">
        <v>68</v>
      </c>
      <c r="G2261">
        <v>239.97</v>
      </c>
    </row>
    <row r="2262" spans="1:7" x14ac:dyDescent="0.55000000000000004">
      <c r="A2262" s="1">
        <v>42663</v>
      </c>
      <c r="B2262" t="s">
        <v>37</v>
      </c>
      <c r="C2262" t="s">
        <v>39</v>
      </c>
      <c r="D2262" t="s">
        <v>40</v>
      </c>
      <c r="E2262" t="s">
        <v>67</v>
      </c>
      <c r="F2262" t="s">
        <v>157</v>
      </c>
      <c r="G2262">
        <v>239.97</v>
      </c>
    </row>
    <row r="2263" spans="1:7" x14ac:dyDescent="0.55000000000000004">
      <c r="A2263" s="1">
        <v>42452</v>
      </c>
      <c r="B2263" t="s">
        <v>37</v>
      </c>
      <c r="C2263" t="s">
        <v>39</v>
      </c>
      <c r="D2263" t="s">
        <v>40</v>
      </c>
      <c r="E2263" t="s">
        <v>67</v>
      </c>
      <c r="F2263" t="s">
        <v>157</v>
      </c>
      <c r="G2263">
        <v>239.97</v>
      </c>
    </row>
    <row r="2264" spans="1:7" x14ac:dyDescent="0.55000000000000004">
      <c r="A2264" s="1">
        <v>42049</v>
      </c>
      <c r="B2264" t="s">
        <v>37</v>
      </c>
      <c r="C2264" t="s">
        <v>92</v>
      </c>
      <c r="D2264" t="s">
        <v>40</v>
      </c>
      <c r="E2264" t="s">
        <v>67</v>
      </c>
      <c r="F2264" t="s">
        <v>157</v>
      </c>
      <c r="G2264">
        <v>239.97</v>
      </c>
    </row>
    <row r="2265" spans="1:7" x14ac:dyDescent="0.55000000000000004">
      <c r="A2265" s="1">
        <v>43421</v>
      </c>
      <c r="B2265" t="s">
        <v>22</v>
      </c>
      <c r="C2265" t="s">
        <v>207</v>
      </c>
      <c r="D2265" t="s">
        <v>101</v>
      </c>
      <c r="E2265" t="s">
        <v>67</v>
      </c>
      <c r="F2265" t="s">
        <v>157</v>
      </c>
      <c r="G2265">
        <v>239.96</v>
      </c>
    </row>
    <row r="2266" spans="1:7" x14ac:dyDescent="0.55000000000000004">
      <c r="A2266" s="1">
        <v>43381</v>
      </c>
      <c r="B2266" t="s">
        <v>37</v>
      </c>
      <c r="C2266" t="s">
        <v>39</v>
      </c>
      <c r="D2266" t="s">
        <v>40</v>
      </c>
      <c r="E2266" t="s">
        <v>67</v>
      </c>
      <c r="F2266" t="s">
        <v>157</v>
      </c>
      <c r="G2266">
        <v>239.96</v>
      </c>
    </row>
    <row r="2267" spans="1:7" x14ac:dyDescent="0.55000000000000004">
      <c r="A2267" s="1">
        <v>43438</v>
      </c>
      <c r="B2267" t="s">
        <v>37</v>
      </c>
      <c r="C2267" t="s">
        <v>143</v>
      </c>
      <c r="D2267" t="s">
        <v>144</v>
      </c>
      <c r="E2267" t="s">
        <v>28</v>
      </c>
      <c r="F2267" t="s">
        <v>32</v>
      </c>
      <c r="G2267">
        <v>239.96</v>
      </c>
    </row>
    <row r="2268" spans="1:7" x14ac:dyDescent="0.55000000000000004">
      <c r="A2268" s="1">
        <v>43414</v>
      </c>
      <c r="B2268" t="s">
        <v>37</v>
      </c>
      <c r="C2268" t="s">
        <v>306</v>
      </c>
      <c r="D2268" t="s">
        <v>40</v>
      </c>
      <c r="E2268" t="s">
        <v>67</v>
      </c>
      <c r="F2268" t="s">
        <v>157</v>
      </c>
      <c r="G2268">
        <v>239.952</v>
      </c>
    </row>
    <row r="2269" spans="1:7" x14ac:dyDescent="0.55000000000000004">
      <c r="A2269" s="1">
        <v>42465</v>
      </c>
      <c r="B2269" t="s">
        <v>22</v>
      </c>
      <c r="C2269" t="s">
        <v>92</v>
      </c>
      <c r="D2269" t="s">
        <v>40</v>
      </c>
      <c r="E2269" t="s">
        <v>67</v>
      </c>
      <c r="F2269" t="s">
        <v>157</v>
      </c>
      <c r="G2269">
        <v>239.94</v>
      </c>
    </row>
    <row r="2270" spans="1:7" x14ac:dyDescent="0.55000000000000004">
      <c r="A2270" s="1">
        <v>43417</v>
      </c>
      <c r="B2270" t="s">
        <v>22</v>
      </c>
      <c r="C2270" t="s">
        <v>354</v>
      </c>
      <c r="D2270" t="s">
        <v>26</v>
      </c>
      <c r="E2270" t="s">
        <v>67</v>
      </c>
      <c r="F2270" t="s">
        <v>157</v>
      </c>
      <c r="G2270">
        <v>239.92</v>
      </c>
    </row>
    <row r="2271" spans="1:7" x14ac:dyDescent="0.55000000000000004">
      <c r="A2271" s="1">
        <v>42731</v>
      </c>
      <c r="B2271" t="s">
        <v>22</v>
      </c>
      <c r="C2271" t="s">
        <v>110</v>
      </c>
      <c r="D2271" t="s">
        <v>101</v>
      </c>
      <c r="E2271" t="s">
        <v>67</v>
      </c>
      <c r="F2271" t="s">
        <v>68</v>
      </c>
      <c r="G2271">
        <v>239.9</v>
      </c>
    </row>
    <row r="2272" spans="1:7" x14ac:dyDescent="0.55000000000000004">
      <c r="A2272" s="1">
        <v>42340</v>
      </c>
      <c r="B2272" t="s">
        <v>37</v>
      </c>
      <c r="C2272" t="s">
        <v>2738</v>
      </c>
      <c r="D2272" t="s">
        <v>144</v>
      </c>
      <c r="E2272" t="s">
        <v>28</v>
      </c>
      <c r="F2272" t="s">
        <v>32</v>
      </c>
      <c r="G2272">
        <v>239.84</v>
      </c>
    </row>
    <row r="2273" spans="1:7" x14ac:dyDescent="0.55000000000000004">
      <c r="A2273" s="1">
        <v>42639</v>
      </c>
      <c r="B2273" t="s">
        <v>22</v>
      </c>
      <c r="C2273" t="s">
        <v>416</v>
      </c>
      <c r="D2273" t="s">
        <v>40</v>
      </c>
      <c r="E2273" t="s">
        <v>67</v>
      </c>
      <c r="F2273" t="s">
        <v>157</v>
      </c>
      <c r="G2273">
        <v>239.8</v>
      </c>
    </row>
    <row r="2274" spans="1:7" x14ac:dyDescent="0.55000000000000004">
      <c r="A2274" s="1">
        <v>42582</v>
      </c>
      <c r="B2274" t="s">
        <v>37</v>
      </c>
      <c r="C2274" t="s">
        <v>1488</v>
      </c>
      <c r="D2274" t="s">
        <v>26</v>
      </c>
      <c r="E2274" t="s">
        <v>67</v>
      </c>
      <c r="F2274" t="s">
        <v>157</v>
      </c>
      <c r="G2274">
        <v>239.7</v>
      </c>
    </row>
    <row r="2275" spans="1:7" x14ac:dyDescent="0.55000000000000004">
      <c r="A2275" s="1">
        <v>43346</v>
      </c>
      <c r="B2275" t="s">
        <v>22</v>
      </c>
      <c r="C2275" t="s">
        <v>39</v>
      </c>
      <c r="D2275" t="s">
        <v>40</v>
      </c>
      <c r="E2275" t="s">
        <v>28</v>
      </c>
      <c r="F2275" t="s">
        <v>29</v>
      </c>
      <c r="G2275">
        <v>239.666</v>
      </c>
    </row>
    <row r="2276" spans="1:7" x14ac:dyDescent="0.55000000000000004">
      <c r="A2276" s="1">
        <v>42903</v>
      </c>
      <c r="B2276" t="s">
        <v>22</v>
      </c>
      <c r="C2276" t="s">
        <v>39</v>
      </c>
      <c r="D2276" t="s">
        <v>40</v>
      </c>
      <c r="E2276" t="s">
        <v>28</v>
      </c>
      <c r="F2276" t="s">
        <v>29</v>
      </c>
      <c r="G2276">
        <v>239.666</v>
      </c>
    </row>
    <row r="2277" spans="1:7" x14ac:dyDescent="0.55000000000000004">
      <c r="A2277" s="1">
        <v>42982</v>
      </c>
      <c r="B2277" t="s">
        <v>22</v>
      </c>
      <c r="C2277" t="s">
        <v>1708</v>
      </c>
      <c r="D2277" t="s">
        <v>26</v>
      </c>
      <c r="E2277" t="s">
        <v>42</v>
      </c>
      <c r="F2277" t="s">
        <v>86</v>
      </c>
      <c r="G2277">
        <v>239.5</v>
      </c>
    </row>
    <row r="2278" spans="1:7" x14ac:dyDescent="0.55000000000000004">
      <c r="A2278" s="1">
        <v>43295</v>
      </c>
      <c r="B2278" t="s">
        <v>22</v>
      </c>
      <c r="C2278" t="s">
        <v>494</v>
      </c>
      <c r="D2278" t="s">
        <v>144</v>
      </c>
      <c r="E2278" t="s">
        <v>42</v>
      </c>
      <c r="F2278" t="s">
        <v>55</v>
      </c>
      <c r="G2278">
        <v>239.45599999999999</v>
      </c>
    </row>
    <row r="2279" spans="1:7" x14ac:dyDescent="0.55000000000000004">
      <c r="A2279" s="1">
        <v>43012</v>
      </c>
      <c r="B2279" t="s">
        <v>22</v>
      </c>
      <c r="C2279" t="s">
        <v>2738</v>
      </c>
      <c r="D2279" t="s">
        <v>144</v>
      </c>
      <c r="E2279" t="s">
        <v>28</v>
      </c>
      <c r="F2279" t="s">
        <v>52</v>
      </c>
      <c r="G2279">
        <v>239.37200000000001</v>
      </c>
    </row>
    <row r="2280" spans="1:7" x14ac:dyDescent="0.55000000000000004">
      <c r="A2280" s="1">
        <v>43383</v>
      </c>
      <c r="B2280" t="s">
        <v>22</v>
      </c>
      <c r="C2280" t="s">
        <v>207</v>
      </c>
      <c r="D2280" t="s">
        <v>101</v>
      </c>
      <c r="E2280" t="s">
        <v>28</v>
      </c>
      <c r="F2280" t="s">
        <v>32</v>
      </c>
      <c r="G2280">
        <v>239.358</v>
      </c>
    </row>
    <row r="2281" spans="1:7" x14ac:dyDescent="0.55000000000000004">
      <c r="A2281" s="1">
        <v>43287</v>
      </c>
      <c r="B2281" t="s">
        <v>22</v>
      </c>
      <c r="C2281" t="s">
        <v>50</v>
      </c>
      <c r="D2281" t="s">
        <v>26</v>
      </c>
      <c r="E2281" t="s">
        <v>28</v>
      </c>
      <c r="F2281" t="s">
        <v>32</v>
      </c>
      <c r="G2281">
        <v>239.24</v>
      </c>
    </row>
    <row r="2282" spans="1:7" x14ac:dyDescent="0.55000000000000004">
      <c r="A2282" s="1">
        <v>43332</v>
      </c>
      <c r="B2282" t="s">
        <v>22</v>
      </c>
      <c r="C2282" t="s">
        <v>39</v>
      </c>
      <c r="D2282" t="s">
        <v>40</v>
      </c>
      <c r="E2282" t="s">
        <v>42</v>
      </c>
      <c r="F2282" t="s">
        <v>71</v>
      </c>
      <c r="G2282">
        <v>239.12</v>
      </c>
    </row>
    <row r="2283" spans="1:7" x14ac:dyDescent="0.55000000000000004">
      <c r="A2283" s="1">
        <v>42687</v>
      </c>
      <c r="B2283" t="s">
        <v>22</v>
      </c>
      <c r="C2283" t="s">
        <v>453</v>
      </c>
      <c r="D2283" t="s">
        <v>40</v>
      </c>
      <c r="E2283" t="s">
        <v>67</v>
      </c>
      <c r="F2283" t="s">
        <v>157</v>
      </c>
      <c r="G2283">
        <v>238.89599999999999</v>
      </c>
    </row>
    <row r="2284" spans="1:7" x14ac:dyDescent="0.55000000000000004">
      <c r="A2284" s="1">
        <v>43232</v>
      </c>
      <c r="B2284" t="s">
        <v>37</v>
      </c>
      <c r="C2284" t="s">
        <v>39</v>
      </c>
      <c r="D2284" t="s">
        <v>40</v>
      </c>
      <c r="E2284" t="s">
        <v>42</v>
      </c>
      <c r="F2284" t="s">
        <v>575</v>
      </c>
      <c r="G2284">
        <v>238.62</v>
      </c>
    </row>
    <row r="2285" spans="1:7" x14ac:dyDescent="0.55000000000000004">
      <c r="A2285" s="1">
        <v>42049</v>
      </c>
      <c r="B2285" t="s">
        <v>37</v>
      </c>
      <c r="C2285" t="s">
        <v>92</v>
      </c>
      <c r="D2285" t="s">
        <v>40</v>
      </c>
      <c r="E2285" t="s">
        <v>42</v>
      </c>
      <c r="F2285" t="s">
        <v>575</v>
      </c>
      <c r="G2285">
        <v>238.62</v>
      </c>
    </row>
    <row r="2286" spans="1:7" x14ac:dyDescent="0.55000000000000004">
      <c r="A2286" s="1">
        <v>43045</v>
      </c>
      <c r="B2286" t="s">
        <v>98</v>
      </c>
      <c r="C2286" t="s">
        <v>39</v>
      </c>
      <c r="D2286" t="s">
        <v>40</v>
      </c>
      <c r="E2286" t="s">
        <v>28</v>
      </c>
      <c r="F2286" t="s">
        <v>61</v>
      </c>
      <c r="G2286">
        <v>238.56</v>
      </c>
    </row>
    <row r="2287" spans="1:7" x14ac:dyDescent="0.55000000000000004">
      <c r="A2287" s="1">
        <v>42616</v>
      </c>
      <c r="B2287" t="s">
        <v>37</v>
      </c>
      <c r="C2287" t="s">
        <v>306</v>
      </c>
      <c r="D2287" t="s">
        <v>40</v>
      </c>
      <c r="E2287" t="s">
        <v>28</v>
      </c>
      <c r="F2287" t="s">
        <v>61</v>
      </c>
      <c r="G2287">
        <v>238.15199999999999</v>
      </c>
    </row>
    <row r="2288" spans="1:7" x14ac:dyDescent="0.55000000000000004">
      <c r="A2288" s="1">
        <v>43345</v>
      </c>
      <c r="B2288" t="s">
        <v>37</v>
      </c>
      <c r="C2288" t="s">
        <v>263</v>
      </c>
      <c r="D2288" t="s">
        <v>144</v>
      </c>
      <c r="E2288" t="s">
        <v>67</v>
      </c>
      <c r="F2288" t="s">
        <v>157</v>
      </c>
      <c r="G2288">
        <v>238</v>
      </c>
    </row>
    <row r="2289" spans="1:7" x14ac:dyDescent="0.55000000000000004">
      <c r="A2289" s="1">
        <v>42212</v>
      </c>
      <c r="B2289" t="s">
        <v>22</v>
      </c>
      <c r="C2289" t="s">
        <v>39</v>
      </c>
      <c r="D2289" t="s">
        <v>40</v>
      </c>
      <c r="E2289" t="s">
        <v>67</v>
      </c>
      <c r="F2289" t="s">
        <v>157</v>
      </c>
      <c r="G2289">
        <v>238</v>
      </c>
    </row>
    <row r="2290" spans="1:7" x14ac:dyDescent="0.55000000000000004">
      <c r="A2290" s="1">
        <v>43179</v>
      </c>
      <c r="B2290" t="s">
        <v>22</v>
      </c>
      <c r="C2290" t="s">
        <v>745</v>
      </c>
      <c r="D2290" t="s">
        <v>144</v>
      </c>
      <c r="E2290" t="s">
        <v>67</v>
      </c>
      <c r="F2290" t="s">
        <v>157</v>
      </c>
      <c r="G2290">
        <v>238</v>
      </c>
    </row>
    <row r="2291" spans="1:7" x14ac:dyDescent="0.55000000000000004">
      <c r="A2291" s="1">
        <v>42347</v>
      </c>
      <c r="B2291" t="s">
        <v>37</v>
      </c>
      <c r="C2291" t="s">
        <v>100</v>
      </c>
      <c r="D2291" t="s">
        <v>101</v>
      </c>
      <c r="E2291" t="s">
        <v>42</v>
      </c>
      <c r="F2291" t="s">
        <v>55</v>
      </c>
      <c r="G2291">
        <v>237.096</v>
      </c>
    </row>
    <row r="2292" spans="1:7" x14ac:dyDescent="0.55000000000000004">
      <c r="A2292" s="1">
        <v>43004</v>
      </c>
      <c r="B2292" t="s">
        <v>98</v>
      </c>
      <c r="C2292" t="s">
        <v>92</v>
      </c>
      <c r="D2292" t="s">
        <v>40</v>
      </c>
      <c r="E2292" t="s">
        <v>42</v>
      </c>
      <c r="F2292" t="s">
        <v>74</v>
      </c>
      <c r="G2292">
        <v>236.88</v>
      </c>
    </row>
    <row r="2293" spans="1:7" x14ac:dyDescent="0.55000000000000004">
      <c r="A2293" s="1">
        <v>43345</v>
      </c>
      <c r="B2293" t="s">
        <v>22</v>
      </c>
      <c r="C2293" t="s">
        <v>39</v>
      </c>
      <c r="D2293" t="s">
        <v>40</v>
      </c>
      <c r="E2293" t="s">
        <v>28</v>
      </c>
      <c r="F2293" t="s">
        <v>52</v>
      </c>
      <c r="G2293">
        <v>236.52799999999999</v>
      </c>
    </row>
    <row r="2294" spans="1:7" x14ac:dyDescent="0.55000000000000004">
      <c r="A2294" s="1">
        <v>42207</v>
      </c>
      <c r="B2294" t="s">
        <v>22</v>
      </c>
      <c r="C2294" t="s">
        <v>39</v>
      </c>
      <c r="D2294" t="s">
        <v>40</v>
      </c>
      <c r="E2294" t="s">
        <v>42</v>
      </c>
      <c r="F2294" t="s">
        <v>55</v>
      </c>
      <c r="G2294">
        <v>236.5</v>
      </c>
    </row>
    <row r="2295" spans="1:7" x14ac:dyDescent="0.55000000000000004">
      <c r="A2295" s="1">
        <v>42712</v>
      </c>
      <c r="B2295" t="s">
        <v>37</v>
      </c>
      <c r="C2295" t="s">
        <v>39</v>
      </c>
      <c r="D2295" t="s">
        <v>40</v>
      </c>
      <c r="E2295" t="s">
        <v>67</v>
      </c>
      <c r="F2295" t="s">
        <v>157</v>
      </c>
      <c r="G2295">
        <v>236</v>
      </c>
    </row>
    <row r="2296" spans="1:7" x14ac:dyDescent="0.55000000000000004">
      <c r="A2296" s="1">
        <v>42154</v>
      </c>
      <c r="B2296" t="s">
        <v>37</v>
      </c>
      <c r="C2296" t="s">
        <v>263</v>
      </c>
      <c r="D2296" t="s">
        <v>144</v>
      </c>
      <c r="E2296" t="s">
        <v>42</v>
      </c>
      <c r="F2296" t="s">
        <v>74</v>
      </c>
      <c r="G2296">
        <v>235.95</v>
      </c>
    </row>
    <row r="2297" spans="1:7" x14ac:dyDescent="0.55000000000000004">
      <c r="A2297" s="1">
        <v>43367</v>
      </c>
      <c r="B2297" t="s">
        <v>22</v>
      </c>
      <c r="C2297" t="s">
        <v>50</v>
      </c>
      <c r="D2297" t="s">
        <v>26</v>
      </c>
      <c r="E2297" t="s">
        <v>42</v>
      </c>
      <c r="F2297" t="s">
        <v>43</v>
      </c>
      <c r="G2297">
        <v>235.94399999999999</v>
      </c>
    </row>
    <row r="2298" spans="1:7" x14ac:dyDescent="0.55000000000000004">
      <c r="A2298" s="1">
        <v>43345</v>
      </c>
      <c r="B2298" t="s">
        <v>37</v>
      </c>
      <c r="C2298" t="s">
        <v>207</v>
      </c>
      <c r="D2298" t="s">
        <v>101</v>
      </c>
      <c r="E2298" t="s">
        <v>42</v>
      </c>
      <c r="F2298" t="s">
        <v>55</v>
      </c>
      <c r="G2298">
        <v>235.92</v>
      </c>
    </row>
    <row r="2299" spans="1:7" x14ac:dyDescent="0.55000000000000004">
      <c r="A2299" s="1">
        <v>42381</v>
      </c>
      <c r="B2299" t="s">
        <v>37</v>
      </c>
      <c r="C2299" t="s">
        <v>494</v>
      </c>
      <c r="D2299" t="s">
        <v>144</v>
      </c>
      <c r="E2299" t="s">
        <v>67</v>
      </c>
      <c r="F2299" t="s">
        <v>68</v>
      </c>
      <c r="G2299">
        <v>235.18799999999999</v>
      </c>
    </row>
    <row r="2300" spans="1:7" x14ac:dyDescent="0.55000000000000004">
      <c r="A2300" s="1">
        <v>43029</v>
      </c>
      <c r="B2300" t="s">
        <v>22</v>
      </c>
      <c r="C2300" t="s">
        <v>494</v>
      </c>
      <c r="D2300" t="s">
        <v>144</v>
      </c>
      <c r="E2300" t="s">
        <v>67</v>
      </c>
      <c r="F2300" t="s">
        <v>68</v>
      </c>
      <c r="G2300">
        <v>235.15199999999999</v>
      </c>
    </row>
    <row r="2301" spans="1:7" x14ac:dyDescent="0.55000000000000004">
      <c r="A2301" s="1">
        <v>43308</v>
      </c>
      <c r="B2301" t="s">
        <v>22</v>
      </c>
      <c r="C2301" t="s">
        <v>92</v>
      </c>
      <c r="D2301" t="s">
        <v>40</v>
      </c>
      <c r="E2301" t="s">
        <v>67</v>
      </c>
      <c r="F2301" t="s">
        <v>157</v>
      </c>
      <c r="G2301">
        <v>234.95</v>
      </c>
    </row>
    <row r="2302" spans="1:7" x14ac:dyDescent="0.55000000000000004">
      <c r="A2302" s="1">
        <v>42046</v>
      </c>
      <c r="B2302" t="s">
        <v>22</v>
      </c>
      <c r="C2302" t="s">
        <v>315</v>
      </c>
      <c r="D2302" t="s">
        <v>26</v>
      </c>
      <c r="E2302" t="s">
        <v>67</v>
      </c>
      <c r="F2302" t="s">
        <v>157</v>
      </c>
      <c r="G2302">
        <v>234.45</v>
      </c>
    </row>
    <row r="2303" spans="1:7" x14ac:dyDescent="0.55000000000000004">
      <c r="A2303" s="1">
        <v>43164</v>
      </c>
      <c r="B2303" t="s">
        <v>37</v>
      </c>
      <c r="C2303" t="s">
        <v>1488</v>
      </c>
      <c r="D2303" t="s">
        <v>26</v>
      </c>
      <c r="E2303" t="s">
        <v>42</v>
      </c>
      <c r="F2303" t="s">
        <v>71</v>
      </c>
      <c r="G2303">
        <v>234.36</v>
      </c>
    </row>
    <row r="2304" spans="1:7" x14ac:dyDescent="0.55000000000000004">
      <c r="A2304" s="1">
        <v>43197</v>
      </c>
      <c r="B2304" t="s">
        <v>98</v>
      </c>
      <c r="C2304" t="s">
        <v>50</v>
      </c>
      <c r="D2304" t="s">
        <v>26</v>
      </c>
      <c r="E2304" t="s">
        <v>28</v>
      </c>
      <c r="F2304" t="s">
        <v>52</v>
      </c>
      <c r="G2304">
        <v>233.86</v>
      </c>
    </row>
    <row r="2305" spans="1:7" x14ac:dyDescent="0.55000000000000004">
      <c r="A2305" s="1">
        <v>43423</v>
      </c>
      <c r="B2305" t="s">
        <v>22</v>
      </c>
      <c r="C2305" t="s">
        <v>100</v>
      </c>
      <c r="D2305" t="s">
        <v>101</v>
      </c>
      <c r="E2305" t="s">
        <v>28</v>
      </c>
      <c r="F2305" t="s">
        <v>32</v>
      </c>
      <c r="G2305">
        <v>233.05799999999999</v>
      </c>
    </row>
    <row r="2306" spans="1:7" x14ac:dyDescent="0.55000000000000004">
      <c r="A2306" s="1">
        <v>43023</v>
      </c>
      <c r="B2306" t="s">
        <v>37</v>
      </c>
      <c r="C2306" t="s">
        <v>315</v>
      </c>
      <c r="D2306" t="s">
        <v>26</v>
      </c>
      <c r="E2306" t="s">
        <v>42</v>
      </c>
      <c r="F2306" t="s">
        <v>71</v>
      </c>
      <c r="G2306">
        <v>232.96</v>
      </c>
    </row>
    <row r="2307" spans="1:7" x14ac:dyDescent="0.55000000000000004">
      <c r="A2307" s="1">
        <v>43458</v>
      </c>
      <c r="B2307" t="s">
        <v>22</v>
      </c>
      <c r="C2307" t="s">
        <v>734</v>
      </c>
      <c r="D2307" t="s">
        <v>26</v>
      </c>
      <c r="E2307" t="s">
        <v>28</v>
      </c>
      <c r="F2307" t="s">
        <v>32</v>
      </c>
      <c r="G2307">
        <v>232.88</v>
      </c>
    </row>
    <row r="2308" spans="1:7" x14ac:dyDescent="0.55000000000000004">
      <c r="A2308" s="1">
        <v>42140</v>
      </c>
      <c r="B2308" t="s">
        <v>37</v>
      </c>
      <c r="C2308" t="s">
        <v>39</v>
      </c>
      <c r="D2308" t="s">
        <v>40</v>
      </c>
      <c r="E2308" t="s">
        <v>28</v>
      </c>
      <c r="F2308" t="s">
        <v>32</v>
      </c>
      <c r="G2308">
        <v>232.88</v>
      </c>
    </row>
    <row r="2309" spans="1:7" x14ac:dyDescent="0.55000000000000004">
      <c r="A2309" s="1">
        <v>42098</v>
      </c>
      <c r="B2309" t="s">
        <v>37</v>
      </c>
      <c r="C2309" t="s">
        <v>734</v>
      </c>
      <c r="D2309" t="s">
        <v>26</v>
      </c>
      <c r="E2309" t="s">
        <v>42</v>
      </c>
      <c r="F2309" t="s">
        <v>55</v>
      </c>
      <c r="G2309">
        <v>232.55</v>
      </c>
    </row>
    <row r="2310" spans="1:7" x14ac:dyDescent="0.55000000000000004">
      <c r="A2310" s="1">
        <v>42995</v>
      </c>
      <c r="B2310" t="s">
        <v>22</v>
      </c>
      <c r="C2310" t="s">
        <v>263</v>
      </c>
      <c r="D2310" t="s">
        <v>144</v>
      </c>
      <c r="E2310" t="s">
        <v>42</v>
      </c>
      <c r="F2310" t="s">
        <v>71</v>
      </c>
      <c r="G2310">
        <v>232.4</v>
      </c>
    </row>
    <row r="2311" spans="1:7" x14ac:dyDescent="0.55000000000000004">
      <c r="A2311" s="1">
        <v>42709</v>
      </c>
      <c r="B2311" t="s">
        <v>22</v>
      </c>
      <c r="C2311" t="s">
        <v>263</v>
      </c>
      <c r="D2311" t="s">
        <v>144</v>
      </c>
      <c r="E2311" t="s">
        <v>42</v>
      </c>
      <c r="F2311" t="s">
        <v>71</v>
      </c>
      <c r="G2311">
        <v>232.4</v>
      </c>
    </row>
    <row r="2312" spans="1:7" x14ac:dyDescent="0.55000000000000004">
      <c r="A2312" s="1">
        <v>42737</v>
      </c>
      <c r="B2312" t="s">
        <v>37</v>
      </c>
      <c r="C2312" t="s">
        <v>2738</v>
      </c>
      <c r="D2312" t="s">
        <v>144</v>
      </c>
      <c r="E2312" t="s">
        <v>67</v>
      </c>
      <c r="F2312" t="s">
        <v>68</v>
      </c>
      <c r="G2312">
        <v>231.98</v>
      </c>
    </row>
    <row r="2313" spans="1:7" x14ac:dyDescent="0.55000000000000004">
      <c r="A2313" s="1">
        <v>42568</v>
      </c>
      <c r="B2313" t="s">
        <v>37</v>
      </c>
      <c r="C2313" t="s">
        <v>50</v>
      </c>
      <c r="D2313" t="s">
        <v>26</v>
      </c>
      <c r="E2313" t="s">
        <v>28</v>
      </c>
      <c r="F2313" t="s">
        <v>29</v>
      </c>
      <c r="G2313">
        <v>231.92</v>
      </c>
    </row>
    <row r="2314" spans="1:7" x14ac:dyDescent="0.55000000000000004">
      <c r="A2314" s="1">
        <v>43156</v>
      </c>
      <c r="B2314" t="s">
        <v>22</v>
      </c>
      <c r="C2314" t="s">
        <v>84</v>
      </c>
      <c r="D2314" t="s">
        <v>26</v>
      </c>
      <c r="E2314" t="s">
        <v>28</v>
      </c>
      <c r="F2314" t="s">
        <v>29</v>
      </c>
      <c r="G2314">
        <v>231.92</v>
      </c>
    </row>
    <row r="2315" spans="1:7" x14ac:dyDescent="0.55000000000000004">
      <c r="A2315" s="1">
        <v>43302</v>
      </c>
      <c r="B2315" t="s">
        <v>22</v>
      </c>
      <c r="C2315" t="s">
        <v>315</v>
      </c>
      <c r="D2315" t="s">
        <v>26</v>
      </c>
      <c r="E2315" t="s">
        <v>42</v>
      </c>
      <c r="F2315" t="s">
        <v>575</v>
      </c>
      <c r="G2315">
        <v>231.72</v>
      </c>
    </row>
    <row r="2316" spans="1:7" x14ac:dyDescent="0.55000000000000004">
      <c r="A2316" s="1">
        <v>42912</v>
      </c>
      <c r="B2316" t="s">
        <v>37</v>
      </c>
      <c r="C2316" t="s">
        <v>39</v>
      </c>
      <c r="D2316" t="s">
        <v>40</v>
      </c>
      <c r="E2316" t="s">
        <v>42</v>
      </c>
      <c r="F2316" t="s">
        <v>575</v>
      </c>
      <c r="G2316">
        <v>231.72</v>
      </c>
    </row>
    <row r="2317" spans="1:7" x14ac:dyDescent="0.55000000000000004">
      <c r="A2317" s="1">
        <v>43417</v>
      </c>
      <c r="B2317" t="s">
        <v>98</v>
      </c>
      <c r="C2317" t="s">
        <v>207</v>
      </c>
      <c r="D2317" t="s">
        <v>101</v>
      </c>
      <c r="E2317" t="s">
        <v>42</v>
      </c>
      <c r="F2317" t="s">
        <v>55</v>
      </c>
      <c r="G2317">
        <v>230.376</v>
      </c>
    </row>
    <row r="2318" spans="1:7" x14ac:dyDescent="0.55000000000000004">
      <c r="A2318" s="1">
        <v>42843</v>
      </c>
      <c r="B2318" t="s">
        <v>98</v>
      </c>
      <c r="C2318" t="s">
        <v>207</v>
      </c>
      <c r="D2318" t="s">
        <v>101</v>
      </c>
      <c r="E2318" t="s">
        <v>42</v>
      </c>
      <c r="F2318" t="s">
        <v>55</v>
      </c>
      <c r="G2318">
        <v>230.376</v>
      </c>
    </row>
    <row r="2319" spans="1:7" x14ac:dyDescent="0.55000000000000004">
      <c r="A2319" s="1">
        <v>42279</v>
      </c>
      <c r="B2319" t="s">
        <v>37</v>
      </c>
      <c r="C2319" t="s">
        <v>306</v>
      </c>
      <c r="D2319" t="s">
        <v>40</v>
      </c>
      <c r="E2319" t="s">
        <v>67</v>
      </c>
      <c r="F2319" t="s">
        <v>68</v>
      </c>
      <c r="G2319">
        <v>230.376</v>
      </c>
    </row>
    <row r="2320" spans="1:7" x14ac:dyDescent="0.55000000000000004">
      <c r="A2320" s="1">
        <v>42364</v>
      </c>
      <c r="B2320" t="s">
        <v>37</v>
      </c>
      <c r="C2320" t="s">
        <v>453</v>
      </c>
      <c r="D2320" t="s">
        <v>40</v>
      </c>
      <c r="E2320" t="s">
        <v>28</v>
      </c>
      <c r="F2320" t="s">
        <v>32</v>
      </c>
      <c r="G2320">
        <v>230.352</v>
      </c>
    </row>
    <row r="2321" spans="1:7" x14ac:dyDescent="0.55000000000000004">
      <c r="A2321" s="1">
        <v>42688</v>
      </c>
      <c r="B2321" t="s">
        <v>22</v>
      </c>
      <c r="C2321" t="s">
        <v>665</v>
      </c>
      <c r="D2321" t="s">
        <v>40</v>
      </c>
      <c r="E2321" t="s">
        <v>28</v>
      </c>
      <c r="F2321" t="s">
        <v>32</v>
      </c>
      <c r="G2321">
        <v>230.352</v>
      </c>
    </row>
    <row r="2322" spans="1:7" x14ac:dyDescent="0.55000000000000004">
      <c r="A2322" s="1">
        <v>42120</v>
      </c>
      <c r="B2322" t="s">
        <v>37</v>
      </c>
      <c r="C2322" t="s">
        <v>39</v>
      </c>
      <c r="D2322" t="s">
        <v>40</v>
      </c>
      <c r="E2322" t="s">
        <v>28</v>
      </c>
      <c r="F2322" t="s">
        <v>32</v>
      </c>
      <c r="G2322">
        <v>230.28</v>
      </c>
    </row>
    <row r="2323" spans="1:7" x14ac:dyDescent="0.55000000000000004">
      <c r="A2323" s="1">
        <v>43339</v>
      </c>
      <c r="B2323" t="s">
        <v>37</v>
      </c>
      <c r="C2323" t="s">
        <v>39</v>
      </c>
      <c r="D2323" t="s">
        <v>40</v>
      </c>
      <c r="E2323" t="s">
        <v>28</v>
      </c>
      <c r="F2323" t="s">
        <v>32</v>
      </c>
      <c r="G2323">
        <v>230.28</v>
      </c>
    </row>
    <row r="2324" spans="1:7" x14ac:dyDescent="0.55000000000000004">
      <c r="A2324" s="1">
        <v>42365</v>
      </c>
      <c r="B2324" t="s">
        <v>22</v>
      </c>
      <c r="C2324" t="s">
        <v>39</v>
      </c>
      <c r="D2324" t="s">
        <v>40</v>
      </c>
      <c r="E2324" t="s">
        <v>28</v>
      </c>
      <c r="F2324" t="s">
        <v>32</v>
      </c>
      <c r="G2324">
        <v>230.28</v>
      </c>
    </row>
    <row r="2325" spans="1:7" x14ac:dyDescent="0.55000000000000004">
      <c r="A2325" s="1">
        <v>42931</v>
      </c>
      <c r="B2325" t="s">
        <v>37</v>
      </c>
      <c r="C2325" t="s">
        <v>416</v>
      </c>
      <c r="D2325" t="s">
        <v>40</v>
      </c>
      <c r="E2325" t="s">
        <v>28</v>
      </c>
      <c r="F2325" t="s">
        <v>32</v>
      </c>
      <c r="G2325">
        <v>230.28</v>
      </c>
    </row>
    <row r="2326" spans="1:7" x14ac:dyDescent="0.55000000000000004">
      <c r="A2326" s="1">
        <v>42034</v>
      </c>
      <c r="B2326" t="s">
        <v>22</v>
      </c>
      <c r="C2326" t="s">
        <v>234</v>
      </c>
      <c r="D2326" t="s">
        <v>101</v>
      </c>
      <c r="E2326" t="s">
        <v>42</v>
      </c>
      <c r="F2326" t="s">
        <v>55</v>
      </c>
      <c r="G2326">
        <v>229.94</v>
      </c>
    </row>
    <row r="2327" spans="1:7" x14ac:dyDescent="0.55000000000000004">
      <c r="A2327" s="1">
        <v>43343</v>
      </c>
      <c r="B2327" t="s">
        <v>22</v>
      </c>
      <c r="C2327" t="s">
        <v>84</v>
      </c>
      <c r="D2327" t="s">
        <v>26</v>
      </c>
      <c r="E2327" t="s">
        <v>42</v>
      </c>
      <c r="F2327" t="s">
        <v>86</v>
      </c>
      <c r="G2327">
        <v>229.54400000000001</v>
      </c>
    </row>
    <row r="2328" spans="1:7" x14ac:dyDescent="0.55000000000000004">
      <c r="A2328" s="1">
        <v>43428</v>
      </c>
      <c r="B2328" t="s">
        <v>37</v>
      </c>
      <c r="C2328" t="s">
        <v>143</v>
      </c>
      <c r="D2328" t="s">
        <v>144</v>
      </c>
      <c r="E2328" t="s">
        <v>42</v>
      </c>
      <c r="F2328" t="s">
        <v>86</v>
      </c>
      <c r="G2328">
        <v>229.54400000000001</v>
      </c>
    </row>
    <row r="2329" spans="1:7" x14ac:dyDescent="0.55000000000000004">
      <c r="A2329" s="1">
        <v>43290</v>
      </c>
      <c r="B2329" t="s">
        <v>22</v>
      </c>
      <c r="C2329" t="s">
        <v>207</v>
      </c>
      <c r="D2329" t="s">
        <v>101</v>
      </c>
      <c r="E2329" t="s">
        <v>42</v>
      </c>
      <c r="F2329" t="s">
        <v>55</v>
      </c>
      <c r="G2329">
        <v>228.92</v>
      </c>
    </row>
    <row r="2330" spans="1:7" x14ac:dyDescent="0.55000000000000004">
      <c r="A2330" s="1">
        <v>42540</v>
      </c>
      <c r="B2330" t="s">
        <v>98</v>
      </c>
      <c r="C2330" t="s">
        <v>100</v>
      </c>
      <c r="D2330" t="s">
        <v>101</v>
      </c>
      <c r="E2330" t="s">
        <v>42</v>
      </c>
      <c r="F2330" t="s">
        <v>55</v>
      </c>
      <c r="G2330">
        <v>228.92</v>
      </c>
    </row>
    <row r="2331" spans="1:7" x14ac:dyDescent="0.55000000000000004">
      <c r="A2331" s="1">
        <v>43448</v>
      </c>
      <c r="B2331" t="s">
        <v>98</v>
      </c>
      <c r="C2331" t="s">
        <v>207</v>
      </c>
      <c r="D2331" t="s">
        <v>101</v>
      </c>
      <c r="E2331" t="s">
        <v>67</v>
      </c>
      <c r="F2331" t="s">
        <v>157</v>
      </c>
      <c r="G2331">
        <v>227.976</v>
      </c>
    </row>
    <row r="2332" spans="1:7" x14ac:dyDescent="0.55000000000000004">
      <c r="A2332" s="1">
        <v>42112</v>
      </c>
      <c r="B2332" t="s">
        <v>22</v>
      </c>
      <c r="C2332" t="s">
        <v>100</v>
      </c>
      <c r="D2332" t="s">
        <v>101</v>
      </c>
      <c r="E2332" t="s">
        <v>67</v>
      </c>
      <c r="F2332" t="s">
        <v>157</v>
      </c>
      <c r="G2332">
        <v>227.976</v>
      </c>
    </row>
    <row r="2333" spans="1:7" x14ac:dyDescent="0.55000000000000004">
      <c r="A2333" s="1">
        <v>42782</v>
      </c>
      <c r="B2333" t="s">
        <v>22</v>
      </c>
      <c r="C2333" t="s">
        <v>786</v>
      </c>
      <c r="D2333" t="s">
        <v>144</v>
      </c>
      <c r="E2333" t="s">
        <v>28</v>
      </c>
      <c r="F2333" t="s">
        <v>32</v>
      </c>
      <c r="G2333">
        <v>227.96</v>
      </c>
    </row>
    <row r="2334" spans="1:7" x14ac:dyDescent="0.55000000000000004">
      <c r="A2334" s="1">
        <v>43318</v>
      </c>
      <c r="B2334" t="s">
        <v>98</v>
      </c>
      <c r="C2334" t="s">
        <v>2697</v>
      </c>
      <c r="D2334" t="s">
        <v>144</v>
      </c>
      <c r="E2334" t="s">
        <v>42</v>
      </c>
      <c r="F2334" t="s">
        <v>64</v>
      </c>
      <c r="G2334">
        <v>227.88</v>
      </c>
    </row>
    <row r="2335" spans="1:7" x14ac:dyDescent="0.55000000000000004">
      <c r="A2335" s="1">
        <v>43379</v>
      </c>
      <c r="B2335" t="s">
        <v>98</v>
      </c>
      <c r="C2335" t="s">
        <v>6264</v>
      </c>
      <c r="D2335" t="s">
        <v>40</v>
      </c>
      <c r="E2335" t="s">
        <v>42</v>
      </c>
      <c r="F2335" t="s">
        <v>74</v>
      </c>
      <c r="G2335">
        <v>227.84</v>
      </c>
    </row>
    <row r="2336" spans="1:7" x14ac:dyDescent="0.55000000000000004">
      <c r="A2336" s="1">
        <v>43137</v>
      </c>
      <c r="B2336" t="s">
        <v>37</v>
      </c>
      <c r="C2336" t="s">
        <v>263</v>
      </c>
      <c r="D2336" t="s">
        <v>144</v>
      </c>
      <c r="E2336" t="s">
        <v>67</v>
      </c>
      <c r="F2336" t="s">
        <v>68</v>
      </c>
      <c r="G2336">
        <v>227.46</v>
      </c>
    </row>
    <row r="2337" spans="1:7" x14ac:dyDescent="0.55000000000000004">
      <c r="A2337" s="1">
        <v>42399</v>
      </c>
      <c r="B2337" t="s">
        <v>22</v>
      </c>
      <c r="C2337" t="s">
        <v>39</v>
      </c>
      <c r="D2337" t="s">
        <v>40</v>
      </c>
      <c r="E2337" t="s">
        <v>28</v>
      </c>
      <c r="F2337" t="s">
        <v>61</v>
      </c>
      <c r="G2337">
        <v>227.36</v>
      </c>
    </row>
    <row r="2338" spans="1:7" x14ac:dyDescent="0.55000000000000004">
      <c r="A2338" s="1">
        <v>43092</v>
      </c>
      <c r="B2338" t="s">
        <v>37</v>
      </c>
      <c r="C2338" t="s">
        <v>92</v>
      </c>
      <c r="D2338" t="s">
        <v>40</v>
      </c>
      <c r="E2338" t="s">
        <v>42</v>
      </c>
      <c r="F2338" t="s">
        <v>55</v>
      </c>
      <c r="G2338">
        <v>227.28</v>
      </c>
    </row>
    <row r="2339" spans="1:7" x14ac:dyDescent="0.55000000000000004">
      <c r="A2339" s="1">
        <v>42364</v>
      </c>
      <c r="B2339" t="s">
        <v>22</v>
      </c>
      <c r="C2339" t="s">
        <v>143</v>
      </c>
      <c r="D2339" t="s">
        <v>144</v>
      </c>
      <c r="E2339" t="s">
        <v>42</v>
      </c>
      <c r="F2339" t="s">
        <v>55</v>
      </c>
      <c r="G2339">
        <v>227.136</v>
      </c>
    </row>
    <row r="2340" spans="1:7" x14ac:dyDescent="0.55000000000000004">
      <c r="A2340" s="1">
        <v>42898</v>
      </c>
      <c r="B2340" t="s">
        <v>22</v>
      </c>
      <c r="C2340" t="s">
        <v>241</v>
      </c>
      <c r="D2340" t="s">
        <v>144</v>
      </c>
      <c r="E2340" t="s">
        <v>42</v>
      </c>
      <c r="F2340" t="s">
        <v>55</v>
      </c>
      <c r="G2340">
        <v>226.56</v>
      </c>
    </row>
    <row r="2341" spans="1:7" x14ac:dyDescent="0.55000000000000004">
      <c r="A2341" s="1">
        <v>43332</v>
      </c>
      <c r="B2341" t="s">
        <v>37</v>
      </c>
      <c r="C2341" t="s">
        <v>39</v>
      </c>
      <c r="D2341" t="s">
        <v>40</v>
      </c>
      <c r="E2341" t="s">
        <v>42</v>
      </c>
      <c r="F2341" t="s">
        <v>55</v>
      </c>
      <c r="G2341">
        <v>226.56</v>
      </c>
    </row>
    <row r="2342" spans="1:7" x14ac:dyDescent="0.55000000000000004">
      <c r="A2342" s="1">
        <v>42682</v>
      </c>
      <c r="B2342" t="s">
        <v>22</v>
      </c>
      <c r="C2342" t="s">
        <v>315</v>
      </c>
      <c r="D2342" t="s">
        <v>26</v>
      </c>
      <c r="E2342" t="s">
        <v>67</v>
      </c>
      <c r="F2342" t="s">
        <v>68</v>
      </c>
      <c r="G2342">
        <v>226.2</v>
      </c>
    </row>
    <row r="2343" spans="1:7" x14ac:dyDescent="0.55000000000000004">
      <c r="A2343" s="1">
        <v>42536</v>
      </c>
      <c r="B2343" t="s">
        <v>37</v>
      </c>
      <c r="C2343" t="s">
        <v>39</v>
      </c>
      <c r="D2343" t="s">
        <v>40</v>
      </c>
      <c r="E2343" t="s">
        <v>67</v>
      </c>
      <c r="F2343" t="s">
        <v>68</v>
      </c>
      <c r="G2343">
        <v>225.57599999999999</v>
      </c>
    </row>
    <row r="2344" spans="1:7" x14ac:dyDescent="0.55000000000000004">
      <c r="A2344" s="1">
        <v>42691</v>
      </c>
      <c r="B2344" t="s">
        <v>22</v>
      </c>
      <c r="C2344" t="s">
        <v>39</v>
      </c>
      <c r="D2344" t="s">
        <v>40</v>
      </c>
      <c r="E2344" t="s">
        <v>28</v>
      </c>
      <c r="F2344" t="s">
        <v>32</v>
      </c>
      <c r="G2344">
        <v>225.56800000000001</v>
      </c>
    </row>
    <row r="2345" spans="1:7" x14ac:dyDescent="0.55000000000000004">
      <c r="A2345" s="1">
        <v>42150</v>
      </c>
      <c r="B2345" t="s">
        <v>22</v>
      </c>
      <c r="C2345" t="s">
        <v>39</v>
      </c>
      <c r="D2345" t="s">
        <v>40</v>
      </c>
      <c r="E2345" t="s">
        <v>28</v>
      </c>
      <c r="F2345" t="s">
        <v>32</v>
      </c>
      <c r="G2345">
        <v>225.29599999999999</v>
      </c>
    </row>
    <row r="2346" spans="1:7" x14ac:dyDescent="0.55000000000000004">
      <c r="A2346" s="1">
        <v>42962</v>
      </c>
      <c r="B2346" t="s">
        <v>22</v>
      </c>
      <c r="C2346" t="s">
        <v>84</v>
      </c>
      <c r="D2346" t="s">
        <v>26</v>
      </c>
      <c r="E2346" t="s">
        <v>28</v>
      </c>
      <c r="F2346" t="s">
        <v>32</v>
      </c>
      <c r="G2346">
        <v>225.29599999999999</v>
      </c>
    </row>
    <row r="2347" spans="1:7" x14ac:dyDescent="0.55000000000000004">
      <c r="A2347" s="1">
        <v>43302</v>
      </c>
      <c r="B2347" t="s">
        <v>22</v>
      </c>
      <c r="C2347" t="s">
        <v>39</v>
      </c>
      <c r="D2347" t="s">
        <v>40</v>
      </c>
      <c r="E2347" t="s">
        <v>28</v>
      </c>
      <c r="F2347" t="s">
        <v>32</v>
      </c>
      <c r="G2347">
        <v>225.29599999999999</v>
      </c>
    </row>
    <row r="2348" spans="1:7" x14ac:dyDescent="0.55000000000000004">
      <c r="A2348" s="1">
        <v>42858</v>
      </c>
      <c r="B2348" t="s">
        <v>22</v>
      </c>
      <c r="C2348" t="s">
        <v>494</v>
      </c>
      <c r="D2348" t="s">
        <v>144</v>
      </c>
      <c r="E2348" t="s">
        <v>67</v>
      </c>
      <c r="F2348" t="s">
        <v>680</v>
      </c>
      <c r="G2348">
        <v>224.93700000000001</v>
      </c>
    </row>
    <row r="2349" spans="1:7" x14ac:dyDescent="0.55000000000000004">
      <c r="A2349" s="1">
        <v>42989</v>
      </c>
      <c r="B2349" t="s">
        <v>22</v>
      </c>
      <c r="C2349" t="s">
        <v>4535</v>
      </c>
      <c r="D2349" t="s">
        <v>101</v>
      </c>
      <c r="E2349" t="s">
        <v>67</v>
      </c>
      <c r="F2349" t="s">
        <v>68</v>
      </c>
      <c r="G2349">
        <v>224.75</v>
      </c>
    </row>
    <row r="2350" spans="1:7" x14ac:dyDescent="0.55000000000000004">
      <c r="A2350" s="1">
        <v>42182</v>
      </c>
      <c r="B2350" t="s">
        <v>22</v>
      </c>
      <c r="C2350" t="s">
        <v>1488</v>
      </c>
      <c r="D2350" t="s">
        <v>26</v>
      </c>
      <c r="E2350" t="s">
        <v>67</v>
      </c>
      <c r="F2350" t="s">
        <v>157</v>
      </c>
      <c r="G2350">
        <v>223.96</v>
      </c>
    </row>
    <row r="2351" spans="1:7" x14ac:dyDescent="0.55000000000000004">
      <c r="A2351" s="1">
        <v>42885</v>
      </c>
      <c r="B2351" t="s">
        <v>22</v>
      </c>
      <c r="C2351" t="s">
        <v>100</v>
      </c>
      <c r="D2351" t="s">
        <v>101</v>
      </c>
      <c r="E2351" t="s">
        <v>67</v>
      </c>
      <c r="F2351" t="s">
        <v>157</v>
      </c>
      <c r="G2351">
        <v>223.96</v>
      </c>
    </row>
    <row r="2352" spans="1:7" x14ac:dyDescent="0.55000000000000004">
      <c r="A2352" s="1">
        <v>43157</v>
      </c>
      <c r="B2352" t="s">
        <v>98</v>
      </c>
      <c r="C2352" t="s">
        <v>39</v>
      </c>
      <c r="D2352" t="s">
        <v>40</v>
      </c>
      <c r="E2352" t="s">
        <v>42</v>
      </c>
      <c r="F2352" t="s">
        <v>86</v>
      </c>
      <c r="G2352">
        <v>223.92</v>
      </c>
    </row>
    <row r="2353" spans="1:7" x14ac:dyDescent="0.55000000000000004">
      <c r="A2353" s="1">
        <v>42686</v>
      </c>
      <c r="B2353" t="s">
        <v>37</v>
      </c>
      <c r="C2353" t="s">
        <v>100</v>
      </c>
      <c r="D2353" t="s">
        <v>101</v>
      </c>
      <c r="E2353" t="s">
        <v>42</v>
      </c>
      <c r="F2353" t="s">
        <v>169</v>
      </c>
      <c r="G2353">
        <v>223.88800000000001</v>
      </c>
    </row>
    <row r="2354" spans="1:7" x14ac:dyDescent="0.55000000000000004">
      <c r="A2354" s="1">
        <v>43416</v>
      </c>
      <c r="B2354" t="s">
        <v>22</v>
      </c>
      <c r="C2354" t="s">
        <v>100</v>
      </c>
      <c r="D2354" t="s">
        <v>101</v>
      </c>
      <c r="E2354" t="s">
        <v>42</v>
      </c>
      <c r="F2354" t="s">
        <v>86</v>
      </c>
      <c r="G2354">
        <v>223.05600000000001</v>
      </c>
    </row>
    <row r="2355" spans="1:7" x14ac:dyDescent="0.55000000000000004">
      <c r="A2355" s="1">
        <v>42239</v>
      </c>
      <c r="B2355" t="s">
        <v>22</v>
      </c>
      <c r="C2355" t="s">
        <v>453</v>
      </c>
      <c r="D2355" t="s">
        <v>40</v>
      </c>
      <c r="E2355" t="s">
        <v>42</v>
      </c>
      <c r="F2355" t="s">
        <v>86</v>
      </c>
      <c r="G2355">
        <v>223.05600000000001</v>
      </c>
    </row>
    <row r="2356" spans="1:7" x14ac:dyDescent="0.55000000000000004">
      <c r="A2356" s="1">
        <v>42317</v>
      </c>
      <c r="B2356" t="s">
        <v>22</v>
      </c>
      <c r="C2356" t="s">
        <v>39</v>
      </c>
      <c r="D2356" t="s">
        <v>40</v>
      </c>
      <c r="E2356" t="s">
        <v>28</v>
      </c>
      <c r="F2356" t="s">
        <v>29</v>
      </c>
      <c r="G2356">
        <v>222.666</v>
      </c>
    </row>
    <row r="2357" spans="1:7" x14ac:dyDescent="0.55000000000000004">
      <c r="A2357" s="1">
        <v>43380</v>
      </c>
      <c r="B2357" t="s">
        <v>98</v>
      </c>
      <c r="C2357" t="s">
        <v>84</v>
      </c>
      <c r="D2357" t="s">
        <v>26</v>
      </c>
      <c r="E2357" t="s">
        <v>67</v>
      </c>
      <c r="F2357" t="s">
        <v>68</v>
      </c>
      <c r="G2357">
        <v>222.38399999999999</v>
      </c>
    </row>
    <row r="2358" spans="1:7" x14ac:dyDescent="0.55000000000000004">
      <c r="A2358" s="1">
        <v>43427</v>
      </c>
      <c r="B2358" t="s">
        <v>22</v>
      </c>
      <c r="C2358" t="s">
        <v>207</v>
      </c>
      <c r="D2358" t="s">
        <v>101</v>
      </c>
      <c r="E2358" t="s">
        <v>67</v>
      </c>
      <c r="F2358" t="s">
        <v>68</v>
      </c>
      <c r="G2358">
        <v>222.38399999999999</v>
      </c>
    </row>
    <row r="2359" spans="1:7" x14ac:dyDescent="0.55000000000000004">
      <c r="A2359" s="1">
        <v>42503</v>
      </c>
      <c r="B2359" t="s">
        <v>98</v>
      </c>
      <c r="C2359" t="s">
        <v>207</v>
      </c>
      <c r="D2359" t="s">
        <v>101</v>
      </c>
      <c r="E2359" t="s">
        <v>67</v>
      </c>
      <c r="F2359" t="s">
        <v>68</v>
      </c>
      <c r="G2359">
        <v>222.38399999999999</v>
      </c>
    </row>
    <row r="2360" spans="1:7" x14ac:dyDescent="0.55000000000000004">
      <c r="A2360" s="1">
        <v>42877</v>
      </c>
      <c r="B2360" t="s">
        <v>37</v>
      </c>
      <c r="C2360" t="s">
        <v>39</v>
      </c>
      <c r="D2360" t="s">
        <v>40</v>
      </c>
      <c r="E2360" t="s">
        <v>67</v>
      </c>
      <c r="F2360" t="s">
        <v>68</v>
      </c>
      <c r="G2360">
        <v>222.38399999999999</v>
      </c>
    </row>
    <row r="2361" spans="1:7" x14ac:dyDescent="0.55000000000000004">
      <c r="A2361" s="1">
        <v>43075</v>
      </c>
      <c r="B2361" t="s">
        <v>37</v>
      </c>
      <c r="C2361" t="s">
        <v>263</v>
      </c>
      <c r="D2361" t="s">
        <v>144</v>
      </c>
      <c r="E2361" t="s">
        <v>42</v>
      </c>
      <c r="F2361" t="s">
        <v>71</v>
      </c>
      <c r="G2361">
        <v>222.352</v>
      </c>
    </row>
    <row r="2362" spans="1:7" x14ac:dyDescent="0.55000000000000004">
      <c r="A2362" s="1">
        <v>43302</v>
      </c>
      <c r="B2362" t="s">
        <v>98</v>
      </c>
      <c r="C2362" t="s">
        <v>494</v>
      </c>
      <c r="D2362" t="s">
        <v>144</v>
      </c>
      <c r="E2362" t="s">
        <v>42</v>
      </c>
      <c r="F2362" t="s">
        <v>55</v>
      </c>
      <c r="G2362">
        <v>222.32</v>
      </c>
    </row>
    <row r="2363" spans="1:7" x14ac:dyDescent="0.55000000000000004">
      <c r="A2363" s="1">
        <v>43049</v>
      </c>
      <c r="B2363" t="s">
        <v>22</v>
      </c>
      <c r="C2363" t="s">
        <v>646</v>
      </c>
      <c r="D2363" t="s">
        <v>101</v>
      </c>
      <c r="E2363" t="s">
        <v>67</v>
      </c>
      <c r="F2363" t="s">
        <v>68</v>
      </c>
      <c r="G2363">
        <v>221.98</v>
      </c>
    </row>
    <row r="2364" spans="1:7" x14ac:dyDescent="0.55000000000000004">
      <c r="A2364" s="1">
        <v>42712</v>
      </c>
      <c r="B2364" t="s">
        <v>37</v>
      </c>
      <c r="C2364" t="s">
        <v>39</v>
      </c>
      <c r="D2364" t="s">
        <v>40</v>
      </c>
      <c r="E2364" t="s">
        <v>42</v>
      </c>
      <c r="F2364" t="s">
        <v>55</v>
      </c>
      <c r="G2364">
        <v>221.96</v>
      </c>
    </row>
    <row r="2365" spans="1:7" x14ac:dyDescent="0.55000000000000004">
      <c r="A2365" s="1">
        <v>43183</v>
      </c>
      <c r="B2365" t="s">
        <v>37</v>
      </c>
      <c r="C2365" t="s">
        <v>263</v>
      </c>
      <c r="D2365" t="s">
        <v>144</v>
      </c>
      <c r="E2365" t="s">
        <v>42</v>
      </c>
      <c r="F2365" t="s">
        <v>86</v>
      </c>
      <c r="G2365">
        <v>221.92</v>
      </c>
    </row>
    <row r="2366" spans="1:7" x14ac:dyDescent="0.55000000000000004">
      <c r="A2366" s="1">
        <v>42358</v>
      </c>
      <c r="B2366" t="s">
        <v>22</v>
      </c>
      <c r="C2366" t="s">
        <v>306</v>
      </c>
      <c r="D2366" t="s">
        <v>40</v>
      </c>
      <c r="E2366" t="s">
        <v>42</v>
      </c>
      <c r="F2366" t="s">
        <v>86</v>
      </c>
      <c r="G2366">
        <v>221.92</v>
      </c>
    </row>
    <row r="2367" spans="1:7" x14ac:dyDescent="0.55000000000000004">
      <c r="A2367" s="1">
        <v>43435</v>
      </c>
      <c r="B2367" t="s">
        <v>22</v>
      </c>
      <c r="C2367" t="s">
        <v>263</v>
      </c>
      <c r="D2367" t="s">
        <v>144</v>
      </c>
      <c r="E2367" t="s">
        <v>42</v>
      </c>
      <c r="F2367" t="s">
        <v>55</v>
      </c>
      <c r="G2367">
        <v>221.55</v>
      </c>
    </row>
    <row r="2368" spans="1:7" x14ac:dyDescent="0.55000000000000004">
      <c r="A2368" s="1">
        <v>43378</v>
      </c>
      <c r="B2368" t="s">
        <v>37</v>
      </c>
      <c r="C2368" t="s">
        <v>263</v>
      </c>
      <c r="D2368" t="s">
        <v>144</v>
      </c>
      <c r="E2368" t="s">
        <v>28</v>
      </c>
      <c r="F2368" t="s">
        <v>32</v>
      </c>
      <c r="G2368">
        <v>221.38200000000001</v>
      </c>
    </row>
    <row r="2369" spans="1:7" x14ac:dyDescent="0.55000000000000004">
      <c r="A2369" s="1">
        <v>43164</v>
      </c>
      <c r="B2369" t="s">
        <v>22</v>
      </c>
      <c r="C2369" t="s">
        <v>225</v>
      </c>
      <c r="D2369" t="s">
        <v>101</v>
      </c>
      <c r="E2369" t="s">
        <v>42</v>
      </c>
      <c r="F2369" t="s">
        <v>55</v>
      </c>
      <c r="G2369">
        <v>221.16</v>
      </c>
    </row>
    <row r="2370" spans="1:7" x14ac:dyDescent="0.55000000000000004">
      <c r="A2370" s="1">
        <v>42327</v>
      </c>
      <c r="B2370" t="s">
        <v>22</v>
      </c>
      <c r="C2370" t="s">
        <v>225</v>
      </c>
      <c r="D2370" t="s">
        <v>101</v>
      </c>
      <c r="E2370" t="s">
        <v>42</v>
      </c>
      <c r="F2370" t="s">
        <v>55</v>
      </c>
      <c r="G2370">
        <v>221.16</v>
      </c>
    </row>
    <row r="2371" spans="1:7" x14ac:dyDescent="0.55000000000000004">
      <c r="A2371" s="1">
        <v>42562</v>
      </c>
      <c r="B2371" t="s">
        <v>37</v>
      </c>
      <c r="C2371" t="s">
        <v>241</v>
      </c>
      <c r="D2371" t="s">
        <v>144</v>
      </c>
      <c r="E2371" t="s">
        <v>42</v>
      </c>
      <c r="F2371" t="s">
        <v>71</v>
      </c>
      <c r="G2371">
        <v>221.06</v>
      </c>
    </row>
    <row r="2372" spans="1:7" x14ac:dyDescent="0.55000000000000004">
      <c r="A2372" s="1">
        <v>43329</v>
      </c>
      <c r="B2372" t="s">
        <v>37</v>
      </c>
      <c r="C2372" t="s">
        <v>39</v>
      </c>
      <c r="D2372" t="s">
        <v>40</v>
      </c>
      <c r="E2372" t="s">
        <v>42</v>
      </c>
      <c r="F2372" t="s">
        <v>71</v>
      </c>
      <c r="G2372">
        <v>221.05600000000001</v>
      </c>
    </row>
    <row r="2373" spans="1:7" x14ac:dyDescent="0.55000000000000004">
      <c r="A2373" s="1">
        <v>43236</v>
      </c>
      <c r="B2373" t="s">
        <v>22</v>
      </c>
      <c r="C2373" t="s">
        <v>494</v>
      </c>
      <c r="D2373" t="s">
        <v>144</v>
      </c>
      <c r="E2373" t="s">
        <v>42</v>
      </c>
      <c r="F2373" t="s">
        <v>55</v>
      </c>
      <c r="G2373">
        <v>221.024</v>
      </c>
    </row>
    <row r="2374" spans="1:7" x14ac:dyDescent="0.55000000000000004">
      <c r="A2374" s="1">
        <v>42485</v>
      </c>
      <c r="B2374" t="s">
        <v>22</v>
      </c>
      <c r="C2374" t="s">
        <v>207</v>
      </c>
      <c r="D2374" t="s">
        <v>101</v>
      </c>
      <c r="E2374" t="s">
        <v>42</v>
      </c>
      <c r="F2374" t="s">
        <v>55</v>
      </c>
      <c r="G2374">
        <v>221.024</v>
      </c>
    </row>
    <row r="2375" spans="1:7" x14ac:dyDescent="0.55000000000000004">
      <c r="A2375" s="1">
        <v>43416</v>
      </c>
      <c r="B2375" t="s">
        <v>22</v>
      </c>
      <c r="C2375" t="s">
        <v>143</v>
      </c>
      <c r="D2375" t="s">
        <v>144</v>
      </c>
      <c r="E2375" t="s">
        <v>42</v>
      </c>
      <c r="F2375" t="s">
        <v>55</v>
      </c>
      <c r="G2375">
        <v>221.024</v>
      </c>
    </row>
    <row r="2376" spans="1:7" x14ac:dyDescent="0.55000000000000004">
      <c r="A2376" s="1">
        <v>43456</v>
      </c>
      <c r="B2376" t="s">
        <v>37</v>
      </c>
      <c r="C2376" t="s">
        <v>1399</v>
      </c>
      <c r="D2376" t="s">
        <v>144</v>
      </c>
      <c r="E2376" t="s">
        <v>28</v>
      </c>
      <c r="F2376" t="s">
        <v>29</v>
      </c>
      <c r="G2376">
        <v>220.98</v>
      </c>
    </row>
    <row r="2377" spans="1:7" x14ac:dyDescent="0.55000000000000004">
      <c r="A2377" s="1">
        <v>43235</v>
      </c>
      <c r="B2377" t="s">
        <v>22</v>
      </c>
      <c r="C2377" t="s">
        <v>92</v>
      </c>
      <c r="D2377" t="s">
        <v>40</v>
      </c>
      <c r="E2377" t="s">
        <v>28</v>
      </c>
      <c r="F2377" t="s">
        <v>32</v>
      </c>
      <c r="G2377">
        <v>220.96</v>
      </c>
    </row>
    <row r="2378" spans="1:7" x14ac:dyDescent="0.55000000000000004">
      <c r="A2378" s="1">
        <v>42190</v>
      </c>
      <c r="B2378" t="s">
        <v>22</v>
      </c>
      <c r="C2378" t="s">
        <v>100</v>
      </c>
      <c r="D2378" t="s">
        <v>101</v>
      </c>
      <c r="E2378" t="s">
        <v>42</v>
      </c>
      <c r="F2378" t="s">
        <v>55</v>
      </c>
      <c r="G2378">
        <v>220.77600000000001</v>
      </c>
    </row>
    <row r="2379" spans="1:7" x14ac:dyDescent="0.55000000000000004">
      <c r="A2379" s="1">
        <v>43430</v>
      </c>
      <c r="B2379" t="s">
        <v>22</v>
      </c>
      <c r="C2379" t="s">
        <v>494</v>
      </c>
      <c r="D2379" t="s">
        <v>144</v>
      </c>
      <c r="E2379" t="s">
        <v>67</v>
      </c>
      <c r="F2379" t="s">
        <v>68</v>
      </c>
      <c r="G2379">
        <v>220.75200000000001</v>
      </c>
    </row>
    <row r="2380" spans="1:7" x14ac:dyDescent="0.55000000000000004">
      <c r="A2380" s="1">
        <v>43220</v>
      </c>
      <c r="B2380" t="s">
        <v>98</v>
      </c>
      <c r="C2380" t="s">
        <v>50</v>
      </c>
      <c r="D2380" t="s">
        <v>26</v>
      </c>
      <c r="E2380" t="s">
        <v>28</v>
      </c>
      <c r="F2380" t="s">
        <v>61</v>
      </c>
      <c r="G2380">
        <v>220.70400000000001</v>
      </c>
    </row>
    <row r="2381" spans="1:7" x14ac:dyDescent="0.55000000000000004">
      <c r="A2381" s="1">
        <v>43217</v>
      </c>
      <c r="B2381" t="s">
        <v>37</v>
      </c>
      <c r="C2381" t="s">
        <v>100</v>
      </c>
      <c r="D2381" t="s">
        <v>101</v>
      </c>
      <c r="E2381" t="s">
        <v>28</v>
      </c>
      <c r="F2381" t="s">
        <v>29</v>
      </c>
      <c r="G2381">
        <v>220.26560000000001</v>
      </c>
    </row>
    <row r="2382" spans="1:7" x14ac:dyDescent="0.55000000000000004">
      <c r="A2382" s="1">
        <v>43419</v>
      </c>
      <c r="B2382" t="s">
        <v>22</v>
      </c>
      <c r="C2382" t="s">
        <v>50</v>
      </c>
      <c r="D2382" t="s">
        <v>26</v>
      </c>
      <c r="E2382" t="s">
        <v>28</v>
      </c>
      <c r="F2382" t="s">
        <v>61</v>
      </c>
      <c r="G2382">
        <v>220.06399999999999</v>
      </c>
    </row>
    <row r="2383" spans="1:7" x14ac:dyDescent="0.55000000000000004">
      <c r="A2383" s="1">
        <v>43324</v>
      </c>
      <c r="B2383" t="s">
        <v>37</v>
      </c>
      <c r="C2383" t="s">
        <v>2738</v>
      </c>
      <c r="D2383" t="s">
        <v>144</v>
      </c>
      <c r="E2383" t="s">
        <v>42</v>
      </c>
      <c r="F2383" t="s">
        <v>64</v>
      </c>
      <c r="G2383">
        <v>219.9</v>
      </c>
    </row>
    <row r="2384" spans="1:7" x14ac:dyDescent="0.55000000000000004">
      <c r="A2384" s="1">
        <v>43365</v>
      </c>
      <c r="B2384" t="s">
        <v>37</v>
      </c>
      <c r="C2384" t="s">
        <v>110</v>
      </c>
      <c r="D2384" t="s">
        <v>101</v>
      </c>
      <c r="E2384" t="s">
        <v>42</v>
      </c>
      <c r="F2384" t="s">
        <v>86</v>
      </c>
      <c r="G2384">
        <v>219.84</v>
      </c>
    </row>
    <row r="2385" spans="1:7" x14ac:dyDescent="0.55000000000000004">
      <c r="A2385" s="1">
        <v>42903</v>
      </c>
      <c r="B2385" t="s">
        <v>22</v>
      </c>
      <c r="C2385" t="s">
        <v>39</v>
      </c>
      <c r="D2385" t="s">
        <v>40</v>
      </c>
      <c r="E2385" t="s">
        <v>42</v>
      </c>
      <c r="F2385" t="s">
        <v>86</v>
      </c>
      <c r="G2385">
        <v>219.84</v>
      </c>
    </row>
    <row r="2386" spans="1:7" x14ac:dyDescent="0.55000000000000004">
      <c r="A2386" s="1">
        <v>42930</v>
      </c>
      <c r="B2386" t="s">
        <v>22</v>
      </c>
      <c r="C2386" t="s">
        <v>100</v>
      </c>
      <c r="D2386" t="s">
        <v>101</v>
      </c>
      <c r="E2386" t="s">
        <v>42</v>
      </c>
      <c r="F2386" t="s">
        <v>86</v>
      </c>
      <c r="G2386">
        <v>219.84</v>
      </c>
    </row>
    <row r="2387" spans="1:7" x14ac:dyDescent="0.55000000000000004">
      <c r="A2387" s="1">
        <v>43435</v>
      </c>
      <c r="B2387" t="s">
        <v>22</v>
      </c>
      <c r="C2387" t="s">
        <v>100</v>
      </c>
      <c r="D2387" t="s">
        <v>101</v>
      </c>
      <c r="E2387" t="s">
        <v>67</v>
      </c>
      <c r="F2387" t="s">
        <v>68</v>
      </c>
      <c r="G2387">
        <v>219.8</v>
      </c>
    </row>
    <row r="2388" spans="1:7" x14ac:dyDescent="0.55000000000000004">
      <c r="A2388" s="1">
        <v>42710</v>
      </c>
      <c r="B2388" t="s">
        <v>22</v>
      </c>
      <c r="C2388" t="s">
        <v>39</v>
      </c>
      <c r="D2388" t="s">
        <v>40</v>
      </c>
      <c r="E2388" t="s">
        <v>67</v>
      </c>
      <c r="F2388" t="s">
        <v>68</v>
      </c>
      <c r="G2388">
        <v>219.184</v>
      </c>
    </row>
    <row r="2389" spans="1:7" x14ac:dyDescent="0.55000000000000004">
      <c r="A2389" s="1">
        <v>43197</v>
      </c>
      <c r="B2389" t="s">
        <v>98</v>
      </c>
      <c r="C2389" t="s">
        <v>50</v>
      </c>
      <c r="D2389" t="s">
        <v>26</v>
      </c>
      <c r="E2389" t="s">
        <v>67</v>
      </c>
      <c r="F2389" t="s">
        <v>68</v>
      </c>
      <c r="G2389">
        <v>219.184</v>
      </c>
    </row>
    <row r="2390" spans="1:7" x14ac:dyDescent="0.55000000000000004">
      <c r="A2390" s="1">
        <v>42225</v>
      </c>
      <c r="B2390" t="s">
        <v>98</v>
      </c>
      <c r="C2390" t="s">
        <v>92</v>
      </c>
      <c r="D2390" t="s">
        <v>40</v>
      </c>
      <c r="E2390" t="s">
        <v>67</v>
      </c>
      <c r="F2390" t="s">
        <v>68</v>
      </c>
      <c r="G2390">
        <v>219.16800000000001</v>
      </c>
    </row>
    <row r="2391" spans="1:7" x14ac:dyDescent="0.55000000000000004">
      <c r="A2391" s="1">
        <v>43423</v>
      </c>
      <c r="B2391" t="s">
        <v>22</v>
      </c>
      <c r="C2391" t="s">
        <v>207</v>
      </c>
      <c r="D2391" t="s">
        <v>101</v>
      </c>
      <c r="E2391" t="s">
        <v>28</v>
      </c>
      <c r="F2391" t="s">
        <v>52</v>
      </c>
      <c r="G2391">
        <v>219.07499999999999</v>
      </c>
    </row>
    <row r="2392" spans="1:7" x14ac:dyDescent="0.55000000000000004">
      <c r="A2392" s="1">
        <v>42219</v>
      </c>
      <c r="B2392" t="s">
        <v>22</v>
      </c>
      <c r="C2392" t="s">
        <v>453</v>
      </c>
      <c r="D2392" t="s">
        <v>40</v>
      </c>
      <c r="E2392" t="s">
        <v>28</v>
      </c>
      <c r="F2392" t="s">
        <v>52</v>
      </c>
      <c r="G2392">
        <v>218.75</v>
      </c>
    </row>
    <row r="2393" spans="1:7" x14ac:dyDescent="0.55000000000000004">
      <c r="A2393" s="1">
        <v>42084</v>
      </c>
      <c r="B2393" t="s">
        <v>22</v>
      </c>
      <c r="C2393" t="s">
        <v>331</v>
      </c>
      <c r="D2393" t="s">
        <v>26</v>
      </c>
      <c r="E2393" t="s">
        <v>28</v>
      </c>
      <c r="F2393" t="s">
        <v>32</v>
      </c>
      <c r="G2393">
        <v>218.376</v>
      </c>
    </row>
    <row r="2394" spans="1:7" x14ac:dyDescent="0.55000000000000004">
      <c r="A2394" s="1">
        <v>42364</v>
      </c>
      <c r="B2394" t="s">
        <v>37</v>
      </c>
      <c r="C2394" t="s">
        <v>453</v>
      </c>
      <c r="D2394" t="s">
        <v>40</v>
      </c>
      <c r="E2394" t="s">
        <v>28</v>
      </c>
      <c r="F2394" t="s">
        <v>61</v>
      </c>
      <c r="G2394">
        <v>218.352</v>
      </c>
    </row>
    <row r="2395" spans="1:7" x14ac:dyDescent="0.55000000000000004">
      <c r="A2395" s="1">
        <v>43191</v>
      </c>
      <c r="B2395" t="s">
        <v>37</v>
      </c>
      <c r="C2395" t="s">
        <v>50</v>
      </c>
      <c r="D2395" t="s">
        <v>26</v>
      </c>
      <c r="E2395" t="s">
        <v>28</v>
      </c>
      <c r="F2395" t="s">
        <v>32</v>
      </c>
      <c r="G2395">
        <v>218.352</v>
      </c>
    </row>
    <row r="2396" spans="1:7" x14ac:dyDescent="0.55000000000000004">
      <c r="A2396" s="1">
        <v>43457</v>
      </c>
      <c r="B2396" t="s">
        <v>22</v>
      </c>
      <c r="C2396" t="s">
        <v>331</v>
      </c>
      <c r="D2396" t="s">
        <v>26</v>
      </c>
      <c r="E2396" t="s">
        <v>42</v>
      </c>
      <c r="F2396" t="s">
        <v>55</v>
      </c>
      <c r="G2396">
        <v>218.352</v>
      </c>
    </row>
    <row r="2397" spans="1:7" x14ac:dyDescent="0.55000000000000004">
      <c r="A2397" s="1">
        <v>43358</v>
      </c>
      <c r="B2397" t="s">
        <v>22</v>
      </c>
      <c r="C2397" t="s">
        <v>39</v>
      </c>
      <c r="D2397" t="s">
        <v>40</v>
      </c>
      <c r="E2397" t="s">
        <v>28</v>
      </c>
      <c r="F2397" t="s">
        <v>32</v>
      </c>
      <c r="G2397">
        <v>218.352</v>
      </c>
    </row>
    <row r="2398" spans="1:7" x14ac:dyDescent="0.55000000000000004">
      <c r="A2398" s="1">
        <v>43207</v>
      </c>
      <c r="B2398" t="s">
        <v>22</v>
      </c>
      <c r="C2398" t="s">
        <v>39</v>
      </c>
      <c r="D2398" t="s">
        <v>40</v>
      </c>
      <c r="E2398" t="s">
        <v>28</v>
      </c>
      <c r="F2398" t="s">
        <v>32</v>
      </c>
      <c r="G2398">
        <v>218.352</v>
      </c>
    </row>
    <row r="2399" spans="1:7" x14ac:dyDescent="0.55000000000000004">
      <c r="A2399" s="1">
        <v>43347</v>
      </c>
      <c r="B2399" t="s">
        <v>22</v>
      </c>
      <c r="C2399" t="s">
        <v>39</v>
      </c>
      <c r="D2399" t="s">
        <v>40</v>
      </c>
      <c r="E2399" t="s">
        <v>42</v>
      </c>
      <c r="F2399" t="s">
        <v>55</v>
      </c>
      <c r="G2399">
        <v>217.85</v>
      </c>
    </row>
    <row r="2400" spans="1:7" x14ac:dyDescent="0.55000000000000004">
      <c r="A2400" s="1">
        <v>43375</v>
      </c>
      <c r="B2400" t="s">
        <v>22</v>
      </c>
      <c r="C2400" t="s">
        <v>416</v>
      </c>
      <c r="D2400" t="s">
        <v>40</v>
      </c>
      <c r="E2400" t="s">
        <v>28</v>
      </c>
      <c r="F2400" t="s">
        <v>29</v>
      </c>
      <c r="G2400">
        <v>217.76400000000001</v>
      </c>
    </row>
    <row r="2401" spans="1:7" x14ac:dyDescent="0.55000000000000004">
      <c r="A2401" s="1">
        <v>43042</v>
      </c>
      <c r="B2401" t="s">
        <v>22</v>
      </c>
      <c r="C2401" t="s">
        <v>39</v>
      </c>
      <c r="D2401" t="s">
        <v>40</v>
      </c>
      <c r="E2401" t="s">
        <v>28</v>
      </c>
      <c r="F2401" t="s">
        <v>32</v>
      </c>
      <c r="G2401">
        <v>217.584</v>
      </c>
    </row>
    <row r="2402" spans="1:7" x14ac:dyDescent="0.55000000000000004">
      <c r="A2402" s="1">
        <v>42368</v>
      </c>
      <c r="B2402" t="s">
        <v>37</v>
      </c>
      <c r="C2402" t="s">
        <v>100</v>
      </c>
      <c r="D2402" t="s">
        <v>101</v>
      </c>
      <c r="E2402" t="s">
        <v>67</v>
      </c>
      <c r="F2402" t="s">
        <v>68</v>
      </c>
      <c r="G2402">
        <v>217.584</v>
      </c>
    </row>
    <row r="2403" spans="1:7" x14ac:dyDescent="0.55000000000000004">
      <c r="A2403" s="1">
        <v>42544</v>
      </c>
      <c r="B2403" t="s">
        <v>22</v>
      </c>
      <c r="C2403" t="s">
        <v>39</v>
      </c>
      <c r="D2403" t="s">
        <v>40</v>
      </c>
      <c r="E2403" t="s">
        <v>67</v>
      </c>
      <c r="F2403" t="s">
        <v>68</v>
      </c>
      <c r="G2403">
        <v>217.584</v>
      </c>
    </row>
    <row r="2404" spans="1:7" x14ac:dyDescent="0.55000000000000004">
      <c r="A2404" s="1">
        <v>42105</v>
      </c>
      <c r="B2404" t="s">
        <v>22</v>
      </c>
      <c r="C2404" t="s">
        <v>1763</v>
      </c>
      <c r="D2404" t="s">
        <v>40</v>
      </c>
      <c r="E2404" t="s">
        <v>67</v>
      </c>
      <c r="F2404" t="s">
        <v>157</v>
      </c>
      <c r="G2404">
        <v>217.44</v>
      </c>
    </row>
    <row r="2405" spans="1:7" x14ac:dyDescent="0.55000000000000004">
      <c r="A2405" s="1">
        <v>43052</v>
      </c>
      <c r="B2405" t="s">
        <v>98</v>
      </c>
      <c r="C2405" t="s">
        <v>143</v>
      </c>
      <c r="D2405" t="s">
        <v>144</v>
      </c>
      <c r="E2405" t="s">
        <v>42</v>
      </c>
      <c r="F2405" t="s">
        <v>86</v>
      </c>
      <c r="G2405">
        <v>217.05600000000001</v>
      </c>
    </row>
    <row r="2406" spans="1:7" x14ac:dyDescent="0.55000000000000004">
      <c r="A2406" s="1">
        <v>42360</v>
      </c>
      <c r="B2406" t="s">
        <v>98</v>
      </c>
      <c r="C2406" t="s">
        <v>263</v>
      </c>
      <c r="D2406" t="s">
        <v>144</v>
      </c>
      <c r="E2406" t="s">
        <v>42</v>
      </c>
      <c r="F2406" t="s">
        <v>55</v>
      </c>
      <c r="G2406">
        <v>216.4</v>
      </c>
    </row>
    <row r="2407" spans="1:7" x14ac:dyDescent="0.55000000000000004">
      <c r="A2407" s="1">
        <v>43413</v>
      </c>
      <c r="B2407" t="s">
        <v>37</v>
      </c>
      <c r="C2407" t="s">
        <v>39</v>
      </c>
      <c r="D2407" t="s">
        <v>40</v>
      </c>
      <c r="E2407" t="s">
        <v>28</v>
      </c>
      <c r="F2407" t="s">
        <v>32</v>
      </c>
      <c r="G2407">
        <v>215.976</v>
      </c>
    </row>
    <row r="2408" spans="1:7" x14ac:dyDescent="0.55000000000000004">
      <c r="A2408" s="1">
        <v>42980</v>
      </c>
      <c r="B2408" t="s">
        <v>22</v>
      </c>
      <c r="C2408" t="s">
        <v>92</v>
      </c>
      <c r="D2408" t="s">
        <v>40</v>
      </c>
      <c r="E2408" t="s">
        <v>28</v>
      </c>
      <c r="F2408" t="s">
        <v>32</v>
      </c>
      <c r="G2408">
        <v>215.976</v>
      </c>
    </row>
    <row r="2409" spans="1:7" x14ac:dyDescent="0.55000000000000004">
      <c r="A2409" s="1">
        <v>43345</v>
      </c>
      <c r="B2409" t="s">
        <v>98</v>
      </c>
      <c r="C2409" t="s">
        <v>92</v>
      </c>
      <c r="D2409" t="s">
        <v>40</v>
      </c>
      <c r="E2409" t="s">
        <v>28</v>
      </c>
      <c r="F2409" t="s">
        <v>32</v>
      </c>
      <c r="G2409">
        <v>215.976</v>
      </c>
    </row>
    <row r="2410" spans="1:7" x14ac:dyDescent="0.55000000000000004">
      <c r="A2410" s="1">
        <v>43151</v>
      </c>
      <c r="B2410" t="s">
        <v>37</v>
      </c>
      <c r="C2410" t="s">
        <v>39</v>
      </c>
      <c r="D2410" t="s">
        <v>40</v>
      </c>
      <c r="E2410" t="s">
        <v>67</v>
      </c>
      <c r="F2410" t="s">
        <v>68</v>
      </c>
      <c r="G2410">
        <v>215.96799999999999</v>
      </c>
    </row>
    <row r="2411" spans="1:7" x14ac:dyDescent="0.55000000000000004">
      <c r="A2411" s="1">
        <v>42923</v>
      </c>
      <c r="B2411" t="s">
        <v>22</v>
      </c>
      <c r="C2411" t="s">
        <v>39</v>
      </c>
      <c r="D2411" t="s">
        <v>40</v>
      </c>
      <c r="E2411" t="s">
        <v>28</v>
      </c>
      <c r="F2411" t="s">
        <v>61</v>
      </c>
      <c r="G2411">
        <v>215.65</v>
      </c>
    </row>
    <row r="2412" spans="1:7" x14ac:dyDescent="0.55000000000000004">
      <c r="A2412" s="1">
        <v>43262</v>
      </c>
      <c r="B2412" t="s">
        <v>98</v>
      </c>
      <c r="C2412" t="s">
        <v>306</v>
      </c>
      <c r="D2412" t="s">
        <v>40</v>
      </c>
      <c r="E2412" t="s">
        <v>42</v>
      </c>
      <c r="F2412" t="s">
        <v>55</v>
      </c>
      <c r="G2412">
        <v>215.59200000000001</v>
      </c>
    </row>
    <row r="2413" spans="1:7" x14ac:dyDescent="0.55000000000000004">
      <c r="A2413" s="1">
        <v>43442</v>
      </c>
      <c r="B2413" t="s">
        <v>22</v>
      </c>
      <c r="C2413" t="s">
        <v>143</v>
      </c>
      <c r="D2413" t="s">
        <v>144</v>
      </c>
      <c r="E2413" t="s">
        <v>28</v>
      </c>
      <c r="F2413" t="s">
        <v>32</v>
      </c>
      <c r="G2413">
        <v>215.54400000000001</v>
      </c>
    </row>
    <row r="2414" spans="1:7" x14ac:dyDescent="0.55000000000000004">
      <c r="A2414" s="1">
        <v>43284</v>
      </c>
      <c r="B2414" t="s">
        <v>98</v>
      </c>
      <c r="C2414" t="s">
        <v>494</v>
      </c>
      <c r="D2414" t="s">
        <v>144</v>
      </c>
      <c r="E2414" t="s">
        <v>28</v>
      </c>
      <c r="F2414" t="s">
        <v>52</v>
      </c>
      <c r="G2414">
        <v>215.148</v>
      </c>
    </row>
    <row r="2415" spans="1:7" x14ac:dyDescent="0.55000000000000004">
      <c r="A2415" s="1">
        <v>43172</v>
      </c>
      <c r="B2415" t="s">
        <v>98</v>
      </c>
      <c r="C2415" t="s">
        <v>665</v>
      </c>
      <c r="D2415" t="s">
        <v>40</v>
      </c>
      <c r="E2415" t="s">
        <v>67</v>
      </c>
      <c r="F2415" t="s">
        <v>157</v>
      </c>
      <c r="G2415">
        <v>214.95</v>
      </c>
    </row>
    <row r="2416" spans="1:7" x14ac:dyDescent="0.55000000000000004">
      <c r="A2416" s="1">
        <v>42344</v>
      </c>
      <c r="B2416" t="s">
        <v>22</v>
      </c>
      <c r="C2416" t="s">
        <v>207</v>
      </c>
      <c r="D2416" t="s">
        <v>101</v>
      </c>
      <c r="E2416" t="s">
        <v>28</v>
      </c>
      <c r="F2416" t="s">
        <v>52</v>
      </c>
      <c r="G2416">
        <v>214.95</v>
      </c>
    </row>
    <row r="2417" spans="1:7" x14ac:dyDescent="0.55000000000000004">
      <c r="A2417" s="1">
        <v>43443</v>
      </c>
      <c r="B2417" t="s">
        <v>22</v>
      </c>
      <c r="C2417" t="s">
        <v>25</v>
      </c>
      <c r="D2417" t="s">
        <v>26</v>
      </c>
      <c r="E2417" t="s">
        <v>42</v>
      </c>
      <c r="F2417" t="s">
        <v>74</v>
      </c>
      <c r="G2417">
        <v>214.9</v>
      </c>
    </row>
    <row r="2418" spans="1:7" x14ac:dyDescent="0.55000000000000004">
      <c r="A2418" s="1">
        <v>42690</v>
      </c>
      <c r="B2418" t="s">
        <v>98</v>
      </c>
      <c r="C2418" t="s">
        <v>110</v>
      </c>
      <c r="D2418" t="s">
        <v>101</v>
      </c>
      <c r="E2418" t="s">
        <v>28</v>
      </c>
      <c r="F2418" t="s">
        <v>52</v>
      </c>
      <c r="G2418">
        <v>214.11</v>
      </c>
    </row>
    <row r="2419" spans="1:7" x14ac:dyDescent="0.55000000000000004">
      <c r="A2419" s="1">
        <v>42290</v>
      </c>
      <c r="B2419" t="s">
        <v>22</v>
      </c>
      <c r="C2419" t="s">
        <v>92</v>
      </c>
      <c r="D2419" t="s">
        <v>40</v>
      </c>
      <c r="E2419" t="s">
        <v>42</v>
      </c>
      <c r="F2419" t="s">
        <v>74</v>
      </c>
      <c r="G2419">
        <v>213.92</v>
      </c>
    </row>
    <row r="2420" spans="1:7" x14ac:dyDescent="0.55000000000000004">
      <c r="A2420" s="1">
        <v>42243</v>
      </c>
      <c r="B2420" t="s">
        <v>22</v>
      </c>
      <c r="C2420" t="s">
        <v>39</v>
      </c>
      <c r="D2420" t="s">
        <v>40</v>
      </c>
      <c r="E2420" t="s">
        <v>67</v>
      </c>
      <c r="F2420" t="s">
        <v>68</v>
      </c>
      <c r="G2420">
        <v>213.48</v>
      </c>
    </row>
    <row r="2421" spans="1:7" x14ac:dyDescent="0.55000000000000004">
      <c r="A2421" s="1">
        <v>43351</v>
      </c>
      <c r="B2421" t="s">
        <v>37</v>
      </c>
      <c r="C2421" t="s">
        <v>100</v>
      </c>
      <c r="D2421" t="s">
        <v>101</v>
      </c>
      <c r="E2421" t="s">
        <v>28</v>
      </c>
      <c r="F2421" t="s">
        <v>32</v>
      </c>
      <c r="G2421">
        <v>213.43</v>
      </c>
    </row>
    <row r="2422" spans="1:7" x14ac:dyDescent="0.55000000000000004">
      <c r="A2422" s="1">
        <v>42190</v>
      </c>
      <c r="B2422" t="s">
        <v>37</v>
      </c>
      <c r="C2422" t="s">
        <v>50</v>
      </c>
      <c r="D2422" t="s">
        <v>26</v>
      </c>
      <c r="E2422" t="s">
        <v>28</v>
      </c>
      <c r="F2422" t="s">
        <v>61</v>
      </c>
      <c r="G2422">
        <v>213.21600000000001</v>
      </c>
    </row>
    <row r="2423" spans="1:7" x14ac:dyDescent="0.55000000000000004">
      <c r="A2423" s="1">
        <v>43430</v>
      </c>
      <c r="B2423" t="s">
        <v>37</v>
      </c>
      <c r="C2423" t="s">
        <v>494</v>
      </c>
      <c r="D2423" t="s">
        <v>144</v>
      </c>
      <c r="E2423" t="s">
        <v>42</v>
      </c>
      <c r="F2423" t="s">
        <v>74</v>
      </c>
      <c r="G2423">
        <v>213.136</v>
      </c>
    </row>
    <row r="2424" spans="1:7" x14ac:dyDescent="0.55000000000000004">
      <c r="A2424" s="1">
        <v>42490</v>
      </c>
      <c r="B2424" t="s">
        <v>98</v>
      </c>
      <c r="C2424" t="s">
        <v>207</v>
      </c>
      <c r="D2424" t="s">
        <v>101</v>
      </c>
      <c r="E2424" t="s">
        <v>28</v>
      </c>
      <c r="F2424" t="s">
        <v>32</v>
      </c>
      <c r="G2424">
        <v>213.11500000000001</v>
      </c>
    </row>
    <row r="2425" spans="1:7" x14ac:dyDescent="0.55000000000000004">
      <c r="A2425" s="1">
        <v>42327</v>
      </c>
      <c r="B2425" t="s">
        <v>37</v>
      </c>
      <c r="C2425" t="s">
        <v>241</v>
      </c>
      <c r="D2425" t="s">
        <v>144</v>
      </c>
      <c r="E2425" t="s">
        <v>42</v>
      </c>
      <c r="F2425" t="s">
        <v>71</v>
      </c>
      <c r="G2425">
        <v>213.08</v>
      </c>
    </row>
    <row r="2426" spans="1:7" x14ac:dyDescent="0.55000000000000004">
      <c r="A2426" s="1">
        <v>43095</v>
      </c>
      <c r="B2426" t="s">
        <v>37</v>
      </c>
      <c r="C2426" t="s">
        <v>786</v>
      </c>
      <c r="D2426" t="s">
        <v>144</v>
      </c>
      <c r="E2426" t="s">
        <v>28</v>
      </c>
      <c r="F2426" t="s">
        <v>32</v>
      </c>
      <c r="G2426">
        <v>212.94</v>
      </c>
    </row>
    <row r="2427" spans="1:7" x14ac:dyDescent="0.55000000000000004">
      <c r="A2427" s="1">
        <v>42589</v>
      </c>
      <c r="B2427" t="s">
        <v>22</v>
      </c>
      <c r="C2427" t="s">
        <v>593</v>
      </c>
      <c r="D2427" t="s">
        <v>101</v>
      </c>
      <c r="E2427" t="s">
        <v>28</v>
      </c>
      <c r="F2427" t="s">
        <v>61</v>
      </c>
      <c r="G2427">
        <v>212.94</v>
      </c>
    </row>
    <row r="2428" spans="1:7" x14ac:dyDescent="0.55000000000000004">
      <c r="A2428" s="1">
        <v>42169</v>
      </c>
      <c r="B2428" t="s">
        <v>98</v>
      </c>
      <c r="C2428" t="s">
        <v>234</v>
      </c>
      <c r="D2428" t="s">
        <v>101</v>
      </c>
      <c r="E2428" t="s">
        <v>28</v>
      </c>
      <c r="F2428" t="s">
        <v>29</v>
      </c>
      <c r="G2428">
        <v>212.94</v>
      </c>
    </row>
    <row r="2429" spans="1:7" x14ac:dyDescent="0.55000000000000004">
      <c r="A2429" s="1">
        <v>43113</v>
      </c>
      <c r="B2429" t="s">
        <v>37</v>
      </c>
      <c r="C2429" t="s">
        <v>593</v>
      </c>
      <c r="D2429" t="s">
        <v>101</v>
      </c>
      <c r="E2429" t="s">
        <v>28</v>
      </c>
      <c r="F2429" t="s">
        <v>29</v>
      </c>
      <c r="G2429">
        <v>212.94</v>
      </c>
    </row>
    <row r="2430" spans="1:7" x14ac:dyDescent="0.55000000000000004">
      <c r="A2430" s="1">
        <v>43073</v>
      </c>
      <c r="B2430" t="s">
        <v>37</v>
      </c>
      <c r="C2430" t="s">
        <v>263</v>
      </c>
      <c r="D2430" t="s">
        <v>144</v>
      </c>
      <c r="E2430" t="s">
        <v>42</v>
      </c>
      <c r="F2430" t="s">
        <v>55</v>
      </c>
      <c r="G2430">
        <v>212.88</v>
      </c>
    </row>
    <row r="2431" spans="1:7" x14ac:dyDescent="0.55000000000000004">
      <c r="A2431" s="1">
        <v>43363</v>
      </c>
      <c r="B2431" t="s">
        <v>22</v>
      </c>
      <c r="C2431" t="s">
        <v>263</v>
      </c>
      <c r="D2431" t="s">
        <v>144</v>
      </c>
      <c r="E2431" t="s">
        <v>67</v>
      </c>
      <c r="F2431" t="s">
        <v>157</v>
      </c>
      <c r="G2431">
        <v>212.8</v>
      </c>
    </row>
    <row r="2432" spans="1:7" x14ac:dyDescent="0.55000000000000004">
      <c r="A2432" s="1">
        <v>42458</v>
      </c>
      <c r="B2432" t="s">
        <v>22</v>
      </c>
      <c r="C2432" t="s">
        <v>39</v>
      </c>
      <c r="D2432" t="s">
        <v>40</v>
      </c>
      <c r="E2432" t="s">
        <v>42</v>
      </c>
      <c r="F2432" t="s">
        <v>86</v>
      </c>
      <c r="G2432">
        <v>212.64</v>
      </c>
    </row>
    <row r="2433" spans="1:7" x14ac:dyDescent="0.55000000000000004">
      <c r="A2433" s="1">
        <v>42730</v>
      </c>
      <c r="B2433" t="s">
        <v>22</v>
      </c>
      <c r="C2433" t="s">
        <v>263</v>
      </c>
      <c r="D2433" t="s">
        <v>144</v>
      </c>
      <c r="E2433" t="s">
        <v>42</v>
      </c>
      <c r="F2433" t="s">
        <v>86</v>
      </c>
      <c r="G2433">
        <v>212.64</v>
      </c>
    </row>
    <row r="2434" spans="1:7" x14ac:dyDescent="0.55000000000000004">
      <c r="A2434" s="1">
        <v>42721</v>
      </c>
      <c r="B2434" t="s">
        <v>22</v>
      </c>
      <c r="C2434" t="s">
        <v>234</v>
      </c>
      <c r="D2434" t="s">
        <v>101</v>
      </c>
      <c r="E2434" t="s">
        <v>28</v>
      </c>
      <c r="F2434" t="s">
        <v>61</v>
      </c>
      <c r="G2434">
        <v>212.13</v>
      </c>
    </row>
    <row r="2435" spans="1:7" x14ac:dyDescent="0.55000000000000004">
      <c r="A2435" s="1">
        <v>42731</v>
      </c>
      <c r="B2435" t="s">
        <v>98</v>
      </c>
      <c r="C2435" t="s">
        <v>100</v>
      </c>
      <c r="D2435" t="s">
        <v>101</v>
      </c>
      <c r="E2435" t="s">
        <v>28</v>
      </c>
      <c r="F2435" t="s">
        <v>32</v>
      </c>
      <c r="G2435">
        <v>212.05799999999999</v>
      </c>
    </row>
    <row r="2436" spans="1:7" x14ac:dyDescent="0.55000000000000004">
      <c r="A2436" s="1">
        <v>42297</v>
      </c>
      <c r="B2436" t="s">
        <v>22</v>
      </c>
      <c r="C2436" t="s">
        <v>234</v>
      </c>
      <c r="D2436" t="s">
        <v>101</v>
      </c>
      <c r="E2436" t="s">
        <v>42</v>
      </c>
      <c r="F2436" t="s">
        <v>55</v>
      </c>
      <c r="G2436">
        <v>211.96</v>
      </c>
    </row>
    <row r="2437" spans="1:7" x14ac:dyDescent="0.55000000000000004">
      <c r="A2437" s="1">
        <v>42271</v>
      </c>
      <c r="B2437" t="s">
        <v>22</v>
      </c>
      <c r="C2437" t="s">
        <v>39</v>
      </c>
      <c r="D2437" t="s">
        <v>40</v>
      </c>
      <c r="E2437" t="s">
        <v>42</v>
      </c>
      <c r="F2437" t="s">
        <v>55</v>
      </c>
      <c r="G2437">
        <v>211.96</v>
      </c>
    </row>
    <row r="2438" spans="1:7" x14ac:dyDescent="0.55000000000000004">
      <c r="A2438" s="1">
        <v>42863</v>
      </c>
      <c r="B2438" t="s">
        <v>37</v>
      </c>
      <c r="C2438" t="s">
        <v>241</v>
      </c>
      <c r="D2438" t="s">
        <v>144</v>
      </c>
      <c r="E2438" t="s">
        <v>28</v>
      </c>
      <c r="F2438" t="s">
        <v>61</v>
      </c>
      <c r="G2438">
        <v>211.96</v>
      </c>
    </row>
    <row r="2439" spans="1:7" x14ac:dyDescent="0.55000000000000004">
      <c r="A2439" s="1">
        <v>43182</v>
      </c>
      <c r="B2439" t="s">
        <v>98</v>
      </c>
      <c r="C2439" t="s">
        <v>39</v>
      </c>
      <c r="D2439" t="s">
        <v>40</v>
      </c>
      <c r="E2439" t="s">
        <v>28</v>
      </c>
      <c r="F2439" t="s">
        <v>61</v>
      </c>
      <c r="G2439">
        <v>211.84</v>
      </c>
    </row>
    <row r="2440" spans="1:7" x14ac:dyDescent="0.55000000000000004">
      <c r="A2440" s="1">
        <v>42473</v>
      </c>
      <c r="B2440" t="s">
        <v>22</v>
      </c>
      <c r="C2440" t="s">
        <v>100</v>
      </c>
      <c r="D2440" t="s">
        <v>101</v>
      </c>
      <c r="E2440" t="s">
        <v>28</v>
      </c>
      <c r="F2440" t="s">
        <v>52</v>
      </c>
      <c r="G2440">
        <v>211.37200000000001</v>
      </c>
    </row>
    <row r="2441" spans="1:7" x14ac:dyDescent="0.55000000000000004">
      <c r="A2441" s="1">
        <v>42228</v>
      </c>
      <c r="B2441" t="s">
        <v>98</v>
      </c>
      <c r="C2441" t="s">
        <v>50</v>
      </c>
      <c r="D2441" t="s">
        <v>26</v>
      </c>
      <c r="E2441" t="s">
        <v>42</v>
      </c>
      <c r="F2441" t="s">
        <v>74</v>
      </c>
      <c r="G2441">
        <v>211.24799999999999</v>
      </c>
    </row>
    <row r="2442" spans="1:7" x14ac:dyDescent="0.55000000000000004">
      <c r="A2442" s="1">
        <v>43186</v>
      </c>
      <c r="B2442" t="s">
        <v>22</v>
      </c>
      <c r="C2442" t="s">
        <v>100</v>
      </c>
      <c r="D2442" t="s">
        <v>101</v>
      </c>
      <c r="E2442" t="s">
        <v>28</v>
      </c>
      <c r="F2442" t="s">
        <v>32</v>
      </c>
      <c r="G2442">
        <v>211.24600000000001</v>
      </c>
    </row>
    <row r="2443" spans="1:7" x14ac:dyDescent="0.55000000000000004">
      <c r="A2443" s="1">
        <v>43184</v>
      </c>
      <c r="B2443" t="s">
        <v>22</v>
      </c>
      <c r="C2443" t="s">
        <v>39</v>
      </c>
      <c r="D2443" t="s">
        <v>40</v>
      </c>
      <c r="E2443" t="s">
        <v>67</v>
      </c>
      <c r="F2443" t="s">
        <v>68</v>
      </c>
      <c r="G2443">
        <v>211.16800000000001</v>
      </c>
    </row>
    <row r="2444" spans="1:7" x14ac:dyDescent="0.55000000000000004">
      <c r="A2444" s="1">
        <v>42953</v>
      </c>
      <c r="B2444" t="s">
        <v>22</v>
      </c>
      <c r="C2444" t="s">
        <v>39</v>
      </c>
      <c r="D2444" t="s">
        <v>40</v>
      </c>
      <c r="E2444" t="s">
        <v>67</v>
      </c>
      <c r="F2444" t="s">
        <v>68</v>
      </c>
      <c r="G2444">
        <v>211.16800000000001</v>
      </c>
    </row>
    <row r="2445" spans="1:7" x14ac:dyDescent="0.55000000000000004">
      <c r="A2445" s="1">
        <v>42881</v>
      </c>
      <c r="B2445" t="s">
        <v>22</v>
      </c>
      <c r="C2445" t="s">
        <v>39</v>
      </c>
      <c r="D2445" t="s">
        <v>40</v>
      </c>
      <c r="E2445" t="s">
        <v>67</v>
      </c>
      <c r="F2445" t="s">
        <v>68</v>
      </c>
      <c r="G2445">
        <v>211.16800000000001</v>
      </c>
    </row>
    <row r="2446" spans="1:7" x14ac:dyDescent="0.55000000000000004">
      <c r="A2446" s="1">
        <v>42357</v>
      </c>
      <c r="B2446" t="s">
        <v>37</v>
      </c>
      <c r="C2446" t="s">
        <v>39</v>
      </c>
      <c r="D2446" t="s">
        <v>40</v>
      </c>
      <c r="E2446" t="s">
        <v>67</v>
      </c>
      <c r="F2446" t="s">
        <v>68</v>
      </c>
      <c r="G2446">
        <v>211.16800000000001</v>
      </c>
    </row>
    <row r="2447" spans="1:7" x14ac:dyDescent="0.55000000000000004">
      <c r="A2447" s="1">
        <v>43366</v>
      </c>
      <c r="B2447" t="s">
        <v>22</v>
      </c>
      <c r="C2447" t="s">
        <v>39</v>
      </c>
      <c r="D2447" t="s">
        <v>40</v>
      </c>
      <c r="E2447" t="s">
        <v>42</v>
      </c>
      <c r="F2447" t="s">
        <v>86</v>
      </c>
      <c r="G2447">
        <v>211.04</v>
      </c>
    </row>
    <row r="2448" spans="1:7" x14ac:dyDescent="0.55000000000000004">
      <c r="A2448" s="1">
        <v>43123</v>
      </c>
      <c r="B2448" t="s">
        <v>37</v>
      </c>
      <c r="C2448" t="s">
        <v>234</v>
      </c>
      <c r="D2448" t="s">
        <v>101</v>
      </c>
      <c r="E2448" t="s">
        <v>28</v>
      </c>
      <c r="F2448" t="s">
        <v>52</v>
      </c>
      <c r="G2448">
        <v>210.98</v>
      </c>
    </row>
    <row r="2449" spans="1:7" x14ac:dyDescent="0.55000000000000004">
      <c r="A2449" s="1">
        <v>42672</v>
      </c>
      <c r="B2449" t="s">
        <v>37</v>
      </c>
      <c r="C2449" t="s">
        <v>39</v>
      </c>
      <c r="D2449" t="s">
        <v>40</v>
      </c>
      <c r="E2449" t="s">
        <v>42</v>
      </c>
      <c r="F2449" t="s">
        <v>169</v>
      </c>
      <c r="G2449">
        <v>210.84</v>
      </c>
    </row>
    <row r="2450" spans="1:7" x14ac:dyDescent="0.55000000000000004">
      <c r="A2450" s="1">
        <v>42624</v>
      </c>
      <c r="B2450" t="s">
        <v>37</v>
      </c>
      <c r="C2450" t="s">
        <v>263</v>
      </c>
      <c r="D2450" t="s">
        <v>144</v>
      </c>
      <c r="E2450" t="s">
        <v>28</v>
      </c>
      <c r="F2450" t="s">
        <v>61</v>
      </c>
      <c r="G2450">
        <v>210.68</v>
      </c>
    </row>
    <row r="2451" spans="1:7" x14ac:dyDescent="0.55000000000000004">
      <c r="A2451" s="1">
        <v>43396</v>
      </c>
      <c r="B2451" t="s">
        <v>37</v>
      </c>
      <c r="C2451" t="s">
        <v>1399</v>
      </c>
      <c r="D2451" t="s">
        <v>144</v>
      </c>
      <c r="E2451" t="s">
        <v>28</v>
      </c>
      <c r="F2451" t="s">
        <v>61</v>
      </c>
      <c r="G2451">
        <v>210.68</v>
      </c>
    </row>
    <row r="2452" spans="1:7" x14ac:dyDescent="0.55000000000000004">
      <c r="A2452" s="1">
        <v>43133</v>
      </c>
      <c r="B2452" t="s">
        <v>37</v>
      </c>
      <c r="C2452" t="s">
        <v>39</v>
      </c>
      <c r="D2452" t="s">
        <v>40</v>
      </c>
      <c r="E2452" t="s">
        <v>28</v>
      </c>
      <c r="F2452" t="s">
        <v>61</v>
      </c>
      <c r="G2452">
        <v>210.58</v>
      </c>
    </row>
    <row r="2453" spans="1:7" x14ac:dyDescent="0.55000000000000004">
      <c r="A2453" s="1">
        <v>43302</v>
      </c>
      <c r="B2453" t="s">
        <v>98</v>
      </c>
      <c r="C2453" t="s">
        <v>494</v>
      </c>
      <c r="D2453" t="s">
        <v>144</v>
      </c>
      <c r="E2453" t="s">
        <v>67</v>
      </c>
      <c r="F2453" t="s">
        <v>68</v>
      </c>
      <c r="G2453">
        <v>210.56399999999999</v>
      </c>
    </row>
    <row r="2454" spans="1:7" x14ac:dyDescent="0.55000000000000004">
      <c r="A2454" s="1">
        <v>42350</v>
      </c>
      <c r="B2454" t="s">
        <v>37</v>
      </c>
      <c r="C2454" t="s">
        <v>100</v>
      </c>
      <c r="D2454" t="s">
        <v>101</v>
      </c>
      <c r="E2454" t="s">
        <v>42</v>
      </c>
      <c r="F2454" t="s">
        <v>71</v>
      </c>
      <c r="G2454">
        <v>210.392</v>
      </c>
    </row>
    <row r="2455" spans="1:7" x14ac:dyDescent="0.55000000000000004">
      <c r="A2455" s="1">
        <v>43334</v>
      </c>
      <c r="B2455" t="s">
        <v>22</v>
      </c>
      <c r="C2455" t="s">
        <v>39</v>
      </c>
      <c r="D2455" t="s">
        <v>40</v>
      </c>
      <c r="E2455" t="s">
        <v>28</v>
      </c>
      <c r="F2455" t="s">
        <v>52</v>
      </c>
      <c r="G2455">
        <v>210.00800000000001</v>
      </c>
    </row>
    <row r="2456" spans="1:7" x14ac:dyDescent="0.55000000000000004">
      <c r="A2456" s="1">
        <v>43172</v>
      </c>
      <c r="B2456" t="s">
        <v>98</v>
      </c>
      <c r="C2456" t="s">
        <v>207</v>
      </c>
      <c r="D2456" t="s">
        <v>101</v>
      </c>
      <c r="E2456" t="s">
        <v>67</v>
      </c>
      <c r="F2456" t="s">
        <v>680</v>
      </c>
      <c r="G2456">
        <v>209.98599999999999</v>
      </c>
    </row>
    <row r="2457" spans="1:7" x14ac:dyDescent="0.55000000000000004">
      <c r="A2457" s="1">
        <v>43231</v>
      </c>
      <c r="B2457" t="s">
        <v>37</v>
      </c>
      <c r="C2457" t="s">
        <v>306</v>
      </c>
      <c r="D2457" t="s">
        <v>40</v>
      </c>
      <c r="E2457" t="s">
        <v>28</v>
      </c>
      <c r="F2457" t="s">
        <v>29</v>
      </c>
      <c r="G2457">
        <v>209.97900000000001</v>
      </c>
    </row>
    <row r="2458" spans="1:7" x14ac:dyDescent="0.55000000000000004">
      <c r="A2458" s="1">
        <v>43007</v>
      </c>
      <c r="B2458" t="s">
        <v>22</v>
      </c>
      <c r="C2458" t="s">
        <v>354</v>
      </c>
      <c r="D2458" t="s">
        <v>26</v>
      </c>
      <c r="E2458" t="s">
        <v>67</v>
      </c>
      <c r="F2458" t="s">
        <v>157</v>
      </c>
      <c r="G2458">
        <v>209.97</v>
      </c>
    </row>
    <row r="2459" spans="1:7" x14ac:dyDescent="0.55000000000000004">
      <c r="A2459" s="1">
        <v>42255</v>
      </c>
      <c r="B2459" t="s">
        <v>22</v>
      </c>
      <c r="C2459" t="s">
        <v>315</v>
      </c>
      <c r="D2459" t="s">
        <v>26</v>
      </c>
      <c r="E2459" t="s">
        <v>67</v>
      </c>
      <c r="F2459" t="s">
        <v>680</v>
      </c>
      <c r="G2459">
        <v>209.97</v>
      </c>
    </row>
    <row r="2460" spans="1:7" x14ac:dyDescent="0.55000000000000004">
      <c r="A2460" s="1">
        <v>42630</v>
      </c>
      <c r="B2460" t="s">
        <v>22</v>
      </c>
      <c r="C2460" t="s">
        <v>263</v>
      </c>
      <c r="D2460" t="s">
        <v>144</v>
      </c>
      <c r="E2460" t="s">
        <v>67</v>
      </c>
      <c r="F2460" t="s">
        <v>68</v>
      </c>
      <c r="G2460">
        <v>209.97</v>
      </c>
    </row>
    <row r="2461" spans="1:7" x14ac:dyDescent="0.55000000000000004">
      <c r="A2461" s="1">
        <v>42973</v>
      </c>
      <c r="B2461" t="s">
        <v>22</v>
      </c>
      <c r="C2461" t="s">
        <v>234</v>
      </c>
      <c r="D2461" t="s">
        <v>101</v>
      </c>
      <c r="E2461" t="s">
        <v>67</v>
      </c>
      <c r="F2461" t="s">
        <v>68</v>
      </c>
      <c r="G2461">
        <v>209.97</v>
      </c>
    </row>
    <row r="2462" spans="1:7" x14ac:dyDescent="0.55000000000000004">
      <c r="A2462" s="1">
        <v>43113</v>
      </c>
      <c r="B2462" t="s">
        <v>37</v>
      </c>
      <c r="C2462" t="s">
        <v>593</v>
      </c>
      <c r="D2462" t="s">
        <v>101</v>
      </c>
      <c r="E2462" t="s">
        <v>42</v>
      </c>
      <c r="F2462" t="s">
        <v>64</v>
      </c>
      <c r="G2462">
        <v>209.94</v>
      </c>
    </row>
    <row r="2463" spans="1:7" x14ac:dyDescent="0.55000000000000004">
      <c r="A2463" s="1">
        <v>43386</v>
      </c>
      <c r="B2463" t="s">
        <v>37</v>
      </c>
      <c r="C2463" t="s">
        <v>39</v>
      </c>
      <c r="D2463" t="s">
        <v>40</v>
      </c>
      <c r="E2463" t="s">
        <v>67</v>
      </c>
      <c r="F2463" t="s">
        <v>157</v>
      </c>
      <c r="G2463">
        <v>209.94</v>
      </c>
    </row>
    <row r="2464" spans="1:7" x14ac:dyDescent="0.55000000000000004">
      <c r="A2464" s="1">
        <v>42581</v>
      </c>
      <c r="B2464" t="s">
        <v>22</v>
      </c>
      <c r="C2464" t="s">
        <v>39</v>
      </c>
      <c r="D2464" t="s">
        <v>40</v>
      </c>
      <c r="E2464" t="s">
        <v>67</v>
      </c>
      <c r="F2464" t="s">
        <v>157</v>
      </c>
      <c r="G2464">
        <v>209.93</v>
      </c>
    </row>
    <row r="2465" spans="1:7" x14ac:dyDescent="0.55000000000000004">
      <c r="A2465" s="1">
        <v>43043</v>
      </c>
      <c r="B2465" t="s">
        <v>37</v>
      </c>
      <c r="C2465" t="s">
        <v>92</v>
      </c>
      <c r="D2465" t="s">
        <v>40</v>
      </c>
      <c r="E2465" t="s">
        <v>28</v>
      </c>
      <c r="F2465" t="s">
        <v>61</v>
      </c>
      <c r="G2465">
        <v>209.88</v>
      </c>
    </row>
    <row r="2466" spans="1:7" x14ac:dyDescent="0.55000000000000004">
      <c r="A2466" s="1">
        <v>42481</v>
      </c>
      <c r="B2466" t="s">
        <v>22</v>
      </c>
      <c r="C2466" t="s">
        <v>25</v>
      </c>
      <c r="D2466" t="s">
        <v>26</v>
      </c>
      <c r="E2466" t="s">
        <v>28</v>
      </c>
      <c r="F2466" t="s">
        <v>61</v>
      </c>
      <c r="G2466">
        <v>209.88</v>
      </c>
    </row>
    <row r="2467" spans="1:7" x14ac:dyDescent="0.55000000000000004">
      <c r="A2467" s="1">
        <v>43371</v>
      </c>
      <c r="B2467" t="s">
        <v>98</v>
      </c>
      <c r="C2467" t="s">
        <v>453</v>
      </c>
      <c r="D2467" t="s">
        <v>40</v>
      </c>
      <c r="E2467" t="s">
        <v>42</v>
      </c>
      <c r="F2467" t="s">
        <v>74</v>
      </c>
      <c r="G2467">
        <v>209.792</v>
      </c>
    </row>
    <row r="2468" spans="1:7" x14ac:dyDescent="0.55000000000000004">
      <c r="A2468" s="1">
        <v>42448</v>
      </c>
      <c r="B2468" t="s">
        <v>37</v>
      </c>
      <c r="C2468" t="s">
        <v>92</v>
      </c>
      <c r="D2468" t="s">
        <v>40</v>
      </c>
      <c r="E2468" t="s">
        <v>42</v>
      </c>
      <c r="F2468" t="s">
        <v>86</v>
      </c>
      <c r="G2468">
        <v>209.7</v>
      </c>
    </row>
    <row r="2469" spans="1:7" x14ac:dyDescent="0.55000000000000004">
      <c r="A2469" s="1">
        <v>43463</v>
      </c>
      <c r="B2469" t="s">
        <v>37</v>
      </c>
      <c r="C2469" t="s">
        <v>234</v>
      </c>
      <c r="D2469" t="s">
        <v>101</v>
      </c>
      <c r="E2469" t="s">
        <v>42</v>
      </c>
      <c r="F2469" t="s">
        <v>86</v>
      </c>
      <c r="G2469">
        <v>209.7</v>
      </c>
    </row>
    <row r="2470" spans="1:7" x14ac:dyDescent="0.55000000000000004">
      <c r="A2470" s="1">
        <v>42655</v>
      </c>
      <c r="B2470" t="s">
        <v>22</v>
      </c>
      <c r="C2470" t="s">
        <v>263</v>
      </c>
      <c r="D2470" t="s">
        <v>144</v>
      </c>
      <c r="E2470" t="s">
        <v>28</v>
      </c>
      <c r="F2470" t="s">
        <v>52</v>
      </c>
      <c r="G2470">
        <v>209.67</v>
      </c>
    </row>
    <row r="2471" spans="1:7" x14ac:dyDescent="0.55000000000000004">
      <c r="A2471" s="1">
        <v>43080</v>
      </c>
      <c r="B2471" t="s">
        <v>22</v>
      </c>
      <c r="C2471" t="s">
        <v>39</v>
      </c>
      <c r="D2471" t="s">
        <v>40</v>
      </c>
      <c r="E2471" t="s">
        <v>42</v>
      </c>
      <c r="F2471" t="s">
        <v>71</v>
      </c>
      <c r="G2471">
        <v>209.6</v>
      </c>
    </row>
    <row r="2472" spans="1:7" x14ac:dyDescent="0.55000000000000004">
      <c r="A2472" s="1">
        <v>42624</v>
      </c>
      <c r="B2472" t="s">
        <v>98</v>
      </c>
      <c r="C2472" t="s">
        <v>786</v>
      </c>
      <c r="D2472" t="s">
        <v>144</v>
      </c>
      <c r="E2472" t="s">
        <v>42</v>
      </c>
      <c r="F2472" t="s">
        <v>71</v>
      </c>
      <c r="G2472">
        <v>209.6</v>
      </c>
    </row>
    <row r="2473" spans="1:7" x14ac:dyDescent="0.55000000000000004">
      <c r="A2473" s="1">
        <v>43424</v>
      </c>
      <c r="B2473" t="s">
        <v>22</v>
      </c>
      <c r="C2473" t="s">
        <v>331</v>
      </c>
      <c r="D2473" t="s">
        <v>26</v>
      </c>
      <c r="E2473" t="s">
        <v>28</v>
      </c>
      <c r="F2473" t="s">
        <v>32</v>
      </c>
      <c r="G2473">
        <v>209.56800000000001</v>
      </c>
    </row>
    <row r="2474" spans="1:7" x14ac:dyDescent="0.55000000000000004">
      <c r="A2474" s="1">
        <v>42490</v>
      </c>
      <c r="B2474" t="s">
        <v>37</v>
      </c>
      <c r="C2474" t="s">
        <v>1244</v>
      </c>
      <c r="D2474" t="s">
        <v>144</v>
      </c>
      <c r="E2474" t="s">
        <v>67</v>
      </c>
      <c r="F2474" t="s">
        <v>68</v>
      </c>
      <c r="G2474">
        <v>209.5</v>
      </c>
    </row>
    <row r="2475" spans="1:7" x14ac:dyDescent="0.55000000000000004">
      <c r="A2475" s="1">
        <v>43464</v>
      </c>
      <c r="B2475" t="s">
        <v>98</v>
      </c>
      <c r="C2475" t="s">
        <v>250</v>
      </c>
      <c r="D2475" t="s">
        <v>101</v>
      </c>
      <c r="E2475" t="s">
        <v>42</v>
      </c>
      <c r="F2475" t="s">
        <v>74</v>
      </c>
      <c r="G2475">
        <v>209.3</v>
      </c>
    </row>
    <row r="2476" spans="1:7" x14ac:dyDescent="0.55000000000000004">
      <c r="A2476" s="1">
        <v>42959</v>
      </c>
      <c r="B2476" t="s">
        <v>22</v>
      </c>
      <c r="C2476" t="s">
        <v>263</v>
      </c>
      <c r="D2476" t="s">
        <v>144</v>
      </c>
      <c r="E2476" t="s">
        <v>28</v>
      </c>
      <c r="F2476" t="s">
        <v>52</v>
      </c>
      <c r="G2476">
        <v>209.148</v>
      </c>
    </row>
    <row r="2477" spans="1:7" x14ac:dyDescent="0.55000000000000004">
      <c r="A2477" s="1">
        <v>42903</v>
      </c>
      <c r="B2477" t="s">
        <v>22</v>
      </c>
      <c r="C2477" t="s">
        <v>263</v>
      </c>
      <c r="D2477" t="s">
        <v>144</v>
      </c>
      <c r="E2477" t="s">
        <v>42</v>
      </c>
      <c r="F2477" t="s">
        <v>55</v>
      </c>
      <c r="G2477">
        <v>208.56</v>
      </c>
    </row>
    <row r="2478" spans="1:7" x14ac:dyDescent="0.55000000000000004">
      <c r="A2478" s="1">
        <v>43246</v>
      </c>
      <c r="B2478" t="s">
        <v>37</v>
      </c>
      <c r="C2478" t="s">
        <v>25</v>
      </c>
      <c r="D2478" t="s">
        <v>26</v>
      </c>
      <c r="E2478" t="s">
        <v>42</v>
      </c>
      <c r="F2478" t="s">
        <v>74</v>
      </c>
      <c r="G2478">
        <v>208.44</v>
      </c>
    </row>
    <row r="2479" spans="1:7" x14ac:dyDescent="0.55000000000000004">
      <c r="A2479" s="1">
        <v>42898</v>
      </c>
      <c r="B2479" t="s">
        <v>37</v>
      </c>
      <c r="C2479" t="s">
        <v>354</v>
      </c>
      <c r="D2479" t="s">
        <v>26</v>
      </c>
      <c r="E2479" t="s">
        <v>42</v>
      </c>
      <c r="F2479" t="s">
        <v>74</v>
      </c>
      <c r="G2479">
        <v>208.16</v>
      </c>
    </row>
    <row r="2480" spans="1:7" x14ac:dyDescent="0.55000000000000004">
      <c r="A2480" s="1">
        <v>42147</v>
      </c>
      <c r="B2480" t="s">
        <v>22</v>
      </c>
      <c r="C2480" t="s">
        <v>263</v>
      </c>
      <c r="D2480" t="s">
        <v>144</v>
      </c>
      <c r="E2480" t="s">
        <v>42</v>
      </c>
      <c r="F2480" t="s">
        <v>74</v>
      </c>
      <c r="G2480">
        <v>208.16</v>
      </c>
    </row>
    <row r="2481" spans="1:7" x14ac:dyDescent="0.55000000000000004">
      <c r="A2481" s="1">
        <v>43045</v>
      </c>
      <c r="B2481" t="s">
        <v>37</v>
      </c>
      <c r="C2481" t="s">
        <v>50</v>
      </c>
      <c r="D2481" t="s">
        <v>26</v>
      </c>
      <c r="E2481" t="s">
        <v>28</v>
      </c>
      <c r="F2481" t="s">
        <v>32</v>
      </c>
      <c r="G2481">
        <v>207.98400000000001</v>
      </c>
    </row>
    <row r="2482" spans="1:7" x14ac:dyDescent="0.55000000000000004">
      <c r="A2482" s="1">
        <v>42515</v>
      </c>
      <c r="B2482" t="s">
        <v>37</v>
      </c>
      <c r="C2482" t="s">
        <v>100</v>
      </c>
      <c r="D2482" t="s">
        <v>101</v>
      </c>
      <c r="E2482" t="s">
        <v>67</v>
      </c>
      <c r="F2482" t="s">
        <v>157</v>
      </c>
      <c r="G2482">
        <v>207.98400000000001</v>
      </c>
    </row>
    <row r="2483" spans="1:7" x14ac:dyDescent="0.55000000000000004">
      <c r="A2483" s="1">
        <v>43120</v>
      </c>
      <c r="B2483" t="s">
        <v>37</v>
      </c>
      <c r="C2483" t="s">
        <v>263</v>
      </c>
      <c r="D2483" t="s">
        <v>144</v>
      </c>
      <c r="E2483" t="s">
        <v>28</v>
      </c>
      <c r="F2483" t="s">
        <v>32</v>
      </c>
      <c r="G2483">
        <v>207.846</v>
      </c>
    </row>
    <row r="2484" spans="1:7" x14ac:dyDescent="0.55000000000000004">
      <c r="A2484" s="1">
        <v>43183</v>
      </c>
      <c r="B2484" t="s">
        <v>37</v>
      </c>
      <c r="C2484" t="s">
        <v>263</v>
      </c>
      <c r="D2484" t="s">
        <v>144</v>
      </c>
      <c r="E2484" t="s">
        <v>28</v>
      </c>
      <c r="F2484" t="s">
        <v>32</v>
      </c>
      <c r="G2484">
        <v>207.846</v>
      </c>
    </row>
    <row r="2485" spans="1:7" x14ac:dyDescent="0.55000000000000004">
      <c r="A2485" s="1">
        <v>43063</v>
      </c>
      <c r="B2485" t="s">
        <v>37</v>
      </c>
      <c r="C2485" t="s">
        <v>2738</v>
      </c>
      <c r="D2485" t="s">
        <v>144</v>
      </c>
      <c r="E2485" t="s">
        <v>28</v>
      </c>
      <c r="F2485" t="s">
        <v>61</v>
      </c>
      <c r="G2485">
        <v>207.76</v>
      </c>
    </row>
    <row r="2486" spans="1:7" x14ac:dyDescent="0.55000000000000004">
      <c r="A2486" s="1">
        <v>42986</v>
      </c>
      <c r="B2486" t="s">
        <v>98</v>
      </c>
      <c r="C2486" t="s">
        <v>263</v>
      </c>
      <c r="D2486" t="s">
        <v>144</v>
      </c>
      <c r="E2486" t="s">
        <v>42</v>
      </c>
      <c r="F2486" t="s">
        <v>74</v>
      </c>
      <c r="G2486">
        <v>207.48</v>
      </c>
    </row>
    <row r="2487" spans="1:7" x14ac:dyDescent="0.55000000000000004">
      <c r="A2487" s="1">
        <v>42361</v>
      </c>
      <c r="B2487" t="s">
        <v>22</v>
      </c>
      <c r="C2487" t="s">
        <v>250</v>
      </c>
      <c r="D2487" t="s">
        <v>101</v>
      </c>
      <c r="E2487" t="s">
        <v>42</v>
      </c>
      <c r="F2487" t="s">
        <v>74</v>
      </c>
      <c r="G2487">
        <v>207.24</v>
      </c>
    </row>
    <row r="2488" spans="1:7" x14ac:dyDescent="0.55000000000000004">
      <c r="A2488" s="1">
        <v>43319</v>
      </c>
      <c r="B2488" t="s">
        <v>22</v>
      </c>
      <c r="C2488" t="s">
        <v>39</v>
      </c>
      <c r="D2488" t="s">
        <v>40</v>
      </c>
      <c r="E2488" t="s">
        <v>28</v>
      </c>
      <c r="F2488" t="s">
        <v>32</v>
      </c>
      <c r="G2488">
        <v>207.184</v>
      </c>
    </row>
    <row r="2489" spans="1:7" x14ac:dyDescent="0.55000000000000004">
      <c r="A2489" s="1">
        <v>42802</v>
      </c>
      <c r="B2489" t="s">
        <v>37</v>
      </c>
      <c r="C2489" t="s">
        <v>234</v>
      </c>
      <c r="D2489" t="s">
        <v>101</v>
      </c>
      <c r="E2489" t="s">
        <v>42</v>
      </c>
      <c r="F2489" t="s">
        <v>74</v>
      </c>
      <c r="G2489">
        <v>207.14400000000001</v>
      </c>
    </row>
    <row r="2490" spans="1:7" x14ac:dyDescent="0.55000000000000004">
      <c r="A2490" s="1">
        <v>43130</v>
      </c>
      <c r="B2490" t="s">
        <v>37</v>
      </c>
      <c r="C2490" t="s">
        <v>485</v>
      </c>
      <c r="D2490" t="s">
        <v>101</v>
      </c>
      <c r="E2490" t="s">
        <v>67</v>
      </c>
      <c r="F2490" t="s">
        <v>68</v>
      </c>
      <c r="G2490">
        <v>207</v>
      </c>
    </row>
    <row r="2491" spans="1:7" x14ac:dyDescent="0.55000000000000004">
      <c r="A2491" s="1">
        <v>42679</v>
      </c>
      <c r="B2491" t="s">
        <v>37</v>
      </c>
      <c r="C2491" t="s">
        <v>84</v>
      </c>
      <c r="D2491" t="s">
        <v>26</v>
      </c>
      <c r="E2491" t="s">
        <v>28</v>
      </c>
      <c r="F2491" t="s">
        <v>32</v>
      </c>
      <c r="G2491">
        <v>207</v>
      </c>
    </row>
    <row r="2492" spans="1:7" x14ac:dyDescent="0.55000000000000004">
      <c r="A2492" s="1">
        <v>43229</v>
      </c>
      <c r="B2492" t="s">
        <v>37</v>
      </c>
      <c r="C2492" t="s">
        <v>84</v>
      </c>
      <c r="D2492" t="s">
        <v>26</v>
      </c>
      <c r="E2492" t="s">
        <v>28</v>
      </c>
      <c r="F2492" t="s">
        <v>32</v>
      </c>
      <c r="G2492">
        <v>207</v>
      </c>
    </row>
    <row r="2493" spans="1:7" x14ac:dyDescent="0.55000000000000004">
      <c r="A2493" s="1">
        <v>42176</v>
      </c>
      <c r="B2493" t="s">
        <v>22</v>
      </c>
      <c r="C2493" t="s">
        <v>143</v>
      </c>
      <c r="D2493" t="s">
        <v>144</v>
      </c>
      <c r="E2493" t="s">
        <v>67</v>
      </c>
      <c r="F2493" t="s">
        <v>680</v>
      </c>
      <c r="G2493">
        <v>206.99100000000001</v>
      </c>
    </row>
    <row r="2494" spans="1:7" x14ac:dyDescent="0.55000000000000004">
      <c r="A2494" s="1">
        <v>42696</v>
      </c>
      <c r="B2494" t="s">
        <v>98</v>
      </c>
      <c r="C2494" t="s">
        <v>100</v>
      </c>
      <c r="D2494" t="s">
        <v>101</v>
      </c>
      <c r="E2494" t="s">
        <v>28</v>
      </c>
      <c r="F2494" t="s">
        <v>52</v>
      </c>
      <c r="G2494">
        <v>206.96199999999999</v>
      </c>
    </row>
    <row r="2495" spans="1:7" x14ac:dyDescent="0.55000000000000004">
      <c r="A2495" s="1">
        <v>42485</v>
      </c>
      <c r="B2495" t="s">
        <v>22</v>
      </c>
      <c r="C2495" t="s">
        <v>263</v>
      </c>
      <c r="D2495" t="s">
        <v>144</v>
      </c>
      <c r="E2495" t="s">
        <v>42</v>
      </c>
      <c r="F2495" t="s">
        <v>74</v>
      </c>
      <c r="G2495">
        <v>206.43</v>
      </c>
    </row>
    <row r="2496" spans="1:7" x14ac:dyDescent="0.55000000000000004">
      <c r="A2496" s="1">
        <v>43165</v>
      </c>
      <c r="B2496" t="s">
        <v>98</v>
      </c>
      <c r="C2496" t="s">
        <v>39</v>
      </c>
      <c r="D2496" t="s">
        <v>40</v>
      </c>
      <c r="E2496" t="s">
        <v>67</v>
      </c>
      <c r="F2496" t="s">
        <v>68</v>
      </c>
      <c r="G2496">
        <v>206.38399999999999</v>
      </c>
    </row>
    <row r="2497" spans="1:7" x14ac:dyDescent="0.55000000000000004">
      <c r="A2497" s="1">
        <v>43378</v>
      </c>
      <c r="B2497" t="s">
        <v>37</v>
      </c>
      <c r="C2497" t="s">
        <v>39</v>
      </c>
      <c r="D2497" t="s">
        <v>40</v>
      </c>
      <c r="E2497" t="s">
        <v>28</v>
      </c>
      <c r="F2497" t="s">
        <v>52</v>
      </c>
      <c r="G2497">
        <v>206.352</v>
      </c>
    </row>
    <row r="2498" spans="1:7" x14ac:dyDescent="0.55000000000000004">
      <c r="A2498" s="1">
        <v>42710</v>
      </c>
      <c r="B2498" t="s">
        <v>22</v>
      </c>
      <c r="C2498" t="s">
        <v>306</v>
      </c>
      <c r="D2498" t="s">
        <v>40</v>
      </c>
      <c r="E2498" t="s">
        <v>28</v>
      </c>
      <c r="F2498" t="s">
        <v>61</v>
      </c>
      <c r="G2498">
        <v>206.11199999999999</v>
      </c>
    </row>
    <row r="2499" spans="1:7" x14ac:dyDescent="0.55000000000000004">
      <c r="A2499" s="1">
        <v>43186</v>
      </c>
      <c r="B2499" t="s">
        <v>22</v>
      </c>
      <c r="C2499" t="s">
        <v>315</v>
      </c>
      <c r="D2499" t="s">
        <v>26</v>
      </c>
      <c r="E2499" t="s">
        <v>67</v>
      </c>
      <c r="F2499" t="s">
        <v>68</v>
      </c>
      <c r="G2499">
        <v>206.1</v>
      </c>
    </row>
    <row r="2500" spans="1:7" x14ac:dyDescent="0.55000000000000004">
      <c r="A2500" s="1">
        <v>43417</v>
      </c>
      <c r="B2500" t="s">
        <v>37</v>
      </c>
      <c r="C2500" t="s">
        <v>100</v>
      </c>
      <c r="D2500" t="s">
        <v>101</v>
      </c>
      <c r="E2500" t="s">
        <v>28</v>
      </c>
      <c r="F2500" t="s">
        <v>29</v>
      </c>
      <c r="G2500">
        <v>205.9992</v>
      </c>
    </row>
    <row r="2501" spans="1:7" x14ac:dyDescent="0.55000000000000004">
      <c r="A2501" s="1">
        <v>43254</v>
      </c>
      <c r="B2501" t="s">
        <v>22</v>
      </c>
      <c r="C2501" t="s">
        <v>50</v>
      </c>
      <c r="D2501" t="s">
        <v>26</v>
      </c>
      <c r="E2501" t="s">
        <v>67</v>
      </c>
      <c r="F2501" t="s">
        <v>157</v>
      </c>
      <c r="G2501">
        <v>205.99199999999999</v>
      </c>
    </row>
    <row r="2502" spans="1:7" x14ac:dyDescent="0.55000000000000004">
      <c r="A2502" s="1">
        <v>43206</v>
      </c>
      <c r="B2502" t="s">
        <v>22</v>
      </c>
      <c r="C2502" t="s">
        <v>39</v>
      </c>
      <c r="D2502" t="s">
        <v>40</v>
      </c>
      <c r="E2502" t="s">
        <v>42</v>
      </c>
      <c r="F2502" t="s">
        <v>55</v>
      </c>
      <c r="G2502">
        <v>205.92</v>
      </c>
    </row>
    <row r="2503" spans="1:7" x14ac:dyDescent="0.55000000000000004">
      <c r="A2503" s="1">
        <v>42093</v>
      </c>
      <c r="B2503" t="s">
        <v>22</v>
      </c>
      <c r="C2503" t="s">
        <v>39</v>
      </c>
      <c r="D2503" t="s">
        <v>40</v>
      </c>
      <c r="E2503" t="s">
        <v>28</v>
      </c>
      <c r="F2503" t="s">
        <v>29</v>
      </c>
      <c r="G2503">
        <v>205.666</v>
      </c>
    </row>
    <row r="2504" spans="1:7" x14ac:dyDescent="0.55000000000000004">
      <c r="A2504" s="1">
        <v>43072</v>
      </c>
      <c r="B2504" t="s">
        <v>22</v>
      </c>
      <c r="C2504" t="s">
        <v>39</v>
      </c>
      <c r="D2504" t="s">
        <v>40</v>
      </c>
      <c r="E2504" t="s">
        <v>28</v>
      </c>
      <c r="F2504" t="s">
        <v>29</v>
      </c>
      <c r="G2504">
        <v>205.666</v>
      </c>
    </row>
    <row r="2505" spans="1:7" x14ac:dyDescent="0.55000000000000004">
      <c r="A2505" s="1">
        <v>43190</v>
      </c>
      <c r="B2505" t="s">
        <v>37</v>
      </c>
      <c r="C2505" t="s">
        <v>100</v>
      </c>
      <c r="D2505" t="s">
        <v>101</v>
      </c>
      <c r="E2505" t="s">
        <v>28</v>
      </c>
      <c r="F2505" t="s">
        <v>29</v>
      </c>
      <c r="G2505">
        <v>205.33279999999999</v>
      </c>
    </row>
    <row r="2506" spans="1:7" x14ac:dyDescent="0.55000000000000004">
      <c r="A2506" s="1">
        <v>42844</v>
      </c>
      <c r="B2506" t="s">
        <v>98</v>
      </c>
      <c r="C2506" t="s">
        <v>494</v>
      </c>
      <c r="D2506" t="s">
        <v>144</v>
      </c>
      <c r="E2506" t="s">
        <v>28</v>
      </c>
      <c r="F2506" t="s">
        <v>52</v>
      </c>
      <c r="G2506">
        <v>205.17599999999999</v>
      </c>
    </row>
    <row r="2507" spans="1:7" x14ac:dyDescent="0.55000000000000004">
      <c r="A2507" s="1">
        <v>42675</v>
      </c>
      <c r="B2507" t="s">
        <v>22</v>
      </c>
      <c r="C2507" t="s">
        <v>263</v>
      </c>
      <c r="D2507" t="s">
        <v>144</v>
      </c>
      <c r="E2507" t="s">
        <v>28</v>
      </c>
      <c r="F2507" t="s">
        <v>32</v>
      </c>
      <c r="G2507">
        <v>205.16399999999999</v>
      </c>
    </row>
    <row r="2508" spans="1:7" x14ac:dyDescent="0.55000000000000004">
      <c r="A2508" s="1">
        <v>43439</v>
      </c>
      <c r="B2508" t="s">
        <v>37</v>
      </c>
      <c r="C2508" t="s">
        <v>5208</v>
      </c>
      <c r="D2508" t="s">
        <v>144</v>
      </c>
      <c r="E2508" t="s">
        <v>67</v>
      </c>
      <c r="F2508" t="s">
        <v>157</v>
      </c>
      <c r="G2508">
        <v>205.03</v>
      </c>
    </row>
    <row r="2509" spans="1:7" x14ac:dyDescent="0.55000000000000004">
      <c r="A2509" s="1">
        <v>43388</v>
      </c>
      <c r="B2509" t="s">
        <v>37</v>
      </c>
      <c r="C2509" t="s">
        <v>39</v>
      </c>
      <c r="D2509" t="s">
        <v>40</v>
      </c>
      <c r="E2509" t="s">
        <v>42</v>
      </c>
      <c r="F2509" t="s">
        <v>86</v>
      </c>
      <c r="G2509">
        <v>204.95</v>
      </c>
    </row>
    <row r="2510" spans="1:7" x14ac:dyDescent="0.55000000000000004">
      <c r="A2510" s="1">
        <v>43281</v>
      </c>
      <c r="B2510" t="s">
        <v>22</v>
      </c>
      <c r="C2510" t="s">
        <v>39</v>
      </c>
      <c r="D2510" t="s">
        <v>40</v>
      </c>
      <c r="E2510" t="s">
        <v>42</v>
      </c>
      <c r="F2510" t="s">
        <v>86</v>
      </c>
      <c r="G2510">
        <v>204.95</v>
      </c>
    </row>
    <row r="2511" spans="1:7" x14ac:dyDescent="0.55000000000000004">
      <c r="A2511" s="1">
        <v>42070</v>
      </c>
      <c r="B2511" t="s">
        <v>37</v>
      </c>
      <c r="C2511" t="s">
        <v>92</v>
      </c>
      <c r="D2511" t="s">
        <v>40</v>
      </c>
      <c r="E2511" t="s">
        <v>42</v>
      </c>
      <c r="F2511" t="s">
        <v>55</v>
      </c>
      <c r="G2511">
        <v>204.9</v>
      </c>
    </row>
    <row r="2512" spans="1:7" x14ac:dyDescent="0.55000000000000004">
      <c r="A2512" s="1">
        <v>42546</v>
      </c>
      <c r="B2512" t="s">
        <v>22</v>
      </c>
      <c r="C2512" t="s">
        <v>39</v>
      </c>
      <c r="D2512" t="s">
        <v>40</v>
      </c>
      <c r="E2512" t="s">
        <v>28</v>
      </c>
      <c r="F2512" t="s">
        <v>61</v>
      </c>
      <c r="G2512">
        <v>204.85</v>
      </c>
    </row>
    <row r="2513" spans="1:7" x14ac:dyDescent="0.55000000000000004">
      <c r="A2513" s="1">
        <v>42721</v>
      </c>
      <c r="B2513" t="s">
        <v>22</v>
      </c>
      <c r="C2513" t="s">
        <v>39</v>
      </c>
      <c r="D2513" t="s">
        <v>40</v>
      </c>
      <c r="E2513" t="s">
        <v>42</v>
      </c>
      <c r="F2513" t="s">
        <v>64</v>
      </c>
      <c r="G2513">
        <v>204.85</v>
      </c>
    </row>
    <row r="2514" spans="1:7" x14ac:dyDescent="0.55000000000000004">
      <c r="A2514" s="1">
        <v>43250</v>
      </c>
      <c r="B2514" t="s">
        <v>22</v>
      </c>
      <c r="C2514" t="s">
        <v>100</v>
      </c>
      <c r="D2514" t="s">
        <v>101</v>
      </c>
      <c r="E2514" t="s">
        <v>28</v>
      </c>
      <c r="F2514" t="s">
        <v>29</v>
      </c>
      <c r="G2514">
        <v>204.66640000000001</v>
      </c>
    </row>
    <row r="2515" spans="1:7" x14ac:dyDescent="0.55000000000000004">
      <c r="A2515" s="1">
        <v>42635</v>
      </c>
      <c r="B2515" t="s">
        <v>22</v>
      </c>
      <c r="C2515" t="s">
        <v>39</v>
      </c>
      <c r="D2515" t="s">
        <v>40</v>
      </c>
      <c r="E2515" t="s">
        <v>28</v>
      </c>
      <c r="F2515" t="s">
        <v>61</v>
      </c>
      <c r="G2515">
        <v>204.6</v>
      </c>
    </row>
    <row r="2516" spans="1:7" x14ac:dyDescent="0.55000000000000004">
      <c r="A2516" s="1">
        <v>42276</v>
      </c>
      <c r="B2516" t="s">
        <v>22</v>
      </c>
      <c r="C2516" t="s">
        <v>39</v>
      </c>
      <c r="D2516" t="s">
        <v>40</v>
      </c>
      <c r="E2516" t="s">
        <v>28</v>
      </c>
      <c r="F2516" t="s">
        <v>61</v>
      </c>
      <c r="G2516">
        <v>204.6</v>
      </c>
    </row>
    <row r="2517" spans="1:7" x14ac:dyDescent="0.55000000000000004">
      <c r="A2517" s="1">
        <v>43141</v>
      </c>
      <c r="B2517" t="s">
        <v>98</v>
      </c>
      <c r="C2517" t="s">
        <v>39</v>
      </c>
      <c r="D2517" t="s">
        <v>40</v>
      </c>
      <c r="E2517" t="s">
        <v>28</v>
      </c>
      <c r="F2517" t="s">
        <v>29</v>
      </c>
      <c r="G2517">
        <v>203.983</v>
      </c>
    </row>
    <row r="2518" spans="1:7" x14ac:dyDescent="0.55000000000000004">
      <c r="A2518" s="1">
        <v>43051</v>
      </c>
      <c r="B2518" t="s">
        <v>98</v>
      </c>
      <c r="C2518" t="s">
        <v>39</v>
      </c>
      <c r="D2518" t="s">
        <v>40</v>
      </c>
      <c r="E2518" t="s">
        <v>67</v>
      </c>
      <c r="F2518" t="s">
        <v>68</v>
      </c>
      <c r="G2518">
        <v>203.976</v>
      </c>
    </row>
    <row r="2519" spans="1:7" x14ac:dyDescent="0.55000000000000004">
      <c r="A2519" s="1">
        <v>42409</v>
      </c>
      <c r="B2519" t="s">
        <v>22</v>
      </c>
      <c r="C2519" t="s">
        <v>39</v>
      </c>
      <c r="D2519" t="s">
        <v>40</v>
      </c>
      <c r="E2519" t="s">
        <v>28</v>
      </c>
      <c r="F2519" t="s">
        <v>32</v>
      </c>
      <c r="G2519">
        <v>203.92</v>
      </c>
    </row>
    <row r="2520" spans="1:7" x14ac:dyDescent="0.55000000000000004">
      <c r="A2520" s="1">
        <v>42843</v>
      </c>
      <c r="B2520" t="s">
        <v>22</v>
      </c>
      <c r="C2520" t="s">
        <v>315</v>
      </c>
      <c r="D2520" t="s">
        <v>26</v>
      </c>
      <c r="E2520" t="s">
        <v>42</v>
      </c>
      <c r="F2520" t="s">
        <v>74</v>
      </c>
      <c r="G2520">
        <v>203.92</v>
      </c>
    </row>
    <row r="2521" spans="1:7" x14ac:dyDescent="0.55000000000000004">
      <c r="A2521" s="1">
        <v>42669</v>
      </c>
      <c r="B2521" t="s">
        <v>37</v>
      </c>
      <c r="C2521" t="s">
        <v>416</v>
      </c>
      <c r="D2521" t="s">
        <v>40</v>
      </c>
      <c r="E2521" t="s">
        <v>42</v>
      </c>
      <c r="F2521" t="s">
        <v>74</v>
      </c>
      <c r="G2521">
        <v>203.88</v>
      </c>
    </row>
    <row r="2522" spans="1:7" x14ac:dyDescent="0.55000000000000004">
      <c r="A2522" s="1">
        <v>43333</v>
      </c>
      <c r="B2522" t="s">
        <v>22</v>
      </c>
      <c r="C2522" t="s">
        <v>39</v>
      </c>
      <c r="D2522" t="s">
        <v>40</v>
      </c>
      <c r="E2522" t="s">
        <v>42</v>
      </c>
      <c r="F2522" t="s">
        <v>74</v>
      </c>
      <c r="G2522">
        <v>203.52</v>
      </c>
    </row>
    <row r="2523" spans="1:7" x14ac:dyDescent="0.55000000000000004">
      <c r="A2523" s="1">
        <v>42807</v>
      </c>
      <c r="B2523" t="s">
        <v>98</v>
      </c>
      <c r="C2523" t="s">
        <v>306</v>
      </c>
      <c r="D2523" t="s">
        <v>40</v>
      </c>
      <c r="E2523" t="s">
        <v>67</v>
      </c>
      <c r="F2523" t="s">
        <v>68</v>
      </c>
      <c r="G2523">
        <v>203.184</v>
      </c>
    </row>
    <row r="2524" spans="1:7" x14ac:dyDescent="0.55000000000000004">
      <c r="A2524" s="1">
        <v>43003</v>
      </c>
      <c r="B2524" t="s">
        <v>37</v>
      </c>
      <c r="C2524" t="s">
        <v>110</v>
      </c>
      <c r="D2524" t="s">
        <v>101</v>
      </c>
      <c r="E2524" t="s">
        <v>28</v>
      </c>
      <c r="F2524" t="s">
        <v>32</v>
      </c>
      <c r="G2524">
        <v>201.96</v>
      </c>
    </row>
    <row r="2525" spans="1:7" x14ac:dyDescent="0.55000000000000004">
      <c r="A2525" s="1">
        <v>43414</v>
      </c>
      <c r="B2525" t="s">
        <v>37</v>
      </c>
      <c r="C2525" t="s">
        <v>306</v>
      </c>
      <c r="D2525" t="s">
        <v>40</v>
      </c>
      <c r="E2525" t="s">
        <v>67</v>
      </c>
      <c r="F2525" t="s">
        <v>68</v>
      </c>
      <c r="G2525">
        <v>201.584</v>
      </c>
    </row>
    <row r="2526" spans="1:7" x14ac:dyDescent="0.55000000000000004">
      <c r="A2526" s="1">
        <v>42150</v>
      </c>
      <c r="B2526" t="s">
        <v>37</v>
      </c>
      <c r="C2526" t="s">
        <v>39</v>
      </c>
      <c r="D2526" t="s">
        <v>40</v>
      </c>
      <c r="E2526" t="s">
        <v>67</v>
      </c>
      <c r="F2526" t="s">
        <v>68</v>
      </c>
      <c r="G2526">
        <v>201.584</v>
      </c>
    </row>
    <row r="2527" spans="1:7" x14ac:dyDescent="0.55000000000000004">
      <c r="A2527" s="1">
        <v>42175</v>
      </c>
      <c r="B2527" t="s">
        <v>22</v>
      </c>
      <c r="C2527" t="s">
        <v>100</v>
      </c>
      <c r="D2527" t="s">
        <v>101</v>
      </c>
      <c r="E2527" t="s">
        <v>67</v>
      </c>
      <c r="F2527" t="s">
        <v>68</v>
      </c>
      <c r="G2527">
        <v>201.584</v>
      </c>
    </row>
    <row r="2528" spans="1:7" x14ac:dyDescent="0.55000000000000004">
      <c r="A2528" s="1">
        <v>43345</v>
      </c>
      <c r="B2528" t="s">
        <v>22</v>
      </c>
      <c r="C2528" t="s">
        <v>39</v>
      </c>
      <c r="D2528" t="s">
        <v>40</v>
      </c>
      <c r="E2528" t="s">
        <v>67</v>
      </c>
      <c r="F2528" t="s">
        <v>68</v>
      </c>
      <c r="G2528">
        <v>201.584</v>
      </c>
    </row>
    <row r="2529" spans="1:7" x14ac:dyDescent="0.55000000000000004">
      <c r="A2529" s="1">
        <v>42502</v>
      </c>
      <c r="B2529" t="s">
        <v>22</v>
      </c>
      <c r="C2529" t="s">
        <v>453</v>
      </c>
      <c r="D2529" t="s">
        <v>40</v>
      </c>
      <c r="E2529" t="s">
        <v>67</v>
      </c>
      <c r="F2529" t="s">
        <v>68</v>
      </c>
      <c r="G2529">
        <v>201.584</v>
      </c>
    </row>
    <row r="2530" spans="1:7" x14ac:dyDescent="0.55000000000000004">
      <c r="A2530" s="1">
        <v>42913</v>
      </c>
      <c r="B2530" t="s">
        <v>22</v>
      </c>
      <c r="C2530" t="s">
        <v>39</v>
      </c>
      <c r="D2530" t="s">
        <v>40</v>
      </c>
      <c r="E2530" t="s">
        <v>67</v>
      </c>
      <c r="F2530" t="s">
        <v>68</v>
      </c>
      <c r="G2530">
        <v>201.584</v>
      </c>
    </row>
    <row r="2531" spans="1:7" x14ac:dyDescent="0.55000000000000004">
      <c r="A2531" s="1">
        <v>42544</v>
      </c>
      <c r="B2531" t="s">
        <v>22</v>
      </c>
      <c r="C2531" t="s">
        <v>92</v>
      </c>
      <c r="D2531" t="s">
        <v>40</v>
      </c>
      <c r="E2531" t="s">
        <v>67</v>
      </c>
      <c r="F2531" t="s">
        <v>68</v>
      </c>
      <c r="G2531">
        <v>201.56800000000001</v>
      </c>
    </row>
    <row r="2532" spans="1:7" x14ac:dyDescent="0.55000000000000004">
      <c r="A2532" s="1">
        <v>42288</v>
      </c>
      <c r="B2532" t="s">
        <v>22</v>
      </c>
      <c r="C2532" t="s">
        <v>143</v>
      </c>
      <c r="D2532" t="s">
        <v>144</v>
      </c>
      <c r="E2532" t="s">
        <v>42</v>
      </c>
      <c r="F2532" t="s">
        <v>169</v>
      </c>
      <c r="G2532">
        <v>201.43199999999999</v>
      </c>
    </row>
    <row r="2533" spans="1:7" x14ac:dyDescent="0.55000000000000004">
      <c r="A2533" s="1">
        <v>43447</v>
      </c>
      <c r="B2533" t="s">
        <v>22</v>
      </c>
      <c r="C2533" t="s">
        <v>39</v>
      </c>
      <c r="D2533" t="s">
        <v>40</v>
      </c>
      <c r="E2533" t="s">
        <v>28</v>
      </c>
      <c r="F2533" t="s">
        <v>61</v>
      </c>
      <c r="G2533">
        <v>201.04</v>
      </c>
    </row>
    <row r="2534" spans="1:7" x14ac:dyDescent="0.55000000000000004">
      <c r="A2534" s="1">
        <v>42616</v>
      </c>
      <c r="B2534" t="s">
        <v>37</v>
      </c>
      <c r="C2534" t="s">
        <v>84</v>
      </c>
      <c r="D2534" t="s">
        <v>26</v>
      </c>
      <c r="E2534" t="s">
        <v>42</v>
      </c>
      <c r="F2534" t="s">
        <v>169</v>
      </c>
      <c r="G2534">
        <v>200.98400000000001</v>
      </c>
    </row>
    <row r="2535" spans="1:7" x14ac:dyDescent="0.55000000000000004">
      <c r="A2535" s="1">
        <v>42504</v>
      </c>
      <c r="B2535" t="s">
        <v>98</v>
      </c>
      <c r="C2535" t="s">
        <v>143</v>
      </c>
      <c r="D2535" t="s">
        <v>144</v>
      </c>
      <c r="E2535" t="s">
        <v>42</v>
      </c>
      <c r="F2535" t="s">
        <v>169</v>
      </c>
      <c r="G2535">
        <v>200.98400000000001</v>
      </c>
    </row>
    <row r="2536" spans="1:7" x14ac:dyDescent="0.55000000000000004">
      <c r="A2536" s="1">
        <v>42101</v>
      </c>
      <c r="B2536" t="s">
        <v>98</v>
      </c>
      <c r="C2536" t="s">
        <v>1271</v>
      </c>
      <c r="D2536" t="s">
        <v>26</v>
      </c>
      <c r="E2536" t="s">
        <v>67</v>
      </c>
      <c r="F2536" t="s">
        <v>68</v>
      </c>
      <c r="G2536">
        <v>200.97</v>
      </c>
    </row>
    <row r="2537" spans="1:7" x14ac:dyDescent="0.55000000000000004">
      <c r="A2537" s="1">
        <v>42254</v>
      </c>
      <c r="B2537" t="s">
        <v>98</v>
      </c>
      <c r="C2537" t="s">
        <v>100</v>
      </c>
      <c r="D2537" t="s">
        <v>101</v>
      </c>
      <c r="E2537" t="s">
        <v>28</v>
      </c>
      <c r="F2537" t="s">
        <v>52</v>
      </c>
      <c r="G2537">
        <v>200.79499999999999</v>
      </c>
    </row>
    <row r="2538" spans="1:7" x14ac:dyDescent="0.55000000000000004">
      <c r="A2538" s="1">
        <v>43330</v>
      </c>
      <c r="B2538" t="s">
        <v>22</v>
      </c>
      <c r="C2538" t="s">
        <v>100</v>
      </c>
      <c r="D2538" t="s">
        <v>101</v>
      </c>
      <c r="E2538" t="s">
        <v>42</v>
      </c>
      <c r="F2538" t="s">
        <v>55</v>
      </c>
      <c r="G2538">
        <v>200.06399999999999</v>
      </c>
    </row>
    <row r="2539" spans="1:7" x14ac:dyDescent="0.55000000000000004">
      <c r="A2539" s="1">
        <v>43032</v>
      </c>
      <c r="B2539" t="s">
        <v>22</v>
      </c>
      <c r="C2539" t="s">
        <v>39</v>
      </c>
      <c r="D2539" t="s">
        <v>40</v>
      </c>
      <c r="E2539" t="s">
        <v>67</v>
      </c>
      <c r="F2539" t="s">
        <v>157</v>
      </c>
      <c r="G2539">
        <v>199.99</v>
      </c>
    </row>
    <row r="2540" spans="1:7" x14ac:dyDescent="0.55000000000000004">
      <c r="A2540" s="1">
        <v>43168</v>
      </c>
      <c r="B2540" t="s">
        <v>37</v>
      </c>
      <c r="C2540" t="s">
        <v>39</v>
      </c>
      <c r="D2540" t="s">
        <v>40</v>
      </c>
      <c r="E2540" t="s">
        <v>67</v>
      </c>
      <c r="F2540" t="s">
        <v>157</v>
      </c>
      <c r="G2540">
        <v>199.98</v>
      </c>
    </row>
    <row r="2541" spans="1:7" x14ac:dyDescent="0.55000000000000004">
      <c r="A2541" s="1">
        <v>43403</v>
      </c>
      <c r="B2541" t="s">
        <v>22</v>
      </c>
      <c r="C2541" t="s">
        <v>92</v>
      </c>
      <c r="D2541" t="s">
        <v>40</v>
      </c>
      <c r="E2541" t="s">
        <v>28</v>
      </c>
      <c r="F2541" t="s">
        <v>29</v>
      </c>
      <c r="G2541">
        <v>199.98</v>
      </c>
    </row>
    <row r="2542" spans="1:7" x14ac:dyDescent="0.55000000000000004">
      <c r="A2542" s="1">
        <v>42584</v>
      </c>
      <c r="B2542" t="s">
        <v>98</v>
      </c>
      <c r="C2542" t="s">
        <v>1399</v>
      </c>
      <c r="D2542" t="s">
        <v>144</v>
      </c>
      <c r="E2542" t="s">
        <v>67</v>
      </c>
      <c r="F2542" t="s">
        <v>157</v>
      </c>
      <c r="G2542">
        <v>199.98</v>
      </c>
    </row>
    <row r="2543" spans="1:7" x14ac:dyDescent="0.55000000000000004">
      <c r="A2543" s="1">
        <v>43229</v>
      </c>
      <c r="B2543" t="s">
        <v>98</v>
      </c>
      <c r="C2543" t="s">
        <v>92</v>
      </c>
      <c r="D2543" t="s">
        <v>40</v>
      </c>
      <c r="E2543" t="s">
        <v>67</v>
      </c>
      <c r="F2543" t="s">
        <v>157</v>
      </c>
      <c r="G2543">
        <v>199.98</v>
      </c>
    </row>
    <row r="2544" spans="1:7" x14ac:dyDescent="0.55000000000000004">
      <c r="A2544" s="1">
        <v>42222</v>
      </c>
      <c r="B2544" t="s">
        <v>22</v>
      </c>
      <c r="C2544" t="s">
        <v>263</v>
      </c>
      <c r="D2544" t="s">
        <v>144</v>
      </c>
      <c r="E2544" t="s">
        <v>67</v>
      </c>
      <c r="F2544" t="s">
        <v>157</v>
      </c>
      <c r="G2544">
        <v>199.98</v>
      </c>
    </row>
    <row r="2545" spans="1:7" x14ac:dyDescent="0.55000000000000004">
      <c r="A2545" s="1">
        <v>42260</v>
      </c>
      <c r="B2545" t="s">
        <v>22</v>
      </c>
      <c r="C2545" t="s">
        <v>92</v>
      </c>
      <c r="D2545" t="s">
        <v>40</v>
      </c>
      <c r="E2545" t="s">
        <v>67</v>
      </c>
      <c r="F2545" t="s">
        <v>157</v>
      </c>
      <c r="G2545">
        <v>199.98</v>
      </c>
    </row>
    <row r="2546" spans="1:7" x14ac:dyDescent="0.55000000000000004">
      <c r="A2546" s="1">
        <v>42473</v>
      </c>
      <c r="B2546" t="s">
        <v>22</v>
      </c>
      <c r="C2546" t="s">
        <v>39</v>
      </c>
      <c r="D2546" t="s">
        <v>40</v>
      </c>
      <c r="E2546" t="s">
        <v>67</v>
      </c>
      <c r="F2546" t="s">
        <v>157</v>
      </c>
      <c r="G2546">
        <v>199.96</v>
      </c>
    </row>
    <row r="2547" spans="1:7" x14ac:dyDescent="0.55000000000000004">
      <c r="A2547" s="1">
        <v>43178</v>
      </c>
      <c r="B2547" t="s">
        <v>22</v>
      </c>
      <c r="C2547" t="s">
        <v>39</v>
      </c>
      <c r="D2547" t="s">
        <v>40</v>
      </c>
      <c r="E2547" t="s">
        <v>67</v>
      </c>
      <c r="F2547" t="s">
        <v>157</v>
      </c>
      <c r="G2547">
        <v>199.96</v>
      </c>
    </row>
    <row r="2548" spans="1:7" x14ac:dyDescent="0.55000000000000004">
      <c r="A2548" s="1">
        <v>42626</v>
      </c>
      <c r="B2548" t="s">
        <v>22</v>
      </c>
      <c r="C2548" t="s">
        <v>250</v>
      </c>
      <c r="D2548" t="s">
        <v>101</v>
      </c>
      <c r="E2548" t="s">
        <v>67</v>
      </c>
      <c r="F2548" t="s">
        <v>157</v>
      </c>
      <c r="G2548">
        <v>199.96</v>
      </c>
    </row>
    <row r="2549" spans="1:7" x14ac:dyDescent="0.55000000000000004">
      <c r="A2549" s="1">
        <v>43201</v>
      </c>
      <c r="B2549" t="s">
        <v>22</v>
      </c>
      <c r="C2549" t="s">
        <v>39</v>
      </c>
      <c r="D2549" t="s">
        <v>40</v>
      </c>
      <c r="E2549" t="s">
        <v>67</v>
      </c>
      <c r="F2549" t="s">
        <v>157</v>
      </c>
      <c r="G2549">
        <v>199.95</v>
      </c>
    </row>
    <row r="2550" spans="1:7" x14ac:dyDescent="0.55000000000000004">
      <c r="A2550" s="1">
        <v>43456</v>
      </c>
      <c r="B2550" t="s">
        <v>22</v>
      </c>
      <c r="C2550" t="s">
        <v>234</v>
      </c>
      <c r="D2550" t="s">
        <v>101</v>
      </c>
      <c r="E2550" t="s">
        <v>67</v>
      </c>
      <c r="F2550" t="s">
        <v>157</v>
      </c>
      <c r="G2550">
        <v>199.95</v>
      </c>
    </row>
    <row r="2551" spans="1:7" x14ac:dyDescent="0.55000000000000004">
      <c r="A2551" s="1">
        <v>42862</v>
      </c>
      <c r="B2551" t="s">
        <v>22</v>
      </c>
      <c r="C2551" t="s">
        <v>263</v>
      </c>
      <c r="D2551" t="s">
        <v>144</v>
      </c>
      <c r="E2551" t="s">
        <v>67</v>
      </c>
      <c r="F2551" t="s">
        <v>157</v>
      </c>
      <c r="G2551">
        <v>199.95</v>
      </c>
    </row>
    <row r="2552" spans="1:7" x14ac:dyDescent="0.55000000000000004">
      <c r="A2552" s="1">
        <v>43366</v>
      </c>
      <c r="B2552" t="s">
        <v>22</v>
      </c>
      <c r="C2552" t="s">
        <v>1708</v>
      </c>
      <c r="D2552" t="s">
        <v>26</v>
      </c>
      <c r="E2552" t="s">
        <v>67</v>
      </c>
      <c r="F2552" t="s">
        <v>157</v>
      </c>
      <c r="G2552">
        <v>199.95</v>
      </c>
    </row>
    <row r="2553" spans="1:7" x14ac:dyDescent="0.55000000000000004">
      <c r="A2553" s="1">
        <v>42811</v>
      </c>
      <c r="B2553" t="s">
        <v>22</v>
      </c>
      <c r="C2553" t="s">
        <v>2738</v>
      </c>
      <c r="D2553" t="s">
        <v>144</v>
      </c>
      <c r="E2553" t="s">
        <v>42</v>
      </c>
      <c r="F2553" t="s">
        <v>169</v>
      </c>
      <c r="G2553">
        <v>199.9</v>
      </c>
    </row>
    <row r="2554" spans="1:7" x14ac:dyDescent="0.55000000000000004">
      <c r="A2554" s="1">
        <v>42335</v>
      </c>
      <c r="B2554" t="s">
        <v>37</v>
      </c>
      <c r="C2554" t="s">
        <v>263</v>
      </c>
      <c r="D2554" t="s">
        <v>144</v>
      </c>
      <c r="E2554" t="s">
        <v>28</v>
      </c>
      <c r="F2554" t="s">
        <v>61</v>
      </c>
      <c r="G2554">
        <v>199.9</v>
      </c>
    </row>
    <row r="2555" spans="1:7" x14ac:dyDescent="0.55000000000000004">
      <c r="A2555" s="1">
        <v>43439</v>
      </c>
      <c r="B2555" t="s">
        <v>98</v>
      </c>
      <c r="C2555" t="s">
        <v>92</v>
      </c>
      <c r="D2555" t="s">
        <v>40</v>
      </c>
      <c r="E2555" t="s">
        <v>28</v>
      </c>
      <c r="F2555" t="s">
        <v>61</v>
      </c>
      <c r="G2555">
        <v>199.9</v>
      </c>
    </row>
    <row r="2556" spans="1:7" x14ac:dyDescent="0.55000000000000004">
      <c r="A2556" s="1">
        <v>42562</v>
      </c>
      <c r="B2556" t="s">
        <v>37</v>
      </c>
      <c r="C2556" t="s">
        <v>241</v>
      </c>
      <c r="D2556" t="s">
        <v>144</v>
      </c>
      <c r="E2556" t="s">
        <v>28</v>
      </c>
      <c r="F2556" t="s">
        <v>52</v>
      </c>
      <c r="G2556">
        <v>199.83600000000001</v>
      </c>
    </row>
    <row r="2557" spans="1:7" x14ac:dyDescent="0.55000000000000004">
      <c r="A2557" s="1">
        <v>43367</v>
      </c>
      <c r="B2557" t="s">
        <v>22</v>
      </c>
      <c r="C2557" t="s">
        <v>92</v>
      </c>
      <c r="D2557" t="s">
        <v>40</v>
      </c>
      <c r="E2557" t="s">
        <v>28</v>
      </c>
      <c r="F2557" t="s">
        <v>61</v>
      </c>
      <c r="G2557">
        <v>199.8</v>
      </c>
    </row>
    <row r="2558" spans="1:7" x14ac:dyDescent="0.55000000000000004">
      <c r="A2558" s="1">
        <v>42630</v>
      </c>
      <c r="B2558" t="s">
        <v>22</v>
      </c>
      <c r="C2558" t="s">
        <v>263</v>
      </c>
      <c r="D2558" t="s">
        <v>144</v>
      </c>
      <c r="E2558" t="s">
        <v>28</v>
      </c>
      <c r="F2558" t="s">
        <v>32</v>
      </c>
      <c r="G2558">
        <v>199.76400000000001</v>
      </c>
    </row>
    <row r="2559" spans="1:7" x14ac:dyDescent="0.55000000000000004">
      <c r="A2559" s="1">
        <v>43407</v>
      </c>
      <c r="B2559" t="s">
        <v>98</v>
      </c>
      <c r="C2559" t="s">
        <v>39</v>
      </c>
      <c r="D2559" t="s">
        <v>40</v>
      </c>
      <c r="E2559" t="s">
        <v>67</v>
      </c>
      <c r="F2559" t="s">
        <v>157</v>
      </c>
      <c r="G2559">
        <v>199.75</v>
      </c>
    </row>
    <row r="2560" spans="1:7" x14ac:dyDescent="0.55000000000000004">
      <c r="A2560" s="1">
        <v>42803</v>
      </c>
      <c r="B2560" t="s">
        <v>98</v>
      </c>
      <c r="C2560" t="s">
        <v>745</v>
      </c>
      <c r="D2560" t="s">
        <v>144</v>
      </c>
      <c r="E2560" t="s">
        <v>67</v>
      </c>
      <c r="F2560" t="s">
        <v>157</v>
      </c>
      <c r="G2560">
        <v>199.75</v>
      </c>
    </row>
    <row r="2561" spans="1:7" x14ac:dyDescent="0.55000000000000004">
      <c r="A2561" s="1">
        <v>42634</v>
      </c>
      <c r="B2561" t="s">
        <v>22</v>
      </c>
      <c r="C2561" t="s">
        <v>92</v>
      </c>
      <c r="D2561" t="s">
        <v>40</v>
      </c>
      <c r="E2561" t="s">
        <v>42</v>
      </c>
      <c r="F2561" t="s">
        <v>55</v>
      </c>
      <c r="G2561">
        <v>199.74</v>
      </c>
    </row>
    <row r="2562" spans="1:7" x14ac:dyDescent="0.55000000000000004">
      <c r="A2562" s="1">
        <v>42388</v>
      </c>
      <c r="B2562" t="s">
        <v>22</v>
      </c>
      <c r="C2562" t="s">
        <v>100</v>
      </c>
      <c r="D2562" t="s">
        <v>101</v>
      </c>
      <c r="E2562" t="s">
        <v>28</v>
      </c>
      <c r="F2562" t="s">
        <v>32</v>
      </c>
      <c r="G2562">
        <v>199.304</v>
      </c>
    </row>
    <row r="2563" spans="1:7" x14ac:dyDescent="0.55000000000000004">
      <c r="A2563" s="1">
        <v>43299</v>
      </c>
      <c r="B2563" t="s">
        <v>22</v>
      </c>
      <c r="C2563" t="s">
        <v>143</v>
      </c>
      <c r="D2563" t="s">
        <v>144</v>
      </c>
      <c r="E2563" t="s">
        <v>28</v>
      </c>
      <c r="F2563" t="s">
        <v>32</v>
      </c>
      <c r="G2563">
        <v>198.744</v>
      </c>
    </row>
    <row r="2564" spans="1:7" x14ac:dyDescent="0.55000000000000004">
      <c r="A2564" s="1">
        <v>42981</v>
      </c>
      <c r="B2564" t="s">
        <v>22</v>
      </c>
      <c r="C2564" t="s">
        <v>207</v>
      </c>
      <c r="D2564" t="s">
        <v>101</v>
      </c>
      <c r="E2564" t="s">
        <v>28</v>
      </c>
      <c r="F2564" t="s">
        <v>29</v>
      </c>
      <c r="G2564">
        <v>198.744</v>
      </c>
    </row>
    <row r="2565" spans="1:7" x14ac:dyDescent="0.55000000000000004">
      <c r="A2565" s="1">
        <v>43289</v>
      </c>
      <c r="B2565" t="s">
        <v>22</v>
      </c>
      <c r="C2565" t="s">
        <v>92</v>
      </c>
      <c r="D2565" t="s">
        <v>40</v>
      </c>
      <c r="E2565" t="s">
        <v>28</v>
      </c>
      <c r="F2565" t="s">
        <v>61</v>
      </c>
      <c r="G2565">
        <v>198.46</v>
      </c>
    </row>
    <row r="2566" spans="1:7" x14ac:dyDescent="0.55000000000000004">
      <c r="A2566" s="1">
        <v>43339</v>
      </c>
      <c r="B2566" t="s">
        <v>37</v>
      </c>
      <c r="C2566" t="s">
        <v>39</v>
      </c>
      <c r="D2566" t="s">
        <v>40</v>
      </c>
      <c r="E2566" t="s">
        <v>28</v>
      </c>
      <c r="F2566" t="s">
        <v>61</v>
      </c>
      <c r="G2566">
        <v>198.46</v>
      </c>
    </row>
    <row r="2567" spans="1:7" x14ac:dyDescent="0.55000000000000004">
      <c r="A2567" s="1">
        <v>42504</v>
      </c>
      <c r="B2567" t="s">
        <v>98</v>
      </c>
      <c r="C2567" t="s">
        <v>143</v>
      </c>
      <c r="D2567" t="s">
        <v>144</v>
      </c>
      <c r="E2567" t="s">
        <v>42</v>
      </c>
      <c r="F2567" t="s">
        <v>64</v>
      </c>
      <c r="G2567">
        <v>198.27199999999999</v>
      </c>
    </row>
    <row r="2568" spans="1:7" x14ac:dyDescent="0.55000000000000004">
      <c r="A2568" s="1">
        <v>42710</v>
      </c>
      <c r="B2568" t="s">
        <v>22</v>
      </c>
      <c r="C2568" t="s">
        <v>306</v>
      </c>
      <c r="D2568" t="s">
        <v>40</v>
      </c>
      <c r="E2568" t="s">
        <v>42</v>
      </c>
      <c r="F2568" t="s">
        <v>86</v>
      </c>
      <c r="G2568">
        <v>198.27199999999999</v>
      </c>
    </row>
    <row r="2569" spans="1:7" x14ac:dyDescent="0.55000000000000004">
      <c r="A2569" s="1">
        <v>43204</v>
      </c>
      <c r="B2569" t="s">
        <v>37</v>
      </c>
      <c r="C2569" t="s">
        <v>84</v>
      </c>
      <c r="D2569" t="s">
        <v>26</v>
      </c>
      <c r="E2569" t="s">
        <v>28</v>
      </c>
      <c r="F2569" t="s">
        <v>29</v>
      </c>
      <c r="G2569">
        <v>198.27199999999999</v>
      </c>
    </row>
    <row r="2570" spans="1:7" x14ac:dyDescent="0.55000000000000004">
      <c r="A2570" s="1">
        <v>42196</v>
      </c>
      <c r="B2570" t="s">
        <v>37</v>
      </c>
      <c r="C2570" t="s">
        <v>786</v>
      </c>
      <c r="D2570" t="s">
        <v>144</v>
      </c>
      <c r="E2570" t="s">
        <v>67</v>
      </c>
      <c r="F2570" t="s">
        <v>68</v>
      </c>
      <c r="G2570">
        <v>197.97</v>
      </c>
    </row>
    <row r="2571" spans="1:7" x14ac:dyDescent="0.55000000000000004">
      <c r="A2571" s="1">
        <v>43345</v>
      </c>
      <c r="B2571" t="s">
        <v>37</v>
      </c>
      <c r="C2571" t="s">
        <v>263</v>
      </c>
      <c r="D2571" t="s">
        <v>144</v>
      </c>
      <c r="E2571" t="s">
        <v>67</v>
      </c>
      <c r="F2571" t="s">
        <v>68</v>
      </c>
      <c r="G2571">
        <v>197.97</v>
      </c>
    </row>
    <row r="2572" spans="1:7" x14ac:dyDescent="0.55000000000000004">
      <c r="A2572" s="1">
        <v>43093</v>
      </c>
      <c r="B2572" t="s">
        <v>37</v>
      </c>
      <c r="C2572" t="s">
        <v>263</v>
      </c>
      <c r="D2572" t="s">
        <v>144</v>
      </c>
      <c r="E2572" t="s">
        <v>67</v>
      </c>
      <c r="F2572" t="s">
        <v>68</v>
      </c>
      <c r="G2572">
        <v>197.97</v>
      </c>
    </row>
    <row r="2573" spans="1:7" x14ac:dyDescent="0.55000000000000004">
      <c r="A2573" s="1">
        <v>42676</v>
      </c>
      <c r="B2573" t="s">
        <v>22</v>
      </c>
      <c r="C2573" t="s">
        <v>315</v>
      </c>
      <c r="D2573" t="s">
        <v>26</v>
      </c>
      <c r="E2573" t="s">
        <v>42</v>
      </c>
      <c r="F2573" t="s">
        <v>74</v>
      </c>
      <c r="G2573">
        <v>197.72</v>
      </c>
    </row>
    <row r="2574" spans="1:7" x14ac:dyDescent="0.55000000000000004">
      <c r="A2574" s="1">
        <v>42332</v>
      </c>
      <c r="B2574" t="s">
        <v>37</v>
      </c>
      <c r="C2574" t="s">
        <v>92</v>
      </c>
      <c r="D2574" t="s">
        <v>40</v>
      </c>
      <c r="E2574" t="s">
        <v>42</v>
      </c>
      <c r="F2574" t="s">
        <v>55</v>
      </c>
      <c r="G2574">
        <v>197.58</v>
      </c>
    </row>
    <row r="2575" spans="1:7" x14ac:dyDescent="0.55000000000000004">
      <c r="A2575" s="1">
        <v>42537</v>
      </c>
      <c r="B2575" t="s">
        <v>22</v>
      </c>
      <c r="C2575" t="s">
        <v>100</v>
      </c>
      <c r="D2575" t="s">
        <v>101</v>
      </c>
      <c r="E2575" t="s">
        <v>28</v>
      </c>
      <c r="F2575" t="s">
        <v>32</v>
      </c>
      <c r="G2575">
        <v>197.37200000000001</v>
      </c>
    </row>
    <row r="2576" spans="1:7" x14ac:dyDescent="0.55000000000000004">
      <c r="A2576" s="1">
        <v>42952</v>
      </c>
      <c r="B2576" t="s">
        <v>37</v>
      </c>
      <c r="C2576" t="s">
        <v>354</v>
      </c>
      <c r="D2576" t="s">
        <v>26</v>
      </c>
      <c r="E2576" t="s">
        <v>42</v>
      </c>
      <c r="F2576" t="s">
        <v>64</v>
      </c>
      <c r="G2576">
        <v>197.05</v>
      </c>
    </row>
    <row r="2577" spans="1:7" x14ac:dyDescent="0.55000000000000004">
      <c r="A2577" s="1">
        <v>42808</v>
      </c>
      <c r="B2577" t="s">
        <v>37</v>
      </c>
      <c r="C2577" t="s">
        <v>92</v>
      </c>
      <c r="D2577" t="s">
        <v>40</v>
      </c>
      <c r="E2577" t="s">
        <v>28</v>
      </c>
      <c r="F2577" t="s">
        <v>32</v>
      </c>
      <c r="G2577">
        <v>196.78399999999999</v>
      </c>
    </row>
    <row r="2578" spans="1:7" x14ac:dyDescent="0.55000000000000004">
      <c r="A2578" s="1">
        <v>43156</v>
      </c>
      <c r="B2578" t="s">
        <v>22</v>
      </c>
      <c r="C2578" t="s">
        <v>84</v>
      </c>
      <c r="D2578" t="s">
        <v>26</v>
      </c>
      <c r="E2578" t="s">
        <v>28</v>
      </c>
      <c r="F2578" t="s">
        <v>32</v>
      </c>
      <c r="G2578">
        <v>196.78399999999999</v>
      </c>
    </row>
    <row r="2579" spans="1:7" x14ac:dyDescent="0.55000000000000004">
      <c r="A2579" s="1">
        <v>43161</v>
      </c>
      <c r="B2579" t="s">
        <v>37</v>
      </c>
      <c r="C2579" t="s">
        <v>39</v>
      </c>
      <c r="D2579" t="s">
        <v>40</v>
      </c>
      <c r="E2579" t="s">
        <v>67</v>
      </c>
      <c r="F2579" t="s">
        <v>68</v>
      </c>
      <c r="G2579">
        <v>196.77600000000001</v>
      </c>
    </row>
    <row r="2580" spans="1:7" x14ac:dyDescent="0.55000000000000004">
      <c r="A2580" s="1">
        <v>42254</v>
      </c>
      <c r="B2580" t="s">
        <v>98</v>
      </c>
      <c r="C2580" t="s">
        <v>100</v>
      </c>
      <c r="D2580" t="s">
        <v>101</v>
      </c>
      <c r="E2580" t="s">
        <v>67</v>
      </c>
      <c r="F2580" t="s">
        <v>68</v>
      </c>
      <c r="G2580">
        <v>196.77600000000001</v>
      </c>
    </row>
    <row r="2581" spans="1:7" x14ac:dyDescent="0.55000000000000004">
      <c r="A2581" s="1">
        <v>43449</v>
      </c>
      <c r="B2581" t="s">
        <v>22</v>
      </c>
      <c r="C2581" t="s">
        <v>39</v>
      </c>
      <c r="D2581" t="s">
        <v>40</v>
      </c>
      <c r="E2581" t="s">
        <v>67</v>
      </c>
      <c r="F2581" t="s">
        <v>68</v>
      </c>
      <c r="G2581">
        <v>196.77600000000001</v>
      </c>
    </row>
    <row r="2582" spans="1:7" x14ac:dyDescent="0.55000000000000004">
      <c r="A2582" s="1">
        <v>42177</v>
      </c>
      <c r="B2582" t="s">
        <v>22</v>
      </c>
      <c r="C2582" t="s">
        <v>453</v>
      </c>
      <c r="D2582" t="s">
        <v>40</v>
      </c>
      <c r="E2582" t="s">
        <v>67</v>
      </c>
      <c r="F2582" t="s">
        <v>157</v>
      </c>
      <c r="G2582">
        <v>196.75200000000001</v>
      </c>
    </row>
    <row r="2583" spans="1:7" x14ac:dyDescent="0.55000000000000004">
      <c r="A2583" s="1">
        <v>42193</v>
      </c>
      <c r="B2583" t="s">
        <v>37</v>
      </c>
      <c r="C2583" t="s">
        <v>39</v>
      </c>
      <c r="D2583" t="s">
        <v>40</v>
      </c>
      <c r="E2583" t="s">
        <v>42</v>
      </c>
      <c r="F2583" t="s">
        <v>71</v>
      </c>
      <c r="G2583">
        <v>196.70400000000001</v>
      </c>
    </row>
    <row r="2584" spans="1:7" x14ac:dyDescent="0.55000000000000004">
      <c r="A2584" s="1">
        <v>42715</v>
      </c>
      <c r="B2584" t="s">
        <v>22</v>
      </c>
      <c r="C2584" t="s">
        <v>315</v>
      </c>
      <c r="D2584" t="s">
        <v>26</v>
      </c>
      <c r="E2584" t="s">
        <v>42</v>
      </c>
      <c r="F2584" t="s">
        <v>43</v>
      </c>
      <c r="G2584">
        <v>196.62</v>
      </c>
    </row>
    <row r="2585" spans="1:7" x14ac:dyDescent="0.55000000000000004">
      <c r="A2585" s="1">
        <v>42332</v>
      </c>
      <c r="B2585" t="s">
        <v>37</v>
      </c>
      <c r="C2585" t="s">
        <v>234</v>
      </c>
      <c r="D2585" t="s">
        <v>101</v>
      </c>
      <c r="E2585" t="s">
        <v>42</v>
      </c>
      <c r="F2585" t="s">
        <v>43</v>
      </c>
      <c r="G2585">
        <v>196.62</v>
      </c>
    </row>
    <row r="2586" spans="1:7" x14ac:dyDescent="0.55000000000000004">
      <c r="A2586" s="1">
        <v>43205</v>
      </c>
      <c r="B2586" t="s">
        <v>37</v>
      </c>
      <c r="C2586" t="s">
        <v>1392</v>
      </c>
      <c r="D2586" t="s">
        <v>40</v>
      </c>
      <c r="E2586" t="s">
        <v>28</v>
      </c>
      <c r="F2586" t="s">
        <v>61</v>
      </c>
      <c r="G2586">
        <v>196.45</v>
      </c>
    </row>
    <row r="2587" spans="1:7" x14ac:dyDescent="0.55000000000000004">
      <c r="A2587" s="1">
        <v>42228</v>
      </c>
      <c r="B2587" t="s">
        <v>37</v>
      </c>
      <c r="C2587" t="s">
        <v>786</v>
      </c>
      <c r="D2587" t="s">
        <v>144</v>
      </c>
      <c r="E2587" t="s">
        <v>42</v>
      </c>
      <c r="F2587" t="s">
        <v>71</v>
      </c>
      <c r="G2587">
        <v>196.21</v>
      </c>
    </row>
    <row r="2588" spans="1:7" x14ac:dyDescent="0.55000000000000004">
      <c r="A2588" s="1">
        <v>43427</v>
      </c>
      <c r="B2588" t="s">
        <v>22</v>
      </c>
      <c r="C2588" t="s">
        <v>100</v>
      </c>
      <c r="D2588" t="s">
        <v>101</v>
      </c>
      <c r="E2588" t="s">
        <v>67</v>
      </c>
      <c r="F2588" t="s">
        <v>68</v>
      </c>
      <c r="G2588">
        <v>195.96</v>
      </c>
    </row>
    <row r="2589" spans="1:7" x14ac:dyDescent="0.55000000000000004">
      <c r="A2589" s="1">
        <v>43248</v>
      </c>
      <c r="B2589" t="s">
        <v>37</v>
      </c>
      <c r="C2589" t="s">
        <v>306</v>
      </c>
      <c r="D2589" t="s">
        <v>40</v>
      </c>
      <c r="E2589" t="s">
        <v>67</v>
      </c>
      <c r="F2589" t="s">
        <v>68</v>
      </c>
      <c r="G2589">
        <v>195.96</v>
      </c>
    </row>
    <row r="2590" spans="1:7" x14ac:dyDescent="0.55000000000000004">
      <c r="A2590" s="1">
        <v>43198</v>
      </c>
      <c r="B2590" t="s">
        <v>98</v>
      </c>
      <c r="C2590" t="s">
        <v>39</v>
      </c>
      <c r="D2590" t="s">
        <v>40</v>
      </c>
      <c r="E2590" t="s">
        <v>42</v>
      </c>
      <c r="F2590" t="s">
        <v>86</v>
      </c>
      <c r="G2590">
        <v>195.76</v>
      </c>
    </row>
    <row r="2591" spans="1:7" x14ac:dyDescent="0.55000000000000004">
      <c r="A2591" s="1">
        <v>43354</v>
      </c>
      <c r="B2591" t="s">
        <v>22</v>
      </c>
      <c r="C2591" t="s">
        <v>25</v>
      </c>
      <c r="D2591" t="s">
        <v>26</v>
      </c>
      <c r="E2591" t="s">
        <v>42</v>
      </c>
      <c r="F2591" t="s">
        <v>74</v>
      </c>
      <c r="G2591">
        <v>195.68</v>
      </c>
    </row>
    <row r="2592" spans="1:7" x14ac:dyDescent="0.55000000000000004">
      <c r="A2592" s="1">
        <v>42731</v>
      </c>
      <c r="B2592" t="s">
        <v>22</v>
      </c>
      <c r="C2592" t="s">
        <v>110</v>
      </c>
      <c r="D2592" t="s">
        <v>101</v>
      </c>
      <c r="E2592" t="s">
        <v>42</v>
      </c>
      <c r="F2592" t="s">
        <v>86</v>
      </c>
      <c r="G2592">
        <v>195.64</v>
      </c>
    </row>
    <row r="2593" spans="1:7" x14ac:dyDescent="0.55000000000000004">
      <c r="A2593" s="1">
        <v>43239</v>
      </c>
      <c r="B2593" t="s">
        <v>22</v>
      </c>
      <c r="C2593" t="s">
        <v>1271</v>
      </c>
      <c r="D2593" t="s">
        <v>26</v>
      </c>
      <c r="E2593" t="s">
        <v>42</v>
      </c>
      <c r="F2593" t="s">
        <v>86</v>
      </c>
      <c r="G2593">
        <v>195.64</v>
      </c>
    </row>
    <row r="2594" spans="1:7" x14ac:dyDescent="0.55000000000000004">
      <c r="A2594" s="1">
        <v>43290</v>
      </c>
      <c r="B2594" t="s">
        <v>22</v>
      </c>
      <c r="C2594" t="s">
        <v>745</v>
      </c>
      <c r="D2594" t="s">
        <v>144</v>
      </c>
      <c r="E2594" t="s">
        <v>42</v>
      </c>
      <c r="F2594" t="s">
        <v>55</v>
      </c>
      <c r="G2594">
        <v>195.64</v>
      </c>
    </row>
    <row r="2595" spans="1:7" x14ac:dyDescent="0.55000000000000004">
      <c r="A2595" s="1">
        <v>42369</v>
      </c>
      <c r="B2595" t="s">
        <v>98</v>
      </c>
      <c r="C2595" t="s">
        <v>1399</v>
      </c>
      <c r="D2595" t="s">
        <v>144</v>
      </c>
      <c r="E2595" t="s">
        <v>42</v>
      </c>
      <c r="F2595" t="s">
        <v>86</v>
      </c>
      <c r="G2595">
        <v>195.64</v>
      </c>
    </row>
    <row r="2596" spans="1:7" x14ac:dyDescent="0.55000000000000004">
      <c r="A2596" s="1">
        <v>42858</v>
      </c>
      <c r="B2596" t="s">
        <v>22</v>
      </c>
      <c r="C2596" t="s">
        <v>494</v>
      </c>
      <c r="D2596" t="s">
        <v>144</v>
      </c>
      <c r="E2596" t="s">
        <v>42</v>
      </c>
      <c r="F2596" t="s">
        <v>55</v>
      </c>
      <c r="G2596">
        <v>195.64</v>
      </c>
    </row>
    <row r="2597" spans="1:7" x14ac:dyDescent="0.55000000000000004">
      <c r="A2597" s="1">
        <v>42568</v>
      </c>
      <c r="B2597" t="s">
        <v>22</v>
      </c>
      <c r="C2597" t="s">
        <v>39</v>
      </c>
      <c r="D2597" t="s">
        <v>40</v>
      </c>
      <c r="E2597" t="s">
        <v>28</v>
      </c>
      <c r="F2597" t="s">
        <v>29</v>
      </c>
      <c r="G2597">
        <v>195.46600000000001</v>
      </c>
    </row>
    <row r="2598" spans="1:7" x14ac:dyDescent="0.55000000000000004">
      <c r="A2598" s="1">
        <v>42918</v>
      </c>
      <c r="B2598" t="s">
        <v>37</v>
      </c>
      <c r="C2598" t="s">
        <v>39</v>
      </c>
      <c r="D2598" t="s">
        <v>40</v>
      </c>
      <c r="E2598" t="s">
        <v>28</v>
      </c>
      <c r="F2598" t="s">
        <v>32</v>
      </c>
      <c r="G2598">
        <v>195.184</v>
      </c>
    </row>
    <row r="2599" spans="1:7" x14ac:dyDescent="0.55000000000000004">
      <c r="A2599" s="1">
        <v>43060</v>
      </c>
      <c r="B2599" t="s">
        <v>22</v>
      </c>
      <c r="C2599" t="s">
        <v>416</v>
      </c>
      <c r="D2599" t="s">
        <v>40</v>
      </c>
      <c r="E2599" t="s">
        <v>28</v>
      </c>
      <c r="F2599" t="s">
        <v>32</v>
      </c>
      <c r="G2599">
        <v>195.136</v>
      </c>
    </row>
    <row r="2600" spans="1:7" x14ac:dyDescent="0.55000000000000004">
      <c r="A2600" s="1">
        <v>43207</v>
      </c>
      <c r="B2600" t="s">
        <v>37</v>
      </c>
      <c r="C2600" t="s">
        <v>207</v>
      </c>
      <c r="D2600" t="s">
        <v>101</v>
      </c>
      <c r="E2600" t="s">
        <v>42</v>
      </c>
      <c r="F2600" t="s">
        <v>55</v>
      </c>
      <c r="G2600">
        <v>195.136</v>
      </c>
    </row>
    <row r="2601" spans="1:7" x14ac:dyDescent="0.55000000000000004">
      <c r="A2601" s="1">
        <v>43200</v>
      </c>
      <c r="B2601" t="s">
        <v>22</v>
      </c>
      <c r="C2601" t="s">
        <v>143</v>
      </c>
      <c r="D2601" t="s">
        <v>144</v>
      </c>
      <c r="E2601" t="s">
        <v>42</v>
      </c>
      <c r="F2601" t="s">
        <v>74</v>
      </c>
      <c r="G2601">
        <v>195.10400000000001</v>
      </c>
    </row>
    <row r="2602" spans="1:7" x14ac:dyDescent="0.55000000000000004">
      <c r="A2602" s="1">
        <v>42983</v>
      </c>
      <c r="B2602" t="s">
        <v>22</v>
      </c>
      <c r="C2602" t="s">
        <v>234</v>
      </c>
      <c r="D2602" t="s">
        <v>101</v>
      </c>
      <c r="E2602" t="s">
        <v>42</v>
      </c>
      <c r="F2602" t="s">
        <v>55</v>
      </c>
      <c r="G2602">
        <v>194.94</v>
      </c>
    </row>
    <row r="2603" spans="1:7" x14ac:dyDescent="0.55000000000000004">
      <c r="A2603" s="1">
        <v>43009</v>
      </c>
      <c r="B2603" t="s">
        <v>22</v>
      </c>
      <c r="C2603" t="s">
        <v>39</v>
      </c>
      <c r="D2603" t="s">
        <v>40</v>
      </c>
      <c r="E2603" t="s">
        <v>28</v>
      </c>
      <c r="F2603" t="s">
        <v>32</v>
      </c>
      <c r="G2603">
        <v>194.84800000000001</v>
      </c>
    </row>
    <row r="2604" spans="1:7" x14ac:dyDescent="0.55000000000000004">
      <c r="A2604" s="1">
        <v>42298</v>
      </c>
      <c r="B2604" t="s">
        <v>37</v>
      </c>
      <c r="C2604" t="s">
        <v>315</v>
      </c>
      <c r="D2604" t="s">
        <v>26</v>
      </c>
      <c r="E2604" t="s">
        <v>42</v>
      </c>
      <c r="F2604" t="s">
        <v>55</v>
      </c>
      <c r="G2604">
        <v>194.7</v>
      </c>
    </row>
    <row r="2605" spans="1:7" x14ac:dyDescent="0.55000000000000004">
      <c r="A2605" s="1">
        <v>43087</v>
      </c>
      <c r="B2605" t="s">
        <v>37</v>
      </c>
      <c r="C2605" t="s">
        <v>50</v>
      </c>
      <c r="D2605" t="s">
        <v>26</v>
      </c>
      <c r="E2605" t="s">
        <v>42</v>
      </c>
      <c r="F2605" t="s">
        <v>74</v>
      </c>
      <c r="G2605">
        <v>194.52799999999999</v>
      </c>
    </row>
    <row r="2606" spans="1:7" x14ac:dyDescent="0.55000000000000004">
      <c r="A2606" s="1">
        <v>42837</v>
      </c>
      <c r="B2606" t="s">
        <v>22</v>
      </c>
      <c r="C2606" t="s">
        <v>39</v>
      </c>
      <c r="D2606" t="s">
        <v>40</v>
      </c>
      <c r="E2606" t="s">
        <v>28</v>
      </c>
      <c r="F2606" t="s">
        <v>32</v>
      </c>
      <c r="G2606">
        <v>194.352</v>
      </c>
    </row>
    <row r="2607" spans="1:7" x14ac:dyDescent="0.55000000000000004">
      <c r="A2607" s="1">
        <v>43064</v>
      </c>
      <c r="B2607" t="s">
        <v>22</v>
      </c>
      <c r="C2607" t="s">
        <v>39</v>
      </c>
      <c r="D2607" t="s">
        <v>40</v>
      </c>
      <c r="E2607" t="s">
        <v>28</v>
      </c>
      <c r="F2607" t="s">
        <v>32</v>
      </c>
      <c r="G2607">
        <v>194.352</v>
      </c>
    </row>
    <row r="2608" spans="1:7" x14ac:dyDescent="0.55000000000000004">
      <c r="A2608" s="1">
        <v>43408</v>
      </c>
      <c r="B2608" t="s">
        <v>37</v>
      </c>
      <c r="C2608" t="s">
        <v>494</v>
      </c>
      <c r="D2608" t="s">
        <v>144</v>
      </c>
      <c r="E2608" t="s">
        <v>42</v>
      </c>
      <c r="F2608" t="s">
        <v>55</v>
      </c>
      <c r="G2608">
        <v>194.352</v>
      </c>
    </row>
    <row r="2609" spans="1:7" x14ac:dyDescent="0.55000000000000004">
      <c r="A2609" s="1">
        <v>42727</v>
      </c>
      <c r="B2609" t="s">
        <v>22</v>
      </c>
      <c r="C2609" t="s">
        <v>315</v>
      </c>
      <c r="D2609" t="s">
        <v>26</v>
      </c>
      <c r="E2609" t="s">
        <v>42</v>
      </c>
      <c r="F2609" t="s">
        <v>74</v>
      </c>
      <c r="G2609">
        <v>194.32</v>
      </c>
    </row>
    <row r="2610" spans="1:7" x14ac:dyDescent="0.55000000000000004">
      <c r="A2610" s="1">
        <v>42634</v>
      </c>
      <c r="B2610" t="s">
        <v>37</v>
      </c>
      <c r="C2610" t="s">
        <v>234</v>
      </c>
      <c r="D2610" t="s">
        <v>101</v>
      </c>
      <c r="E2610" t="s">
        <v>28</v>
      </c>
      <c r="F2610" t="s">
        <v>29</v>
      </c>
      <c r="G2610">
        <v>194.32</v>
      </c>
    </row>
    <row r="2611" spans="1:7" x14ac:dyDescent="0.55000000000000004">
      <c r="A2611" s="1">
        <v>42131</v>
      </c>
      <c r="B2611" t="s">
        <v>22</v>
      </c>
      <c r="C2611" t="s">
        <v>1244</v>
      </c>
      <c r="D2611" t="s">
        <v>144</v>
      </c>
      <c r="E2611" t="s">
        <v>28</v>
      </c>
      <c r="F2611" t="s">
        <v>52</v>
      </c>
      <c r="G2611">
        <v>194.25</v>
      </c>
    </row>
    <row r="2612" spans="1:7" x14ac:dyDescent="0.55000000000000004">
      <c r="A2612" s="1">
        <v>42329</v>
      </c>
      <c r="B2612" t="s">
        <v>37</v>
      </c>
      <c r="C2612" t="s">
        <v>25</v>
      </c>
      <c r="D2612" t="s">
        <v>26</v>
      </c>
      <c r="E2612" t="s">
        <v>42</v>
      </c>
      <c r="F2612" t="s">
        <v>55</v>
      </c>
      <c r="G2612">
        <v>193.95</v>
      </c>
    </row>
    <row r="2613" spans="1:7" x14ac:dyDescent="0.55000000000000004">
      <c r="A2613" s="1">
        <v>43343</v>
      </c>
      <c r="B2613" t="s">
        <v>22</v>
      </c>
      <c r="C2613" t="s">
        <v>39</v>
      </c>
      <c r="D2613" t="s">
        <v>40</v>
      </c>
      <c r="E2613" t="s">
        <v>42</v>
      </c>
      <c r="F2613" t="s">
        <v>55</v>
      </c>
      <c r="G2613">
        <v>193.95</v>
      </c>
    </row>
    <row r="2614" spans="1:7" x14ac:dyDescent="0.55000000000000004">
      <c r="A2614" s="1">
        <v>43073</v>
      </c>
      <c r="B2614" t="s">
        <v>22</v>
      </c>
      <c r="C2614" t="s">
        <v>263</v>
      </c>
      <c r="D2614" t="s">
        <v>144</v>
      </c>
      <c r="E2614" t="s">
        <v>42</v>
      </c>
      <c r="F2614" t="s">
        <v>55</v>
      </c>
      <c r="G2614">
        <v>193.86</v>
      </c>
    </row>
    <row r="2615" spans="1:7" x14ac:dyDescent="0.55000000000000004">
      <c r="A2615" s="1">
        <v>42605</v>
      </c>
      <c r="B2615" t="s">
        <v>22</v>
      </c>
      <c r="C2615" t="s">
        <v>1271</v>
      </c>
      <c r="D2615" t="s">
        <v>26</v>
      </c>
      <c r="E2615" t="s">
        <v>42</v>
      </c>
      <c r="F2615" t="s">
        <v>86</v>
      </c>
      <c r="G2615">
        <v>193.8</v>
      </c>
    </row>
    <row r="2616" spans="1:7" x14ac:dyDescent="0.55000000000000004">
      <c r="A2616" s="1">
        <v>42175</v>
      </c>
      <c r="B2616" t="s">
        <v>22</v>
      </c>
      <c r="C2616" t="s">
        <v>100</v>
      </c>
      <c r="D2616" t="s">
        <v>101</v>
      </c>
      <c r="E2616" t="s">
        <v>28</v>
      </c>
      <c r="F2616" t="s">
        <v>29</v>
      </c>
      <c r="G2616">
        <v>193.06559999999999</v>
      </c>
    </row>
    <row r="2617" spans="1:7" x14ac:dyDescent="0.55000000000000004">
      <c r="A2617" s="1">
        <v>43043</v>
      </c>
      <c r="B2617" t="s">
        <v>22</v>
      </c>
      <c r="C2617" t="s">
        <v>39</v>
      </c>
      <c r="D2617" t="s">
        <v>40</v>
      </c>
      <c r="E2617" t="s">
        <v>42</v>
      </c>
      <c r="F2617" t="s">
        <v>64</v>
      </c>
      <c r="G2617">
        <v>192.8</v>
      </c>
    </row>
    <row r="2618" spans="1:7" x14ac:dyDescent="0.55000000000000004">
      <c r="A2618" s="1">
        <v>42452</v>
      </c>
      <c r="B2618" t="s">
        <v>37</v>
      </c>
      <c r="C2618" t="s">
        <v>39</v>
      </c>
      <c r="D2618" t="s">
        <v>40</v>
      </c>
      <c r="E2618" t="s">
        <v>42</v>
      </c>
      <c r="F2618" t="s">
        <v>86</v>
      </c>
      <c r="G2618">
        <v>192.72</v>
      </c>
    </row>
    <row r="2619" spans="1:7" x14ac:dyDescent="0.55000000000000004">
      <c r="A2619" s="1">
        <v>42373</v>
      </c>
      <c r="B2619" t="s">
        <v>37</v>
      </c>
      <c r="C2619" t="s">
        <v>315</v>
      </c>
      <c r="D2619" t="s">
        <v>26</v>
      </c>
      <c r="E2619" t="s">
        <v>28</v>
      </c>
      <c r="F2619" t="s">
        <v>61</v>
      </c>
      <c r="G2619">
        <v>192.22</v>
      </c>
    </row>
    <row r="2620" spans="1:7" x14ac:dyDescent="0.55000000000000004">
      <c r="A2620" s="1">
        <v>42358</v>
      </c>
      <c r="B2620" t="s">
        <v>37</v>
      </c>
      <c r="C2620" t="s">
        <v>263</v>
      </c>
      <c r="D2620" t="s">
        <v>144</v>
      </c>
      <c r="E2620" t="s">
        <v>28</v>
      </c>
      <c r="F2620" t="s">
        <v>32</v>
      </c>
      <c r="G2620">
        <v>192.18600000000001</v>
      </c>
    </row>
    <row r="2621" spans="1:7" x14ac:dyDescent="0.55000000000000004">
      <c r="A2621" s="1">
        <v>43337</v>
      </c>
      <c r="B2621" t="s">
        <v>22</v>
      </c>
      <c r="C2621" t="s">
        <v>84</v>
      </c>
      <c r="D2621" t="s">
        <v>26</v>
      </c>
      <c r="E2621" t="s">
        <v>42</v>
      </c>
      <c r="F2621" t="s">
        <v>86</v>
      </c>
      <c r="G2621">
        <v>192.16</v>
      </c>
    </row>
    <row r="2622" spans="1:7" x14ac:dyDescent="0.55000000000000004">
      <c r="A2622" s="1">
        <v>43267</v>
      </c>
      <c r="B2622" t="s">
        <v>98</v>
      </c>
      <c r="C2622" t="s">
        <v>665</v>
      </c>
      <c r="D2622" t="s">
        <v>40</v>
      </c>
      <c r="E2622" t="s">
        <v>42</v>
      </c>
      <c r="F2622" t="s">
        <v>86</v>
      </c>
      <c r="G2622">
        <v>192.16</v>
      </c>
    </row>
    <row r="2623" spans="1:7" x14ac:dyDescent="0.55000000000000004">
      <c r="A2623" s="1">
        <v>42983</v>
      </c>
      <c r="B2623" t="s">
        <v>22</v>
      </c>
      <c r="C2623" t="s">
        <v>263</v>
      </c>
      <c r="D2623" t="s">
        <v>144</v>
      </c>
      <c r="E2623" t="s">
        <v>42</v>
      </c>
      <c r="F2623" t="s">
        <v>86</v>
      </c>
      <c r="G2623">
        <v>192.16</v>
      </c>
    </row>
    <row r="2624" spans="1:7" x14ac:dyDescent="0.55000000000000004">
      <c r="A2624" s="1">
        <v>43324</v>
      </c>
      <c r="B2624" t="s">
        <v>22</v>
      </c>
      <c r="C2624" t="s">
        <v>92</v>
      </c>
      <c r="D2624" t="s">
        <v>40</v>
      </c>
      <c r="E2624" t="s">
        <v>42</v>
      </c>
      <c r="F2624" t="s">
        <v>86</v>
      </c>
      <c r="G2624">
        <v>192.16</v>
      </c>
    </row>
    <row r="2625" spans="1:7" x14ac:dyDescent="0.55000000000000004">
      <c r="A2625" s="1">
        <v>43459</v>
      </c>
      <c r="B2625" t="s">
        <v>22</v>
      </c>
      <c r="C2625" t="s">
        <v>263</v>
      </c>
      <c r="D2625" t="s">
        <v>144</v>
      </c>
      <c r="E2625" t="s">
        <v>28</v>
      </c>
      <c r="F2625" t="s">
        <v>29</v>
      </c>
      <c r="G2625">
        <v>191.98400000000001</v>
      </c>
    </row>
    <row r="2626" spans="1:7" x14ac:dyDescent="0.55000000000000004">
      <c r="A2626" s="1">
        <v>43267</v>
      </c>
      <c r="B2626" t="s">
        <v>22</v>
      </c>
      <c r="C2626" t="s">
        <v>25</v>
      </c>
      <c r="D2626" t="s">
        <v>26</v>
      </c>
      <c r="E2626" t="s">
        <v>67</v>
      </c>
      <c r="F2626" t="s">
        <v>68</v>
      </c>
      <c r="G2626">
        <v>191.98</v>
      </c>
    </row>
    <row r="2627" spans="1:7" x14ac:dyDescent="0.55000000000000004">
      <c r="A2627" s="1">
        <v>43028</v>
      </c>
      <c r="B2627" t="s">
        <v>22</v>
      </c>
      <c r="C2627" t="s">
        <v>234</v>
      </c>
      <c r="D2627" t="s">
        <v>101</v>
      </c>
      <c r="E2627" t="s">
        <v>67</v>
      </c>
      <c r="F2627" t="s">
        <v>68</v>
      </c>
      <c r="G2627">
        <v>191.98</v>
      </c>
    </row>
    <row r="2628" spans="1:7" x14ac:dyDescent="0.55000000000000004">
      <c r="A2628" s="1">
        <v>43021</v>
      </c>
      <c r="B2628" t="s">
        <v>22</v>
      </c>
      <c r="C2628" t="s">
        <v>100</v>
      </c>
      <c r="D2628" t="s">
        <v>101</v>
      </c>
      <c r="E2628" t="s">
        <v>67</v>
      </c>
      <c r="F2628" t="s">
        <v>157</v>
      </c>
      <c r="G2628">
        <v>191.976</v>
      </c>
    </row>
    <row r="2629" spans="1:7" x14ac:dyDescent="0.55000000000000004">
      <c r="A2629" s="1">
        <v>42367</v>
      </c>
      <c r="B2629" t="s">
        <v>37</v>
      </c>
      <c r="C2629" t="s">
        <v>39</v>
      </c>
      <c r="D2629" t="s">
        <v>40</v>
      </c>
      <c r="E2629" t="s">
        <v>67</v>
      </c>
      <c r="F2629" t="s">
        <v>68</v>
      </c>
      <c r="G2629">
        <v>191.976</v>
      </c>
    </row>
    <row r="2630" spans="1:7" x14ac:dyDescent="0.55000000000000004">
      <c r="A2630" s="1">
        <v>43362</v>
      </c>
      <c r="B2630" t="s">
        <v>37</v>
      </c>
      <c r="C2630" t="s">
        <v>416</v>
      </c>
      <c r="D2630" t="s">
        <v>40</v>
      </c>
      <c r="E2630" t="s">
        <v>67</v>
      </c>
      <c r="F2630" t="s">
        <v>68</v>
      </c>
      <c r="G2630">
        <v>191.976</v>
      </c>
    </row>
    <row r="2631" spans="1:7" x14ac:dyDescent="0.55000000000000004">
      <c r="A2631" s="1">
        <v>43413</v>
      </c>
      <c r="B2631" t="s">
        <v>98</v>
      </c>
      <c r="C2631" t="s">
        <v>50</v>
      </c>
      <c r="D2631" t="s">
        <v>26</v>
      </c>
      <c r="E2631" t="s">
        <v>67</v>
      </c>
      <c r="F2631" t="s">
        <v>157</v>
      </c>
      <c r="G2631">
        <v>191.976</v>
      </c>
    </row>
    <row r="2632" spans="1:7" x14ac:dyDescent="0.55000000000000004">
      <c r="A2632" s="1">
        <v>42666</v>
      </c>
      <c r="B2632" t="s">
        <v>22</v>
      </c>
      <c r="C2632" t="s">
        <v>39</v>
      </c>
      <c r="D2632" t="s">
        <v>40</v>
      </c>
      <c r="E2632" t="s">
        <v>28</v>
      </c>
      <c r="F2632" t="s">
        <v>32</v>
      </c>
      <c r="G2632">
        <v>191.96799999999999</v>
      </c>
    </row>
    <row r="2633" spans="1:7" x14ac:dyDescent="0.55000000000000004">
      <c r="A2633" s="1">
        <v>42501</v>
      </c>
      <c r="B2633" t="s">
        <v>98</v>
      </c>
      <c r="C2633" t="s">
        <v>306</v>
      </c>
      <c r="D2633" t="s">
        <v>40</v>
      </c>
      <c r="E2633" t="s">
        <v>28</v>
      </c>
      <c r="F2633" t="s">
        <v>32</v>
      </c>
      <c r="G2633">
        <v>191.96799999999999</v>
      </c>
    </row>
    <row r="2634" spans="1:7" x14ac:dyDescent="0.55000000000000004">
      <c r="A2634" s="1">
        <v>42714</v>
      </c>
      <c r="B2634" t="s">
        <v>37</v>
      </c>
      <c r="C2634" t="s">
        <v>234</v>
      </c>
      <c r="D2634" t="s">
        <v>101</v>
      </c>
      <c r="E2634" t="s">
        <v>28</v>
      </c>
      <c r="F2634" t="s">
        <v>32</v>
      </c>
      <c r="G2634">
        <v>191.96</v>
      </c>
    </row>
    <row r="2635" spans="1:7" x14ac:dyDescent="0.55000000000000004">
      <c r="A2635" s="1">
        <v>42481</v>
      </c>
      <c r="B2635" t="s">
        <v>22</v>
      </c>
      <c r="C2635" t="s">
        <v>25</v>
      </c>
      <c r="D2635" t="s">
        <v>26</v>
      </c>
      <c r="E2635" t="s">
        <v>28</v>
      </c>
      <c r="F2635" t="s">
        <v>32</v>
      </c>
      <c r="G2635">
        <v>191.96</v>
      </c>
    </row>
    <row r="2636" spans="1:7" x14ac:dyDescent="0.55000000000000004">
      <c r="A2636" s="1">
        <v>42915</v>
      </c>
      <c r="B2636" t="s">
        <v>22</v>
      </c>
      <c r="C2636" t="s">
        <v>379</v>
      </c>
      <c r="D2636" t="s">
        <v>26</v>
      </c>
      <c r="E2636" t="s">
        <v>42</v>
      </c>
      <c r="F2636" t="s">
        <v>55</v>
      </c>
      <c r="G2636">
        <v>191.88</v>
      </c>
    </row>
    <row r="2637" spans="1:7" x14ac:dyDescent="0.55000000000000004">
      <c r="A2637" s="1">
        <v>42364</v>
      </c>
      <c r="B2637" t="s">
        <v>22</v>
      </c>
      <c r="C2637" t="s">
        <v>263</v>
      </c>
      <c r="D2637" t="s">
        <v>144</v>
      </c>
      <c r="E2637" t="s">
        <v>42</v>
      </c>
      <c r="F2637" t="s">
        <v>55</v>
      </c>
      <c r="G2637">
        <v>191.88</v>
      </c>
    </row>
    <row r="2638" spans="1:7" x14ac:dyDescent="0.55000000000000004">
      <c r="A2638" s="1">
        <v>42619</v>
      </c>
      <c r="B2638" t="s">
        <v>98</v>
      </c>
      <c r="C2638" t="s">
        <v>92</v>
      </c>
      <c r="D2638" t="s">
        <v>40</v>
      </c>
      <c r="E2638" t="s">
        <v>28</v>
      </c>
      <c r="F2638" t="s">
        <v>61</v>
      </c>
      <c r="G2638">
        <v>191.82</v>
      </c>
    </row>
    <row r="2639" spans="1:7" x14ac:dyDescent="0.55000000000000004">
      <c r="A2639" s="1">
        <v>43074</v>
      </c>
      <c r="B2639" t="s">
        <v>22</v>
      </c>
      <c r="C2639" t="s">
        <v>25</v>
      </c>
      <c r="D2639" t="s">
        <v>26</v>
      </c>
      <c r="E2639" t="s">
        <v>28</v>
      </c>
      <c r="F2639" t="s">
        <v>61</v>
      </c>
      <c r="G2639">
        <v>191.82</v>
      </c>
    </row>
    <row r="2640" spans="1:7" x14ac:dyDescent="0.55000000000000004">
      <c r="A2640" s="1">
        <v>42979</v>
      </c>
      <c r="B2640" t="s">
        <v>22</v>
      </c>
      <c r="C2640" t="s">
        <v>263</v>
      </c>
      <c r="D2640" t="s">
        <v>144</v>
      </c>
      <c r="E2640" t="s">
        <v>28</v>
      </c>
      <c r="F2640" t="s">
        <v>61</v>
      </c>
      <c r="G2640">
        <v>191.82</v>
      </c>
    </row>
    <row r="2641" spans="1:7" x14ac:dyDescent="0.55000000000000004">
      <c r="A2641" s="1">
        <v>42995</v>
      </c>
      <c r="B2641" t="s">
        <v>22</v>
      </c>
      <c r="C2641" t="s">
        <v>1244</v>
      </c>
      <c r="D2641" t="s">
        <v>144</v>
      </c>
      <c r="E2641" t="s">
        <v>28</v>
      </c>
      <c r="F2641" t="s">
        <v>61</v>
      </c>
      <c r="G2641">
        <v>191.82</v>
      </c>
    </row>
    <row r="2642" spans="1:7" x14ac:dyDescent="0.55000000000000004">
      <c r="A2642" s="1">
        <v>43278</v>
      </c>
      <c r="B2642" t="s">
        <v>98</v>
      </c>
      <c r="C2642" t="s">
        <v>263</v>
      </c>
      <c r="D2642" t="s">
        <v>144</v>
      </c>
      <c r="E2642" t="s">
        <v>28</v>
      </c>
      <c r="F2642" t="s">
        <v>32</v>
      </c>
      <c r="G2642">
        <v>191.64599999999999</v>
      </c>
    </row>
    <row r="2643" spans="1:7" x14ac:dyDescent="0.55000000000000004">
      <c r="A2643" s="1">
        <v>43199</v>
      </c>
      <c r="B2643" t="s">
        <v>98</v>
      </c>
      <c r="C2643" t="s">
        <v>263</v>
      </c>
      <c r="D2643" t="s">
        <v>144</v>
      </c>
      <c r="E2643" t="s">
        <v>42</v>
      </c>
      <c r="F2643" t="s">
        <v>86</v>
      </c>
      <c r="G2643">
        <v>191.6</v>
      </c>
    </row>
    <row r="2644" spans="1:7" x14ac:dyDescent="0.55000000000000004">
      <c r="A2644" s="1">
        <v>42879</v>
      </c>
      <c r="B2644" t="s">
        <v>98</v>
      </c>
      <c r="C2644" t="s">
        <v>315</v>
      </c>
      <c r="D2644" t="s">
        <v>26</v>
      </c>
      <c r="E2644" t="s">
        <v>42</v>
      </c>
      <c r="F2644" t="s">
        <v>86</v>
      </c>
      <c r="G2644">
        <v>191.6</v>
      </c>
    </row>
    <row r="2645" spans="1:7" x14ac:dyDescent="0.55000000000000004">
      <c r="A2645" s="1">
        <v>42486</v>
      </c>
      <c r="B2645" t="s">
        <v>22</v>
      </c>
      <c r="C2645" t="s">
        <v>50</v>
      </c>
      <c r="D2645" t="s">
        <v>26</v>
      </c>
      <c r="E2645" t="s">
        <v>28</v>
      </c>
      <c r="F2645" t="s">
        <v>52</v>
      </c>
      <c r="G2645">
        <v>191.5155</v>
      </c>
    </row>
    <row r="2646" spans="1:7" x14ac:dyDescent="0.55000000000000004">
      <c r="A2646" s="1">
        <v>42740</v>
      </c>
      <c r="B2646" t="s">
        <v>37</v>
      </c>
      <c r="C2646" t="s">
        <v>50</v>
      </c>
      <c r="D2646" t="s">
        <v>26</v>
      </c>
      <c r="E2646" t="s">
        <v>67</v>
      </c>
      <c r="F2646" t="s">
        <v>157</v>
      </c>
      <c r="G2646">
        <v>191.47200000000001</v>
      </c>
    </row>
    <row r="2647" spans="1:7" x14ac:dyDescent="0.55000000000000004">
      <c r="A2647" s="1">
        <v>42886</v>
      </c>
      <c r="B2647" t="s">
        <v>22</v>
      </c>
      <c r="C2647" t="s">
        <v>207</v>
      </c>
      <c r="D2647" t="s">
        <v>101</v>
      </c>
      <c r="E2647" t="s">
        <v>28</v>
      </c>
      <c r="F2647" t="s">
        <v>32</v>
      </c>
      <c r="G2647">
        <v>191.07900000000001</v>
      </c>
    </row>
    <row r="2648" spans="1:7" x14ac:dyDescent="0.55000000000000004">
      <c r="A2648" s="1">
        <v>43423</v>
      </c>
      <c r="B2648" t="s">
        <v>22</v>
      </c>
      <c r="C2648" t="s">
        <v>100</v>
      </c>
      <c r="D2648" t="s">
        <v>101</v>
      </c>
      <c r="E2648" t="s">
        <v>28</v>
      </c>
      <c r="F2648" t="s">
        <v>32</v>
      </c>
      <c r="G2648">
        <v>191.05799999999999</v>
      </c>
    </row>
    <row r="2649" spans="1:7" x14ac:dyDescent="0.55000000000000004">
      <c r="A2649" s="1">
        <v>43077</v>
      </c>
      <c r="B2649" t="s">
        <v>37</v>
      </c>
      <c r="C2649" t="s">
        <v>100</v>
      </c>
      <c r="D2649" t="s">
        <v>101</v>
      </c>
      <c r="E2649" t="s">
        <v>28</v>
      </c>
      <c r="F2649" t="s">
        <v>61</v>
      </c>
      <c r="G2649">
        <v>190.92</v>
      </c>
    </row>
    <row r="2650" spans="1:7" x14ac:dyDescent="0.55000000000000004">
      <c r="A2650" s="1">
        <v>43368</v>
      </c>
      <c r="B2650" t="s">
        <v>37</v>
      </c>
      <c r="C2650" t="s">
        <v>143</v>
      </c>
      <c r="D2650" t="s">
        <v>144</v>
      </c>
      <c r="E2650" t="s">
        <v>42</v>
      </c>
      <c r="F2650" t="s">
        <v>575</v>
      </c>
      <c r="G2650">
        <v>190.89599999999999</v>
      </c>
    </row>
    <row r="2651" spans="1:7" x14ac:dyDescent="0.55000000000000004">
      <c r="A2651" s="1">
        <v>42628</v>
      </c>
      <c r="B2651" t="s">
        <v>22</v>
      </c>
      <c r="C2651" t="s">
        <v>250</v>
      </c>
      <c r="D2651" t="s">
        <v>101</v>
      </c>
      <c r="E2651" t="s">
        <v>42</v>
      </c>
      <c r="F2651" t="s">
        <v>55</v>
      </c>
      <c r="G2651">
        <v>190.86</v>
      </c>
    </row>
    <row r="2652" spans="1:7" x14ac:dyDescent="0.55000000000000004">
      <c r="A2652" s="1">
        <v>42358</v>
      </c>
      <c r="B2652" t="s">
        <v>22</v>
      </c>
      <c r="C2652" t="s">
        <v>494</v>
      </c>
      <c r="D2652" t="s">
        <v>144</v>
      </c>
      <c r="E2652" t="s">
        <v>28</v>
      </c>
      <c r="F2652" t="s">
        <v>61</v>
      </c>
      <c r="G2652">
        <v>190.84800000000001</v>
      </c>
    </row>
    <row r="2653" spans="1:7" x14ac:dyDescent="0.55000000000000004">
      <c r="A2653" s="1">
        <v>42681</v>
      </c>
      <c r="B2653" t="s">
        <v>37</v>
      </c>
      <c r="C2653" t="s">
        <v>39</v>
      </c>
      <c r="D2653" t="s">
        <v>40</v>
      </c>
      <c r="E2653" t="s">
        <v>28</v>
      </c>
      <c r="F2653" t="s">
        <v>32</v>
      </c>
      <c r="G2653">
        <v>190.72</v>
      </c>
    </row>
    <row r="2654" spans="1:7" x14ac:dyDescent="0.55000000000000004">
      <c r="A2654" s="1">
        <v>43450</v>
      </c>
      <c r="B2654" t="s">
        <v>37</v>
      </c>
      <c r="C2654" t="s">
        <v>39</v>
      </c>
      <c r="D2654" t="s">
        <v>40</v>
      </c>
      <c r="E2654" t="s">
        <v>67</v>
      </c>
      <c r="F2654" t="s">
        <v>157</v>
      </c>
      <c r="G2654">
        <v>189.95</v>
      </c>
    </row>
    <row r="2655" spans="1:7" x14ac:dyDescent="0.55000000000000004">
      <c r="A2655" s="1">
        <v>42812</v>
      </c>
      <c r="B2655" t="s">
        <v>22</v>
      </c>
      <c r="C2655" t="s">
        <v>331</v>
      </c>
      <c r="D2655" t="s">
        <v>26</v>
      </c>
      <c r="E2655" t="s">
        <v>28</v>
      </c>
      <c r="F2655" t="s">
        <v>52</v>
      </c>
      <c r="G2655">
        <v>189.88200000000001</v>
      </c>
    </row>
    <row r="2656" spans="1:7" x14ac:dyDescent="0.55000000000000004">
      <c r="A2656" s="1">
        <v>43075</v>
      </c>
      <c r="B2656" t="s">
        <v>22</v>
      </c>
      <c r="C2656" t="s">
        <v>92</v>
      </c>
      <c r="D2656" t="s">
        <v>40</v>
      </c>
      <c r="E2656" t="s">
        <v>42</v>
      </c>
      <c r="F2656" t="s">
        <v>86</v>
      </c>
      <c r="G2656">
        <v>189.7</v>
      </c>
    </row>
    <row r="2657" spans="1:7" x14ac:dyDescent="0.55000000000000004">
      <c r="A2657" s="1">
        <v>43405</v>
      </c>
      <c r="B2657" t="s">
        <v>22</v>
      </c>
      <c r="C2657" t="s">
        <v>1244</v>
      </c>
      <c r="D2657" t="s">
        <v>144</v>
      </c>
      <c r="E2657" t="s">
        <v>42</v>
      </c>
      <c r="F2657" t="s">
        <v>86</v>
      </c>
      <c r="G2657">
        <v>189.7</v>
      </c>
    </row>
    <row r="2658" spans="1:7" x14ac:dyDescent="0.55000000000000004">
      <c r="A2658" s="1">
        <v>42840</v>
      </c>
      <c r="B2658" t="s">
        <v>98</v>
      </c>
      <c r="C2658" t="s">
        <v>84</v>
      </c>
      <c r="D2658" t="s">
        <v>26</v>
      </c>
      <c r="E2658" t="s">
        <v>42</v>
      </c>
      <c r="F2658" t="s">
        <v>71</v>
      </c>
      <c r="G2658">
        <v>189.58799999999999</v>
      </c>
    </row>
    <row r="2659" spans="1:7" x14ac:dyDescent="0.55000000000000004">
      <c r="A2659" s="1">
        <v>43400</v>
      </c>
      <c r="B2659" t="s">
        <v>37</v>
      </c>
      <c r="C2659" t="s">
        <v>39</v>
      </c>
      <c r="D2659" t="s">
        <v>40</v>
      </c>
      <c r="E2659" t="s">
        <v>28</v>
      </c>
      <c r="F2659" t="s">
        <v>52</v>
      </c>
      <c r="G2659">
        <v>189.57599999999999</v>
      </c>
    </row>
    <row r="2660" spans="1:7" x14ac:dyDescent="0.55000000000000004">
      <c r="A2660" s="1">
        <v>43443</v>
      </c>
      <c r="B2660" t="s">
        <v>98</v>
      </c>
      <c r="C2660" t="s">
        <v>39</v>
      </c>
      <c r="D2660" t="s">
        <v>40</v>
      </c>
      <c r="E2660" t="s">
        <v>42</v>
      </c>
      <c r="F2660" t="s">
        <v>74</v>
      </c>
      <c r="G2660">
        <v>189</v>
      </c>
    </row>
    <row r="2661" spans="1:7" x14ac:dyDescent="0.55000000000000004">
      <c r="A2661" s="1">
        <v>43438</v>
      </c>
      <c r="B2661" t="s">
        <v>37</v>
      </c>
      <c r="C2661" t="s">
        <v>143</v>
      </c>
      <c r="D2661" t="s">
        <v>144</v>
      </c>
      <c r="E2661" t="s">
        <v>28</v>
      </c>
      <c r="F2661" t="s">
        <v>32</v>
      </c>
      <c r="G2661">
        <v>188.55199999999999</v>
      </c>
    </row>
    <row r="2662" spans="1:7" x14ac:dyDescent="0.55000000000000004">
      <c r="A2662" s="1">
        <v>42030</v>
      </c>
      <c r="B2662" t="s">
        <v>98</v>
      </c>
      <c r="C2662" t="s">
        <v>315</v>
      </c>
      <c r="D2662" t="s">
        <v>26</v>
      </c>
      <c r="E2662" t="s">
        <v>67</v>
      </c>
      <c r="F2662" t="s">
        <v>68</v>
      </c>
      <c r="G2662">
        <v>187.98</v>
      </c>
    </row>
    <row r="2663" spans="1:7" x14ac:dyDescent="0.55000000000000004">
      <c r="A2663" s="1">
        <v>42109</v>
      </c>
      <c r="B2663" t="s">
        <v>98</v>
      </c>
      <c r="C2663" t="s">
        <v>39</v>
      </c>
      <c r="D2663" t="s">
        <v>40</v>
      </c>
      <c r="E2663" t="s">
        <v>28</v>
      </c>
      <c r="F2663" t="s">
        <v>61</v>
      </c>
      <c r="G2663">
        <v>187.76</v>
      </c>
    </row>
    <row r="2664" spans="1:7" x14ac:dyDescent="0.55000000000000004">
      <c r="A2664" s="1">
        <v>43421</v>
      </c>
      <c r="B2664" t="s">
        <v>22</v>
      </c>
      <c r="C2664" t="s">
        <v>263</v>
      </c>
      <c r="D2664" t="s">
        <v>144</v>
      </c>
      <c r="E2664" t="s">
        <v>28</v>
      </c>
      <c r="F2664" t="s">
        <v>61</v>
      </c>
      <c r="G2664">
        <v>187.76</v>
      </c>
    </row>
    <row r="2665" spans="1:7" x14ac:dyDescent="0.55000000000000004">
      <c r="A2665" s="1">
        <v>42857</v>
      </c>
      <c r="B2665" t="s">
        <v>22</v>
      </c>
      <c r="C2665" t="s">
        <v>84</v>
      </c>
      <c r="D2665" t="s">
        <v>26</v>
      </c>
      <c r="E2665" t="s">
        <v>28</v>
      </c>
      <c r="F2665" t="s">
        <v>32</v>
      </c>
      <c r="G2665">
        <v>187.05600000000001</v>
      </c>
    </row>
    <row r="2666" spans="1:7" x14ac:dyDescent="0.55000000000000004">
      <c r="A2666" s="1">
        <v>42295</v>
      </c>
      <c r="B2666" t="s">
        <v>37</v>
      </c>
      <c r="C2666" t="s">
        <v>143</v>
      </c>
      <c r="D2666" t="s">
        <v>144</v>
      </c>
      <c r="E2666" t="s">
        <v>42</v>
      </c>
      <c r="F2666" t="s">
        <v>55</v>
      </c>
      <c r="G2666">
        <v>186.91200000000001</v>
      </c>
    </row>
    <row r="2667" spans="1:7" x14ac:dyDescent="0.55000000000000004">
      <c r="A2667" s="1">
        <v>42488</v>
      </c>
      <c r="B2667" t="s">
        <v>98</v>
      </c>
      <c r="C2667" t="s">
        <v>234</v>
      </c>
      <c r="D2667" t="s">
        <v>101</v>
      </c>
      <c r="E2667" t="s">
        <v>42</v>
      </c>
      <c r="F2667" t="s">
        <v>74</v>
      </c>
      <c r="G2667">
        <v>186.732</v>
      </c>
    </row>
    <row r="2668" spans="1:7" x14ac:dyDescent="0.55000000000000004">
      <c r="A2668" s="1">
        <v>42513</v>
      </c>
      <c r="B2668" t="s">
        <v>37</v>
      </c>
      <c r="C2668" t="s">
        <v>379</v>
      </c>
      <c r="D2668" t="s">
        <v>26</v>
      </c>
      <c r="E2668" t="s">
        <v>42</v>
      </c>
      <c r="F2668" t="s">
        <v>169</v>
      </c>
      <c r="G2668">
        <v>186.69</v>
      </c>
    </row>
    <row r="2669" spans="1:7" x14ac:dyDescent="0.55000000000000004">
      <c r="A2669" s="1">
        <v>42540</v>
      </c>
      <c r="B2669" t="s">
        <v>22</v>
      </c>
      <c r="C2669" t="s">
        <v>39</v>
      </c>
      <c r="D2669" t="s">
        <v>40</v>
      </c>
      <c r="E2669" t="s">
        <v>42</v>
      </c>
      <c r="F2669" t="s">
        <v>169</v>
      </c>
      <c r="G2669">
        <v>186.69</v>
      </c>
    </row>
    <row r="2670" spans="1:7" x14ac:dyDescent="0.55000000000000004">
      <c r="A2670" s="1">
        <v>43313</v>
      </c>
      <c r="B2670" t="s">
        <v>22</v>
      </c>
      <c r="C2670" t="s">
        <v>39</v>
      </c>
      <c r="D2670" t="s">
        <v>40</v>
      </c>
      <c r="E2670" t="s">
        <v>42</v>
      </c>
      <c r="F2670" t="s">
        <v>55</v>
      </c>
      <c r="G2670">
        <v>186.54</v>
      </c>
    </row>
    <row r="2671" spans="1:7" x14ac:dyDescent="0.55000000000000004">
      <c r="A2671" s="1">
        <v>42682</v>
      </c>
      <c r="B2671" t="s">
        <v>22</v>
      </c>
      <c r="C2671" t="s">
        <v>315</v>
      </c>
      <c r="D2671" t="s">
        <v>26</v>
      </c>
      <c r="E2671" t="s">
        <v>28</v>
      </c>
      <c r="F2671" t="s">
        <v>61</v>
      </c>
      <c r="G2671">
        <v>186.54</v>
      </c>
    </row>
    <row r="2672" spans="1:7" x14ac:dyDescent="0.55000000000000004">
      <c r="A2672" s="1">
        <v>42771</v>
      </c>
      <c r="B2672" t="s">
        <v>22</v>
      </c>
      <c r="C2672" t="s">
        <v>39</v>
      </c>
      <c r="D2672" t="s">
        <v>40</v>
      </c>
      <c r="E2672" t="s">
        <v>42</v>
      </c>
      <c r="F2672" t="s">
        <v>55</v>
      </c>
      <c r="G2672">
        <v>186.54</v>
      </c>
    </row>
    <row r="2673" spans="1:7" x14ac:dyDescent="0.55000000000000004">
      <c r="A2673" s="1">
        <v>42973</v>
      </c>
      <c r="B2673" t="s">
        <v>22</v>
      </c>
      <c r="C2673" t="s">
        <v>1271</v>
      </c>
      <c r="D2673" t="s">
        <v>26</v>
      </c>
      <c r="E2673" t="s">
        <v>28</v>
      </c>
      <c r="F2673" t="s">
        <v>61</v>
      </c>
      <c r="G2673">
        <v>186.54</v>
      </c>
    </row>
    <row r="2674" spans="1:7" x14ac:dyDescent="0.55000000000000004">
      <c r="A2674" s="1">
        <v>42352</v>
      </c>
      <c r="B2674" t="s">
        <v>22</v>
      </c>
      <c r="C2674" t="s">
        <v>50</v>
      </c>
      <c r="D2674" t="s">
        <v>26</v>
      </c>
      <c r="E2674" t="s">
        <v>28</v>
      </c>
      <c r="F2674" t="s">
        <v>32</v>
      </c>
      <c r="G2674">
        <v>186.304</v>
      </c>
    </row>
    <row r="2675" spans="1:7" x14ac:dyDescent="0.55000000000000004">
      <c r="A2675" s="1">
        <v>42641</v>
      </c>
      <c r="B2675" t="s">
        <v>37</v>
      </c>
      <c r="C2675" t="s">
        <v>39</v>
      </c>
      <c r="D2675" t="s">
        <v>40</v>
      </c>
      <c r="E2675" t="s">
        <v>42</v>
      </c>
      <c r="F2675" t="s">
        <v>74</v>
      </c>
      <c r="G2675">
        <v>186.15</v>
      </c>
    </row>
    <row r="2676" spans="1:7" x14ac:dyDescent="0.55000000000000004">
      <c r="A2676" s="1">
        <v>42907</v>
      </c>
      <c r="B2676" t="s">
        <v>22</v>
      </c>
      <c r="C2676" t="s">
        <v>263</v>
      </c>
      <c r="D2676" t="s">
        <v>144</v>
      </c>
      <c r="E2676" t="s">
        <v>42</v>
      </c>
      <c r="F2676" t="s">
        <v>71</v>
      </c>
      <c r="G2676">
        <v>186.14400000000001</v>
      </c>
    </row>
    <row r="2677" spans="1:7" x14ac:dyDescent="0.55000000000000004">
      <c r="A2677" s="1">
        <v>42694</v>
      </c>
      <c r="B2677" t="s">
        <v>37</v>
      </c>
      <c r="C2677" t="s">
        <v>263</v>
      </c>
      <c r="D2677" t="s">
        <v>144</v>
      </c>
      <c r="E2677" t="s">
        <v>28</v>
      </c>
      <c r="F2677" t="s">
        <v>29</v>
      </c>
      <c r="G2677">
        <v>186.048</v>
      </c>
    </row>
    <row r="2678" spans="1:7" x14ac:dyDescent="0.55000000000000004">
      <c r="A2678" s="1">
        <v>43098</v>
      </c>
      <c r="B2678" t="s">
        <v>22</v>
      </c>
      <c r="C2678" t="s">
        <v>207</v>
      </c>
      <c r="D2678" t="s">
        <v>101</v>
      </c>
      <c r="E2678" t="s">
        <v>42</v>
      </c>
      <c r="F2678" t="s">
        <v>86</v>
      </c>
      <c r="G2678">
        <v>186.048</v>
      </c>
    </row>
    <row r="2679" spans="1:7" x14ac:dyDescent="0.55000000000000004">
      <c r="A2679" s="1">
        <v>43184</v>
      </c>
      <c r="B2679" t="s">
        <v>22</v>
      </c>
      <c r="C2679" t="s">
        <v>39</v>
      </c>
      <c r="D2679" t="s">
        <v>40</v>
      </c>
      <c r="E2679" t="s">
        <v>42</v>
      </c>
      <c r="F2679" t="s">
        <v>71</v>
      </c>
      <c r="G2679">
        <v>185.92</v>
      </c>
    </row>
    <row r="2680" spans="1:7" x14ac:dyDescent="0.55000000000000004">
      <c r="A2680" s="1">
        <v>42883</v>
      </c>
      <c r="B2680" t="s">
        <v>22</v>
      </c>
      <c r="C2680" t="s">
        <v>1488</v>
      </c>
      <c r="D2680" t="s">
        <v>26</v>
      </c>
      <c r="E2680" t="s">
        <v>42</v>
      </c>
      <c r="F2680" t="s">
        <v>64</v>
      </c>
      <c r="G2680">
        <v>185.88</v>
      </c>
    </row>
    <row r="2681" spans="1:7" x14ac:dyDescent="0.55000000000000004">
      <c r="A2681" s="1">
        <v>42898</v>
      </c>
      <c r="B2681" t="s">
        <v>37</v>
      </c>
      <c r="C2681" t="s">
        <v>39</v>
      </c>
      <c r="D2681" t="s">
        <v>40</v>
      </c>
      <c r="E2681" t="s">
        <v>42</v>
      </c>
      <c r="F2681" t="s">
        <v>86</v>
      </c>
      <c r="G2681">
        <v>185.88</v>
      </c>
    </row>
    <row r="2682" spans="1:7" x14ac:dyDescent="0.55000000000000004">
      <c r="A2682" s="1">
        <v>42690</v>
      </c>
      <c r="B2682" t="s">
        <v>98</v>
      </c>
      <c r="C2682" t="s">
        <v>110</v>
      </c>
      <c r="D2682" t="s">
        <v>101</v>
      </c>
      <c r="E2682" t="s">
        <v>28</v>
      </c>
      <c r="F2682" t="s">
        <v>61</v>
      </c>
      <c r="G2682">
        <v>185.58</v>
      </c>
    </row>
    <row r="2683" spans="1:7" x14ac:dyDescent="0.55000000000000004">
      <c r="A2683" s="1">
        <v>42935</v>
      </c>
      <c r="B2683" t="s">
        <v>22</v>
      </c>
      <c r="C2683" t="s">
        <v>1488</v>
      </c>
      <c r="D2683" t="s">
        <v>26</v>
      </c>
      <c r="E2683" t="s">
        <v>28</v>
      </c>
      <c r="F2683" t="s">
        <v>61</v>
      </c>
      <c r="G2683">
        <v>185.58</v>
      </c>
    </row>
    <row r="2684" spans="1:7" x14ac:dyDescent="0.55000000000000004">
      <c r="A2684" s="1">
        <v>42869</v>
      </c>
      <c r="B2684" t="s">
        <v>37</v>
      </c>
      <c r="C2684" t="s">
        <v>306</v>
      </c>
      <c r="D2684" t="s">
        <v>40</v>
      </c>
      <c r="E2684" t="s">
        <v>67</v>
      </c>
      <c r="F2684" t="s">
        <v>157</v>
      </c>
      <c r="G2684">
        <v>185.52799999999999</v>
      </c>
    </row>
    <row r="2685" spans="1:7" x14ac:dyDescent="0.55000000000000004">
      <c r="A2685" s="1">
        <v>42847</v>
      </c>
      <c r="B2685" t="s">
        <v>98</v>
      </c>
      <c r="C2685" t="s">
        <v>306</v>
      </c>
      <c r="D2685" t="s">
        <v>40</v>
      </c>
      <c r="E2685" t="s">
        <v>42</v>
      </c>
      <c r="F2685" t="s">
        <v>575</v>
      </c>
      <c r="G2685">
        <v>185.376</v>
      </c>
    </row>
    <row r="2686" spans="1:7" x14ac:dyDescent="0.55000000000000004">
      <c r="A2686" s="1">
        <v>43043</v>
      </c>
      <c r="B2686" t="s">
        <v>37</v>
      </c>
      <c r="C2686" t="s">
        <v>84</v>
      </c>
      <c r="D2686" t="s">
        <v>26</v>
      </c>
      <c r="E2686" t="s">
        <v>42</v>
      </c>
      <c r="F2686" t="s">
        <v>575</v>
      </c>
      <c r="G2686">
        <v>185.376</v>
      </c>
    </row>
    <row r="2687" spans="1:7" x14ac:dyDescent="0.55000000000000004">
      <c r="A2687" s="1">
        <v>42960</v>
      </c>
      <c r="B2687" t="s">
        <v>22</v>
      </c>
      <c r="C2687" t="s">
        <v>100</v>
      </c>
      <c r="D2687" t="s">
        <v>101</v>
      </c>
      <c r="E2687" t="s">
        <v>42</v>
      </c>
      <c r="F2687" t="s">
        <v>575</v>
      </c>
      <c r="G2687">
        <v>185.376</v>
      </c>
    </row>
    <row r="2688" spans="1:7" x14ac:dyDescent="0.55000000000000004">
      <c r="A2688" s="1">
        <v>43358</v>
      </c>
      <c r="B2688" t="s">
        <v>22</v>
      </c>
      <c r="C2688" t="s">
        <v>39</v>
      </c>
      <c r="D2688" t="s">
        <v>40</v>
      </c>
      <c r="E2688" t="s">
        <v>28</v>
      </c>
      <c r="F2688" t="s">
        <v>32</v>
      </c>
      <c r="G2688">
        <v>184.75200000000001</v>
      </c>
    </row>
    <row r="2689" spans="1:7" x14ac:dyDescent="0.55000000000000004">
      <c r="A2689" s="1">
        <v>42430</v>
      </c>
      <c r="B2689" t="s">
        <v>37</v>
      </c>
      <c r="C2689" t="s">
        <v>39</v>
      </c>
      <c r="D2689" t="s">
        <v>40</v>
      </c>
      <c r="E2689" t="s">
        <v>28</v>
      </c>
      <c r="F2689" t="s">
        <v>32</v>
      </c>
      <c r="G2689">
        <v>184.75200000000001</v>
      </c>
    </row>
    <row r="2690" spans="1:7" x14ac:dyDescent="0.55000000000000004">
      <c r="A2690" s="1">
        <v>43001</v>
      </c>
      <c r="B2690" t="s">
        <v>37</v>
      </c>
      <c r="C2690" t="s">
        <v>92</v>
      </c>
      <c r="D2690" t="s">
        <v>40</v>
      </c>
      <c r="E2690" t="s">
        <v>28</v>
      </c>
      <c r="F2690" t="s">
        <v>32</v>
      </c>
      <c r="G2690">
        <v>184.75200000000001</v>
      </c>
    </row>
    <row r="2691" spans="1:7" x14ac:dyDescent="0.55000000000000004">
      <c r="A2691" s="1">
        <v>42881</v>
      </c>
      <c r="B2691" t="s">
        <v>37</v>
      </c>
      <c r="C2691" t="s">
        <v>50</v>
      </c>
      <c r="D2691" t="s">
        <v>26</v>
      </c>
      <c r="E2691" t="s">
        <v>42</v>
      </c>
      <c r="F2691" t="s">
        <v>55</v>
      </c>
      <c r="G2691">
        <v>184.70400000000001</v>
      </c>
    </row>
    <row r="2692" spans="1:7" x14ac:dyDescent="0.55000000000000004">
      <c r="A2692" s="1">
        <v>43354</v>
      </c>
      <c r="B2692" t="s">
        <v>98</v>
      </c>
      <c r="C2692" t="s">
        <v>1271</v>
      </c>
      <c r="D2692" t="s">
        <v>26</v>
      </c>
      <c r="E2692" t="s">
        <v>42</v>
      </c>
      <c r="F2692" t="s">
        <v>86</v>
      </c>
      <c r="G2692">
        <v>184.66</v>
      </c>
    </row>
    <row r="2693" spans="1:7" x14ac:dyDescent="0.55000000000000004">
      <c r="A2693" s="1">
        <v>42714</v>
      </c>
      <c r="B2693" t="s">
        <v>98</v>
      </c>
      <c r="C2693" t="s">
        <v>263</v>
      </c>
      <c r="D2693" t="s">
        <v>144</v>
      </c>
      <c r="E2693" t="s">
        <v>42</v>
      </c>
      <c r="F2693" t="s">
        <v>86</v>
      </c>
      <c r="G2693">
        <v>184.66</v>
      </c>
    </row>
    <row r="2694" spans="1:7" x14ac:dyDescent="0.55000000000000004">
      <c r="A2694" s="1">
        <v>42707</v>
      </c>
      <c r="B2694" t="s">
        <v>98</v>
      </c>
      <c r="C2694" t="s">
        <v>2697</v>
      </c>
      <c r="D2694" t="s">
        <v>144</v>
      </c>
      <c r="E2694" t="s">
        <v>42</v>
      </c>
      <c r="F2694" t="s">
        <v>86</v>
      </c>
      <c r="G2694">
        <v>184.66</v>
      </c>
    </row>
    <row r="2695" spans="1:7" x14ac:dyDescent="0.55000000000000004">
      <c r="A2695" s="1">
        <v>43424</v>
      </c>
      <c r="B2695" t="s">
        <v>22</v>
      </c>
      <c r="C2695" t="s">
        <v>263</v>
      </c>
      <c r="D2695" t="s">
        <v>144</v>
      </c>
      <c r="E2695" t="s">
        <v>28</v>
      </c>
      <c r="F2695" t="s">
        <v>29</v>
      </c>
      <c r="G2695">
        <v>183.96799999999999</v>
      </c>
    </row>
    <row r="2696" spans="1:7" x14ac:dyDescent="0.55000000000000004">
      <c r="A2696" s="1">
        <v>43224</v>
      </c>
      <c r="B2696" t="s">
        <v>37</v>
      </c>
      <c r="C2696" t="s">
        <v>39</v>
      </c>
      <c r="D2696" t="s">
        <v>40</v>
      </c>
      <c r="E2696" t="s">
        <v>67</v>
      </c>
      <c r="F2696" t="s">
        <v>68</v>
      </c>
      <c r="G2696">
        <v>183.96</v>
      </c>
    </row>
    <row r="2697" spans="1:7" x14ac:dyDescent="0.55000000000000004">
      <c r="A2697" s="1">
        <v>43301</v>
      </c>
      <c r="B2697" t="s">
        <v>37</v>
      </c>
      <c r="C2697" t="s">
        <v>263</v>
      </c>
      <c r="D2697" t="s">
        <v>144</v>
      </c>
      <c r="E2697" t="s">
        <v>28</v>
      </c>
      <c r="F2697" t="s">
        <v>61</v>
      </c>
      <c r="G2697">
        <v>183.92</v>
      </c>
    </row>
    <row r="2698" spans="1:7" x14ac:dyDescent="0.55000000000000004">
      <c r="A2698" s="1">
        <v>43087</v>
      </c>
      <c r="B2698" t="s">
        <v>37</v>
      </c>
      <c r="C2698" t="s">
        <v>39</v>
      </c>
      <c r="D2698" t="s">
        <v>40</v>
      </c>
      <c r="E2698" t="s">
        <v>28</v>
      </c>
      <c r="F2698" t="s">
        <v>61</v>
      </c>
      <c r="G2698">
        <v>183.84</v>
      </c>
    </row>
    <row r="2699" spans="1:7" x14ac:dyDescent="0.55000000000000004">
      <c r="A2699" s="1">
        <v>43315</v>
      </c>
      <c r="B2699" t="s">
        <v>22</v>
      </c>
      <c r="C2699" t="s">
        <v>207</v>
      </c>
      <c r="D2699" t="s">
        <v>101</v>
      </c>
      <c r="E2699" t="s">
        <v>28</v>
      </c>
      <c r="F2699" t="s">
        <v>29</v>
      </c>
      <c r="G2699">
        <v>183.37200000000001</v>
      </c>
    </row>
    <row r="2700" spans="1:7" x14ac:dyDescent="0.55000000000000004">
      <c r="A2700" s="1">
        <v>42292</v>
      </c>
      <c r="B2700" t="s">
        <v>22</v>
      </c>
      <c r="C2700" t="s">
        <v>494</v>
      </c>
      <c r="D2700" t="s">
        <v>144</v>
      </c>
      <c r="E2700" t="s">
        <v>28</v>
      </c>
      <c r="F2700" t="s">
        <v>32</v>
      </c>
      <c r="G2700">
        <v>183.37200000000001</v>
      </c>
    </row>
    <row r="2701" spans="1:7" x14ac:dyDescent="0.55000000000000004">
      <c r="A2701" s="1">
        <v>43177</v>
      </c>
      <c r="B2701" t="s">
        <v>22</v>
      </c>
      <c r="C2701" t="s">
        <v>100</v>
      </c>
      <c r="D2701" t="s">
        <v>101</v>
      </c>
      <c r="E2701" t="s">
        <v>42</v>
      </c>
      <c r="F2701" t="s">
        <v>71</v>
      </c>
      <c r="G2701">
        <v>182.994</v>
      </c>
    </row>
    <row r="2702" spans="1:7" x14ac:dyDescent="0.55000000000000004">
      <c r="A2702" s="1">
        <v>43275</v>
      </c>
      <c r="B2702" t="s">
        <v>37</v>
      </c>
      <c r="C2702" t="s">
        <v>207</v>
      </c>
      <c r="D2702" t="s">
        <v>101</v>
      </c>
      <c r="E2702" t="s">
        <v>42</v>
      </c>
      <c r="F2702" t="s">
        <v>71</v>
      </c>
      <c r="G2702">
        <v>182.994</v>
      </c>
    </row>
    <row r="2703" spans="1:7" x14ac:dyDescent="0.55000000000000004">
      <c r="A2703" s="1">
        <v>43073</v>
      </c>
      <c r="B2703" t="s">
        <v>22</v>
      </c>
      <c r="C2703" t="s">
        <v>263</v>
      </c>
      <c r="D2703" t="s">
        <v>144</v>
      </c>
      <c r="E2703" t="s">
        <v>42</v>
      </c>
      <c r="F2703" t="s">
        <v>55</v>
      </c>
      <c r="G2703">
        <v>182.94</v>
      </c>
    </row>
    <row r="2704" spans="1:7" x14ac:dyDescent="0.55000000000000004">
      <c r="A2704" s="1">
        <v>43301</v>
      </c>
      <c r="B2704" t="s">
        <v>37</v>
      </c>
      <c r="C2704" t="s">
        <v>5330</v>
      </c>
      <c r="D2704" t="s">
        <v>101</v>
      </c>
      <c r="E2704" t="s">
        <v>28</v>
      </c>
      <c r="F2704" t="s">
        <v>32</v>
      </c>
      <c r="G2704">
        <v>182.94</v>
      </c>
    </row>
    <row r="2705" spans="1:7" x14ac:dyDescent="0.55000000000000004">
      <c r="A2705" s="1">
        <v>42264</v>
      </c>
      <c r="B2705" t="s">
        <v>22</v>
      </c>
      <c r="C2705" t="s">
        <v>39</v>
      </c>
      <c r="D2705" t="s">
        <v>40</v>
      </c>
      <c r="E2705" t="s">
        <v>42</v>
      </c>
      <c r="F2705" t="s">
        <v>169</v>
      </c>
      <c r="G2705">
        <v>182.94</v>
      </c>
    </row>
    <row r="2706" spans="1:7" x14ac:dyDescent="0.55000000000000004">
      <c r="A2706" s="1">
        <v>43457</v>
      </c>
      <c r="B2706" t="s">
        <v>37</v>
      </c>
      <c r="C2706" t="s">
        <v>1708</v>
      </c>
      <c r="D2706" t="s">
        <v>26</v>
      </c>
      <c r="E2706" t="s">
        <v>42</v>
      </c>
      <c r="F2706" t="s">
        <v>169</v>
      </c>
      <c r="G2706">
        <v>182.94</v>
      </c>
    </row>
    <row r="2707" spans="1:7" x14ac:dyDescent="0.55000000000000004">
      <c r="A2707" s="1">
        <v>42673</v>
      </c>
      <c r="B2707" t="s">
        <v>22</v>
      </c>
      <c r="C2707" t="s">
        <v>315</v>
      </c>
      <c r="D2707" t="s">
        <v>26</v>
      </c>
      <c r="E2707" t="s">
        <v>42</v>
      </c>
      <c r="F2707" t="s">
        <v>74</v>
      </c>
      <c r="G2707">
        <v>182.91</v>
      </c>
    </row>
    <row r="2708" spans="1:7" x14ac:dyDescent="0.55000000000000004">
      <c r="A2708" s="1">
        <v>43072</v>
      </c>
      <c r="B2708" t="s">
        <v>22</v>
      </c>
      <c r="C2708" t="s">
        <v>263</v>
      </c>
      <c r="D2708" t="s">
        <v>144</v>
      </c>
      <c r="E2708" t="s">
        <v>42</v>
      </c>
      <c r="F2708" t="s">
        <v>86</v>
      </c>
      <c r="G2708">
        <v>182.72</v>
      </c>
    </row>
    <row r="2709" spans="1:7" x14ac:dyDescent="0.55000000000000004">
      <c r="A2709" s="1">
        <v>42883</v>
      </c>
      <c r="B2709" t="s">
        <v>22</v>
      </c>
      <c r="C2709" t="s">
        <v>39</v>
      </c>
      <c r="D2709" t="s">
        <v>40</v>
      </c>
      <c r="E2709" t="s">
        <v>42</v>
      </c>
      <c r="F2709" t="s">
        <v>86</v>
      </c>
      <c r="G2709">
        <v>182.72</v>
      </c>
    </row>
    <row r="2710" spans="1:7" x14ac:dyDescent="0.55000000000000004">
      <c r="A2710" s="1">
        <v>42395</v>
      </c>
      <c r="B2710" t="s">
        <v>37</v>
      </c>
      <c r="C2710" t="s">
        <v>39</v>
      </c>
      <c r="D2710" t="s">
        <v>40</v>
      </c>
      <c r="E2710" t="s">
        <v>42</v>
      </c>
      <c r="F2710" t="s">
        <v>86</v>
      </c>
      <c r="G2710">
        <v>182.72</v>
      </c>
    </row>
    <row r="2711" spans="1:7" x14ac:dyDescent="0.55000000000000004">
      <c r="A2711" s="1">
        <v>43067</v>
      </c>
      <c r="B2711" t="s">
        <v>37</v>
      </c>
      <c r="C2711" t="s">
        <v>1271</v>
      </c>
      <c r="D2711" t="s">
        <v>26</v>
      </c>
      <c r="E2711" t="s">
        <v>28</v>
      </c>
      <c r="F2711" t="s">
        <v>32</v>
      </c>
      <c r="G2711">
        <v>182.67</v>
      </c>
    </row>
    <row r="2712" spans="1:7" x14ac:dyDescent="0.55000000000000004">
      <c r="A2712" s="1">
        <v>43456</v>
      </c>
      <c r="B2712" t="s">
        <v>22</v>
      </c>
      <c r="C2712" t="s">
        <v>306</v>
      </c>
      <c r="D2712" t="s">
        <v>40</v>
      </c>
      <c r="E2712" t="s">
        <v>28</v>
      </c>
      <c r="F2712" t="s">
        <v>52</v>
      </c>
      <c r="G2712">
        <v>182.55</v>
      </c>
    </row>
    <row r="2713" spans="1:7" x14ac:dyDescent="0.55000000000000004">
      <c r="A2713" s="1">
        <v>42365</v>
      </c>
      <c r="B2713" t="s">
        <v>22</v>
      </c>
      <c r="C2713" t="s">
        <v>494</v>
      </c>
      <c r="D2713" t="s">
        <v>144</v>
      </c>
      <c r="E2713" t="s">
        <v>28</v>
      </c>
      <c r="F2713" t="s">
        <v>61</v>
      </c>
      <c r="G2713">
        <v>182.352</v>
      </c>
    </row>
    <row r="2714" spans="1:7" x14ac:dyDescent="0.55000000000000004">
      <c r="A2714" s="1">
        <v>43438</v>
      </c>
      <c r="B2714" t="s">
        <v>22</v>
      </c>
      <c r="C2714" t="s">
        <v>786</v>
      </c>
      <c r="D2714" t="s">
        <v>144</v>
      </c>
      <c r="E2714" t="s">
        <v>28</v>
      </c>
      <c r="F2714" t="s">
        <v>32</v>
      </c>
      <c r="G2714">
        <v>182.22</v>
      </c>
    </row>
    <row r="2715" spans="1:7" x14ac:dyDescent="0.55000000000000004">
      <c r="A2715" s="1">
        <v>42255</v>
      </c>
      <c r="B2715" t="s">
        <v>22</v>
      </c>
      <c r="C2715" t="s">
        <v>100</v>
      </c>
      <c r="D2715" t="s">
        <v>101</v>
      </c>
      <c r="E2715" t="s">
        <v>42</v>
      </c>
      <c r="F2715" t="s">
        <v>86</v>
      </c>
      <c r="G2715">
        <v>182.11199999999999</v>
      </c>
    </row>
    <row r="2716" spans="1:7" x14ac:dyDescent="0.55000000000000004">
      <c r="A2716" s="1">
        <v>42396</v>
      </c>
      <c r="B2716" t="s">
        <v>22</v>
      </c>
      <c r="C2716" t="s">
        <v>494</v>
      </c>
      <c r="D2716" t="s">
        <v>144</v>
      </c>
      <c r="E2716" t="s">
        <v>28</v>
      </c>
      <c r="F2716" t="s">
        <v>32</v>
      </c>
      <c r="G2716">
        <v>181.98599999999999</v>
      </c>
    </row>
    <row r="2717" spans="1:7" x14ac:dyDescent="0.55000000000000004">
      <c r="A2717" s="1">
        <v>43242</v>
      </c>
      <c r="B2717" t="s">
        <v>22</v>
      </c>
      <c r="C2717" t="s">
        <v>207</v>
      </c>
      <c r="D2717" t="s">
        <v>101</v>
      </c>
      <c r="E2717" t="s">
        <v>28</v>
      </c>
      <c r="F2717" t="s">
        <v>32</v>
      </c>
      <c r="G2717">
        <v>181.98599999999999</v>
      </c>
    </row>
    <row r="2718" spans="1:7" x14ac:dyDescent="0.55000000000000004">
      <c r="A2718" s="1">
        <v>42560</v>
      </c>
      <c r="B2718" t="s">
        <v>22</v>
      </c>
      <c r="C2718" t="s">
        <v>2738</v>
      </c>
      <c r="D2718" t="s">
        <v>144</v>
      </c>
      <c r="E2718" t="s">
        <v>28</v>
      </c>
      <c r="F2718" t="s">
        <v>61</v>
      </c>
      <c r="G2718">
        <v>181.96</v>
      </c>
    </row>
    <row r="2719" spans="1:7" x14ac:dyDescent="0.55000000000000004">
      <c r="A2719" s="1">
        <v>43457</v>
      </c>
      <c r="B2719" t="s">
        <v>37</v>
      </c>
      <c r="C2719" t="s">
        <v>745</v>
      </c>
      <c r="D2719" t="s">
        <v>144</v>
      </c>
      <c r="E2719" t="s">
        <v>28</v>
      </c>
      <c r="F2719" t="s">
        <v>61</v>
      </c>
      <c r="G2719">
        <v>181.95</v>
      </c>
    </row>
    <row r="2720" spans="1:7" x14ac:dyDescent="0.55000000000000004">
      <c r="A2720" s="1">
        <v>43415</v>
      </c>
      <c r="B2720" t="s">
        <v>22</v>
      </c>
      <c r="C2720" t="s">
        <v>234</v>
      </c>
      <c r="D2720" t="s">
        <v>101</v>
      </c>
      <c r="E2720" t="s">
        <v>42</v>
      </c>
      <c r="F2720" t="s">
        <v>64</v>
      </c>
      <c r="G2720">
        <v>181.86</v>
      </c>
    </row>
    <row r="2721" spans="1:7" x14ac:dyDescent="0.55000000000000004">
      <c r="A2721" s="1">
        <v>43264</v>
      </c>
      <c r="B2721" t="s">
        <v>22</v>
      </c>
      <c r="C2721" t="s">
        <v>315</v>
      </c>
      <c r="D2721" t="s">
        <v>26</v>
      </c>
      <c r="E2721" t="s">
        <v>42</v>
      </c>
      <c r="F2721" t="s">
        <v>64</v>
      </c>
      <c r="G2721">
        <v>181.86</v>
      </c>
    </row>
    <row r="2722" spans="1:7" x14ac:dyDescent="0.55000000000000004">
      <c r="A2722" s="1">
        <v>42750</v>
      </c>
      <c r="B2722" t="s">
        <v>22</v>
      </c>
      <c r="C2722" t="s">
        <v>745</v>
      </c>
      <c r="D2722" t="s">
        <v>144</v>
      </c>
      <c r="E2722" t="s">
        <v>28</v>
      </c>
      <c r="F2722" t="s">
        <v>52</v>
      </c>
      <c r="G2722">
        <v>181.797</v>
      </c>
    </row>
    <row r="2723" spans="1:7" x14ac:dyDescent="0.55000000000000004">
      <c r="A2723" s="1">
        <v>43346</v>
      </c>
      <c r="B2723" t="s">
        <v>98</v>
      </c>
      <c r="C2723" t="s">
        <v>263</v>
      </c>
      <c r="D2723" t="s">
        <v>144</v>
      </c>
      <c r="E2723" t="s">
        <v>28</v>
      </c>
      <c r="F2723" t="s">
        <v>32</v>
      </c>
      <c r="G2723">
        <v>181.76400000000001</v>
      </c>
    </row>
    <row r="2724" spans="1:7" x14ac:dyDescent="0.55000000000000004">
      <c r="A2724" s="1">
        <v>42023</v>
      </c>
      <c r="B2724" t="s">
        <v>22</v>
      </c>
      <c r="C2724" t="s">
        <v>306</v>
      </c>
      <c r="D2724" t="s">
        <v>40</v>
      </c>
      <c r="E2724" t="s">
        <v>28</v>
      </c>
      <c r="F2724" t="s">
        <v>29</v>
      </c>
      <c r="G2724">
        <v>181.47</v>
      </c>
    </row>
    <row r="2725" spans="1:7" x14ac:dyDescent="0.55000000000000004">
      <c r="A2725" s="1">
        <v>42624</v>
      </c>
      <c r="B2725" t="s">
        <v>22</v>
      </c>
      <c r="C2725" t="s">
        <v>39</v>
      </c>
      <c r="D2725" t="s">
        <v>40</v>
      </c>
      <c r="E2725" t="s">
        <v>42</v>
      </c>
      <c r="F2725" t="s">
        <v>64</v>
      </c>
      <c r="G2725">
        <v>181.35</v>
      </c>
    </row>
    <row r="2726" spans="1:7" x14ac:dyDescent="0.55000000000000004">
      <c r="A2726" s="1">
        <v>43162</v>
      </c>
      <c r="B2726" t="s">
        <v>22</v>
      </c>
      <c r="C2726" t="s">
        <v>234</v>
      </c>
      <c r="D2726" t="s">
        <v>101</v>
      </c>
      <c r="E2726" t="s">
        <v>28</v>
      </c>
      <c r="F2726" t="s">
        <v>32</v>
      </c>
      <c r="G2726">
        <v>180.98</v>
      </c>
    </row>
    <row r="2727" spans="1:7" x14ac:dyDescent="0.55000000000000004">
      <c r="A2727" s="1">
        <v>42434</v>
      </c>
      <c r="B2727" t="s">
        <v>22</v>
      </c>
      <c r="C2727" t="s">
        <v>207</v>
      </c>
      <c r="D2727" t="s">
        <v>101</v>
      </c>
      <c r="E2727" t="s">
        <v>42</v>
      </c>
      <c r="F2727" t="s">
        <v>74</v>
      </c>
      <c r="G2727">
        <v>180.98</v>
      </c>
    </row>
    <row r="2728" spans="1:7" x14ac:dyDescent="0.55000000000000004">
      <c r="A2728" s="1">
        <v>43233</v>
      </c>
      <c r="B2728" t="s">
        <v>37</v>
      </c>
      <c r="C2728" t="s">
        <v>250</v>
      </c>
      <c r="D2728" t="s">
        <v>101</v>
      </c>
      <c r="E2728" t="s">
        <v>42</v>
      </c>
      <c r="F2728" t="s">
        <v>169</v>
      </c>
      <c r="G2728">
        <v>180.96</v>
      </c>
    </row>
    <row r="2729" spans="1:7" x14ac:dyDescent="0.55000000000000004">
      <c r="A2729" s="1">
        <v>42190</v>
      </c>
      <c r="B2729" t="s">
        <v>98</v>
      </c>
      <c r="C2729" t="s">
        <v>39</v>
      </c>
      <c r="D2729" t="s">
        <v>40</v>
      </c>
      <c r="E2729" t="s">
        <v>42</v>
      </c>
      <c r="F2729" t="s">
        <v>71</v>
      </c>
      <c r="G2729">
        <v>180.96</v>
      </c>
    </row>
    <row r="2730" spans="1:7" x14ac:dyDescent="0.55000000000000004">
      <c r="A2730" s="1">
        <v>42459</v>
      </c>
      <c r="B2730" t="s">
        <v>37</v>
      </c>
      <c r="C2730" t="s">
        <v>207</v>
      </c>
      <c r="D2730" t="s">
        <v>101</v>
      </c>
      <c r="E2730" t="s">
        <v>67</v>
      </c>
      <c r="F2730" t="s">
        <v>68</v>
      </c>
      <c r="G2730">
        <v>180.96</v>
      </c>
    </row>
    <row r="2731" spans="1:7" x14ac:dyDescent="0.55000000000000004">
      <c r="A2731" s="1">
        <v>42480</v>
      </c>
      <c r="B2731" t="s">
        <v>22</v>
      </c>
      <c r="C2731" t="s">
        <v>234</v>
      </c>
      <c r="D2731" t="s">
        <v>101</v>
      </c>
      <c r="E2731" t="s">
        <v>42</v>
      </c>
      <c r="F2731" t="s">
        <v>169</v>
      </c>
      <c r="G2731">
        <v>180.96</v>
      </c>
    </row>
    <row r="2732" spans="1:7" x14ac:dyDescent="0.55000000000000004">
      <c r="A2732" s="1">
        <v>42738</v>
      </c>
      <c r="B2732" t="s">
        <v>37</v>
      </c>
      <c r="C2732" t="s">
        <v>100</v>
      </c>
      <c r="D2732" t="s">
        <v>101</v>
      </c>
      <c r="E2732" t="s">
        <v>67</v>
      </c>
      <c r="F2732" t="s">
        <v>68</v>
      </c>
      <c r="G2732">
        <v>180.96</v>
      </c>
    </row>
    <row r="2733" spans="1:7" x14ac:dyDescent="0.55000000000000004">
      <c r="A2733" s="1">
        <v>42037</v>
      </c>
      <c r="B2733" t="s">
        <v>22</v>
      </c>
      <c r="C2733" t="s">
        <v>50</v>
      </c>
      <c r="D2733" t="s">
        <v>26</v>
      </c>
      <c r="E2733" t="s">
        <v>67</v>
      </c>
      <c r="F2733" t="s">
        <v>68</v>
      </c>
      <c r="G2733">
        <v>180.96</v>
      </c>
    </row>
    <row r="2734" spans="1:7" x14ac:dyDescent="0.55000000000000004">
      <c r="A2734" s="1">
        <v>43267</v>
      </c>
      <c r="B2734" t="s">
        <v>22</v>
      </c>
      <c r="C2734" t="s">
        <v>25</v>
      </c>
      <c r="D2734" t="s">
        <v>26</v>
      </c>
      <c r="E2734" t="s">
        <v>42</v>
      </c>
      <c r="F2734" t="s">
        <v>74</v>
      </c>
      <c r="G2734">
        <v>180.66</v>
      </c>
    </row>
    <row r="2735" spans="1:7" x14ac:dyDescent="0.55000000000000004">
      <c r="A2735" s="1">
        <v>43366</v>
      </c>
      <c r="B2735" t="s">
        <v>22</v>
      </c>
      <c r="C2735" t="s">
        <v>453</v>
      </c>
      <c r="D2735" t="s">
        <v>40</v>
      </c>
      <c r="E2735" t="s">
        <v>28</v>
      </c>
      <c r="F2735" t="s">
        <v>29</v>
      </c>
      <c r="G2735">
        <v>180.58799999999999</v>
      </c>
    </row>
    <row r="2736" spans="1:7" x14ac:dyDescent="0.55000000000000004">
      <c r="A2736" s="1">
        <v>42721</v>
      </c>
      <c r="B2736" t="s">
        <v>22</v>
      </c>
      <c r="C2736" t="s">
        <v>207</v>
      </c>
      <c r="D2736" t="s">
        <v>101</v>
      </c>
      <c r="E2736" t="s">
        <v>42</v>
      </c>
      <c r="F2736" t="s">
        <v>55</v>
      </c>
      <c r="G2736">
        <v>180.01599999999999</v>
      </c>
    </row>
    <row r="2737" spans="1:7" x14ac:dyDescent="0.55000000000000004">
      <c r="A2737" s="1">
        <v>43042</v>
      </c>
      <c r="B2737" t="s">
        <v>22</v>
      </c>
      <c r="C2737" t="s">
        <v>416</v>
      </c>
      <c r="D2737" t="s">
        <v>40</v>
      </c>
      <c r="E2737" t="s">
        <v>67</v>
      </c>
      <c r="F2737" t="s">
        <v>680</v>
      </c>
      <c r="G2737">
        <v>179.99100000000001</v>
      </c>
    </row>
    <row r="2738" spans="1:7" x14ac:dyDescent="0.55000000000000004">
      <c r="A2738" s="1">
        <v>43121</v>
      </c>
      <c r="B2738" t="s">
        <v>98</v>
      </c>
      <c r="C2738" t="s">
        <v>92</v>
      </c>
      <c r="D2738" t="s">
        <v>40</v>
      </c>
      <c r="E2738" t="s">
        <v>67</v>
      </c>
      <c r="F2738" t="s">
        <v>157</v>
      </c>
      <c r="G2738">
        <v>179.97</v>
      </c>
    </row>
    <row r="2739" spans="1:7" x14ac:dyDescent="0.55000000000000004">
      <c r="A2739" s="1">
        <v>43070</v>
      </c>
      <c r="B2739" t="s">
        <v>22</v>
      </c>
      <c r="C2739" t="s">
        <v>2738</v>
      </c>
      <c r="D2739" t="s">
        <v>144</v>
      </c>
      <c r="E2739" t="s">
        <v>67</v>
      </c>
      <c r="F2739" t="s">
        <v>68</v>
      </c>
      <c r="G2739">
        <v>179.97</v>
      </c>
    </row>
    <row r="2740" spans="1:7" x14ac:dyDescent="0.55000000000000004">
      <c r="A2740" s="1">
        <v>42293</v>
      </c>
      <c r="B2740" t="s">
        <v>22</v>
      </c>
      <c r="C2740" t="s">
        <v>39</v>
      </c>
      <c r="D2740" t="s">
        <v>40</v>
      </c>
      <c r="E2740" t="s">
        <v>67</v>
      </c>
      <c r="F2740" t="s">
        <v>157</v>
      </c>
      <c r="G2740">
        <v>179.97</v>
      </c>
    </row>
    <row r="2741" spans="1:7" x14ac:dyDescent="0.55000000000000004">
      <c r="A2741" s="1">
        <v>42954</v>
      </c>
      <c r="B2741" t="s">
        <v>37</v>
      </c>
      <c r="C2741" t="s">
        <v>92</v>
      </c>
      <c r="D2741" t="s">
        <v>40</v>
      </c>
      <c r="E2741" t="s">
        <v>67</v>
      </c>
      <c r="F2741" t="s">
        <v>157</v>
      </c>
      <c r="G2741">
        <v>179.97</v>
      </c>
    </row>
    <row r="2742" spans="1:7" x14ac:dyDescent="0.55000000000000004">
      <c r="A2742" s="1">
        <v>43442</v>
      </c>
      <c r="B2742" t="s">
        <v>22</v>
      </c>
      <c r="C2742" t="s">
        <v>39</v>
      </c>
      <c r="D2742" t="s">
        <v>40</v>
      </c>
      <c r="E2742" t="s">
        <v>67</v>
      </c>
      <c r="F2742" t="s">
        <v>157</v>
      </c>
      <c r="G2742">
        <v>179.95</v>
      </c>
    </row>
    <row r="2743" spans="1:7" x14ac:dyDescent="0.55000000000000004">
      <c r="A2743" s="1">
        <v>42892</v>
      </c>
      <c r="B2743" t="s">
        <v>22</v>
      </c>
      <c r="C2743" t="s">
        <v>1708</v>
      </c>
      <c r="D2743" t="s">
        <v>26</v>
      </c>
      <c r="E2743" t="s">
        <v>67</v>
      </c>
      <c r="F2743" t="s">
        <v>157</v>
      </c>
      <c r="G2743">
        <v>179.94</v>
      </c>
    </row>
    <row r="2744" spans="1:7" x14ac:dyDescent="0.55000000000000004">
      <c r="A2744" s="1">
        <v>42343</v>
      </c>
      <c r="B2744" t="s">
        <v>37</v>
      </c>
      <c r="C2744" t="s">
        <v>494</v>
      </c>
      <c r="D2744" t="s">
        <v>144</v>
      </c>
      <c r="E2744" t="s">
        <v>67</v>
      </c>
      <c r="F2744" t="s">
        <v>68</v>
      </c>
      <c r="G2744">
        <v>179.94</v>
      </c>
    </row>
    <row r="2745" spans="1:7" x14ac:dyDescent="0.55000000000000004">
      <c r="A2745" s="1">
        <v>43296</v>
      </c>
      <c r="B2745" t="s">
        <v>37</v>
      </c>
      <c r="C2745" t="s">
        <v>315</v>
      </c>
      <c r="D2745" t="s">
        <v>26</v>
      </c>
      <c r="E2745" t="s">
        <v>42</v>
      </c>
      <c r="F2745" t="s">
        <v>74</v>
      </c>
      <c r="G2745">
        <v>179.94</v>
      </c>
    </row>
    <row r="2746" spans="1:7" x14ac:dyDescent="0.55000000000000004">
      <c r="A2746" s="1">
        <v>43436</v>
      </c>
      <c r="B2746" t="s">
        <v>37</v>
      </c>
      <c r="C2746" t="s">
        <v>39</v>
      </c>
      <c r="D2746" t="s">
        <v>40</v>
      </c>
      <c r="E2746" t="s">
        <v>42</v>
      </c>
      <c r="F2746" t="s">
        <v>64</v>
      </c>
      <c r="G2746">
        <v>179.9</v>
      </c>
    </row>
    <row r="2747" spans="1:7" x14ac:dyDescent="0.55000000000000004">
      <c r="A2747" s="1">
        <v>42623</v>
      </c>
      <c r="B2747" t="s">
        <v>37</v>
      </c>
      <c r="C2747" t="s">
        <v>100</v>
      </c>
      <c r="D2747" t="s">
        <v>101</v>
      </c>
      <c r="E2747" t="s">
        <v>28</v>
      </c>
      <c r="F2747" t="s">
        <v>32</v>
      </c>
      <c r="G2747">
        <v>179.886</v>
      </c>
    </row>
    <row r="2748" spans="1:7" x14ac:dyDescent="0.55000000000000004">
      <c r="A2748" s="1">
        <v>42690</v>
      </c>
      <c r="B2748" t="s">
        <v>98</v>
      </c>
      <c r="C2748" t="s">
        <v>110</v>
      </c>
      <c r="D2748" t="s">
        <v>101</v>
      </c>
      <c r="E2748" t="s">
        <v>42</v>
      </c>
      <c r="F2748" t="s">
        <v>86</v>
      </c>
      <c r="G2748">
        <v>179.82</v>
      </c>
    </row>
    <row r="2749" spans="1:7" x14ac:dyDescent="0.55000000000000004">
      <c r="A2749" s="1">
        <v>42886</v>
      </c>
      <c r="B2749" t="s">
        <v>22</v>
      </c>
      <c r="C2749" t="s">
        <v>263</v>
      </c>
      <c r="D2749" t="s">
        <v>144</v>
      </c>
      <c r="E2749" t="s">
        <v>67</v>
      </c>
      <c r="F2749" t="s">
        <v>68</v>
      </c>
      <c r="G2749">
        <v>179.7</v>
      </c>
    </row>
    <row r="2750" spans="1:7" x14ac:dyDescent="0.55000000000000004">
      <c r="A2750" s="1">
        <v>43049</v>
      </c>
      <c r="B2750" t="s">
        <v>98</v>
      </c>
      <c r="C2750" t="s">
        <v>494</v>
      </c>
      <c r="D2750" t="s">
        <v>144</v>
      </c>
      <c r="E2750" t="s">
        <v>67</v>
      </c>
      <c r="F2750" t="s">
        <v>157</v>
      </c>
      <c r="G2750">
        <v>178.92</v>
      </c>
    </row>
    <row r="2751" spans="1:7" x14ac:dyDescent="0.55000000000000004">
      <c r="A2751" s="1">
        <v>42225</v>
      </c>
      <c r="B2751" t="s">
        <v>37</v>
      </c>
      <c r="C2751" t="s">
        <v>50</v>
      </c>
      <c r="D2751" t="s">
        <v>26</v>
      </c>
      <c r="E2751" t="s">
        <v>67</v>
      </c>
      <c r="F2751" t="s">
        <v>68</v>
      </c>
      <c r="G2751">
        <v>178.38399999999999</v>
      </c>
    </row>
    <row r="2752" spans="1:7" x14ac:dyDescent="0.55000000000000004">
      <c r="A2752" s="1">
        <v>43442</v>
      </c>
      <c r="B2752" t="s">
        <v>22</v>
      </c>
      <c r="C2752" t="s">
        <v>110</v>
      </c>
      <c r="D2752" t="s">
        <v>101</v>
      </c>
      <c r="E2752" t="s">
        <v>67</v>
      </c>
      <c r="F2752" t="s">
        <v>157</v>
      </c>
      <c r="G2752">
        <v>178.11</v>
      </c>
    </row>
    <row r="2753" spans="1:7" x14ac:dyDescent="0.55000000000000004">
      <c r="A2753" s="1">
        <v>42255</v>
      </c>
      <c r="B2753" t="s">
        <v>22</v>
      </c>
      <c r="C2753" t="s">
        <v>100</v>
      </c>
      <c r="D2753" t="s">
        <v>101</v>
      </c>
      <c r="E2753" t="s">
        <v>42</v>
      </c>
      <c r="F2753" t="s">
        <v>74</v>
      </c>
      <c r="G2753">
        <v>177.98</v>
      </c>
    </row>
    <row r="2754" spans="1:7" x14ac:dyDescent="0.55000000000000004">
      <c r="A2754" s="1">
        <v>42096</v>
      </c>
      <c r="B2754" t="s">
        <v>37</v>
      </c>
      <c r="C2754" t="s">
        <v>315</v>
      </c>
      <c r="D2754" t="s">
        <v>26</v>
      </c>
      <c r="E2754" t="s">
        <v>28</v>
      </c>
      <c r="F2754" t="s">
        <v>61</v>
      </c>
      <c r="G2754">
        <v>177.68</v>
      </c>
    </row>
    <row r="2755" spans="1:7" x14ac:dyDescent="0.55000000000000004">
      <c r="A2755" s="1">
        <v>42681</v>
      </c>
      <c r="B2755" t="s">
        <v>22</v>
      </c>
      <c r="C2755" t="s">
        <v>100</v>
      </c>
      <c r="D2755" t="s">
        <v>101</v>
      </c>
      <c r="E2755" t="s">
        <v>42</v>
      </c>
      <c r="F2755" t="s">
        <v>55</v>
      </c>
      <c r="G2755">
        <v>177.648</v>
      </c>
    </row>
    <row r="2756" spans="1:7" x14ac:dyDescent="0.55000000000000004">
      <c r="A2756" s="1">
        <v>42122</v>
      </c>
      <c r="B2756" t="s">
        <v>37</v>
      </c>
      <c r="C2756" t="s">
        <v>494</v>
      </c>
      <c r="D2756" t="s">
        <v>144</v>
      </c>
      <c r="E2756" t="s">
        <v>42</v>
      </c>
      <c r="F2756" t="s">
        <v>55</v>
      </c>
      <c r="G2756">
        <v>177.56800000000001</v>
      </c>
    </row>
    <row r="2757" spans="1:7" x14ac:dyDescent="0.55000000000000004">
      <c r="A2757" s="1">
        <v>43354</v>
      </c>
      <c r="B2757" t="s">
        <v>22</v>
      </c>
      <c r="C2757" t="s">
        <v>92</v>
      </c>
      <c r="D2757" t="s">
        <v>40</v>
      </c>
      <c r="E2757" t="s">
        <v>28</v>
      </c>
      <c r="F2757" t="s">
        <v>32</v>
      </c>
      <c r="G2757">
        <v>177.56800000000001</v>
      </c>
    </row>
    <row r="2758" spans="1:7" x14ac:dyDescent="0.55000000000000004">
      <c r="A2758" s="1">
        <v>43368</v>
      </c>
      <c r="B2758" t="s">
        <v>22</v>
      </c>
      <c r="C2758" t="s">
        <v>315</v>
      </c>
      <c r="D2758" t="s">
        <v>26</v>
      </c>
      <c r="E2758" t="s">
        <v>42</v>
      </c>
      <c r="F2758" t="s">
        <v>55</v>
      </c>
      <c r="G2758">
        <v>177.55</v>
      </c>
    </row>
    <row r="2759" spans="1:7" x14ac:dyDescent="0.55000000000000004">
      <c r="A2759" s="1">
        <v>43352</v>
      </c>
      <c r="B2759" t="s">
        <v>22</v>
      </c>
      <c r="C2759" t="s">
        <v>331</v>
      </c>
      <c r="D2759" t="s">
        <v>26</v>
      </c>
      <c r="E2759" t="s">
        <v>42</v>
      </c>
      <c r="F2759" t="s">
        <v>86</v>
      </c>
      <c r="G2759">
        <v>177.536</v>
      </c>
    </row>
    <row r="2760" spans="1:7" x14ac:dyDescent="0.55000000000000004">
      <c r="A2760" s="1">
        <v>42189</v>
      </c>
      <c r="B2760" t="s">
        <v>37</v>
      </c>
      <c r="C2760" t="s">
        <v>453</v>
      </c>
      <c r="D2760" t="s">
        <v>40</v>
      </c>
      <c r="E2760" t="s">
        <v>42</v>
      </c>
      <c r="F2760" t="s">
        <v>86</v>
      </c>
      <c r="G2760">
        <v>177.536</v>
      </c>
    </row>
    <row r="2761" spans="1:7" x14ac:dyDescent="0.55000000000000004">
      <c r="A2761" s="1">
        <v>42895</v>
      </c>
      <c r="B2761" t="s">
        <v>22</v>
      </c>
      <c r="C2761" t="s">
        <v>39</v>
      </c>
      <c r="D2761" t="s">
        <v>40</v>
      </c>
      <c r="E2761" t="s">
        <v>67</v>
      </c>
      <c r="F2761" t="s">
        <v>68</v>
      </c>
      <c r="G2761">
        <v>177.48</v>
      </c>
    </row>
    <row r="2762" spans="1:7" x14ac:dyDescent="0.55000000000000004">
      <c r="A2762" s="1">
        <v>42920</v>
      </c>
      <c r="B2762" t="s">
        <v>98</v>
      </c>
      <c r="C2762" t="s">
        <v>92</v>
      </c>
      <c r="D2762" t="s">
        <v>40</v>
      </c>
      <c r="E2762" t="s">
        <v>67</v>
      </c>
      <c r="F2762" t="s">
        <v>68</v>
      </c>
      <c r="G2762">
        <v>177.48</v>
      </c>
    </row>
    <row r="2763" spans="1:7" x14ac:dyDescent="0.55000000000000004">
      <c r="A2763" s="1">
        <v>42704</v>
      </c>
      <c r="B2763" t="s">
        <v>22</v>
      </c>
      <c r="C2763" t="s">
        <v>84</v>
      </c>
      <c r="D2763" t="s">
        <v>26</v>
      </c>
      <c r="E2763" t="s">
        <v>67</v>
      </c>
      <c r="F2763" t="s">
        <v>68</v>
      </c>
      <c r="G2763">
        <v>177.48</v>
      </c>
    </row>
    <row r="2764" spans="1:7" x14ac:dyDescent="0.55000000000000004">
      <c r="A2764" s="1">
        <v>42860</v>
      </c>
      <c r="B2764" t="s">
        <v>98</v>
      </c>
      <c r="C2764" t="s">
        <v>50</v>
      </c>
      <c r="D2764" t="s">
        <v>26</v>
      </c>
      <c r="E2764" t="s">
        <v>67</v>
      </c>
      <c r="F2764" t="s">
        <v>68</v>
      </c>
      <c r="G2764">
        <v>177.48</v>
      </c>
    </row>
    <row r="2765" spans="1:7" x14ac:dyDescent="0.55000000000000004">
      <c r="A2765" s="1">
        <v>42944</v>
      </c>
      <c r="B2765" t="s">
        <v>22</v>
      </c>
      <c r="C2765" t="s">
        <v>143</v>
      </c>
      <c r="D2765" t="s">
        <v>144</v>
      </c>
      <c r="E2765" t="s">
        <v>28</v>
      </c>
      <c r="F2765" t="s">
        <v>29</v>
      </c>
      <c r="G2765">
        <v>177.45</v>
      </c>
    </row>
    <row r="2766" spans="1:7" x14ac:dyDescent="0.55000000000000004">
      <c r="A2766" s="1">
        <v>42890</v>
      </c>
      <c r="B2766" t="s">
        <v>22</v>
      </c>
      <c r="C2766" t="s">
        <v>207</v>
      </c>
      <c r="D2766" t="s">
        <v>101</v>
      </c>
      <c r="E2766" t="s">
        <v>28</v>
      </c>
      <c r="F2766" t="s">
        <v>52</v>
      </c>
      <c r="G2766">
        <v>177.22499999999999</v>
      </c>
    </row>
    <row r="2767" spans="1:7" x14ac:dyDescent="0.55000000000000004">
      <c r="A2767" s="1">
        <v>43395</v>
      </c>
      <c r="B2767" t="s">
        <v>37</v>
      </c>
      <c r="C2767" t="s">
        <v>416</v>
      </c>
      <c r="D2767" t="s">
        <v>40</v>
      </c>
      <c r="E2767" t="s">
        <v>28</v>
      </c>
      <c r="F2767" t="s">
        <v>52</v>
      </c>
      <c r="G2767">
        <v>177.22499999999999</v>
      </c>
    </row>
    <row r="2768" spans="1:7" x14ac:dyDescent="0.55000000000000004">
      <c r="A2768" s="1">
        <v>42196</v>
      </c>
      <c r="B2768" t="s">
        <v>37</v>
      </c>
      <c r="C2768" t="s">
        <v>786</v>
      </c>
      <c r="D2768" t="s">
        <v>144</v>
      </c>
      <c r="E2768" t="s">
        <v>42</v>
      </c>
      <c r="F2768" t="s">
        <v>86</v>
      </c>
      <c r="G2768">
        <v>177.2</v>
      </c>
    </row>
    <row r="2769" spans="1:7" x14ac:dyDescent="0.55000000000000004">
      <c r="A2769" s="1">
        <v>43322</v>
      </c>
      <c r="B2769" t="s">
        <v>37</v>
      </c>
      <c r="C2769" t="s">
        <v>250</v>
      </c>
      <c r="D2769" t="s">
        <v>101</v>
      </c>
      <c r="E2769" t="s">
        <v>42</v>
      </c>
      <c r="F2769" t="s">
        <v>86</v>
      </c>
      <c r="G2769">
        <v>177.2</v>
      </c>
    </row>
    <row r="2770" spans="1:7" x14ac:dyDescent="0.55000000000000004">
      <c r="A2770" s="1">
        <v>43022</v>
      </c>
      <c r="B2770" t="s">
        <v>37</v>
      </c>
      <c r="C2770" t="s">
        <v>92</v>
      </c>
      <c r="D2770" t="s">
        <v>40</v>
      </c>
      <c r="E2770" t="s">
        <v>67</v>
      </c>
      <c r="F2770" t="s">
        <v>157</v>
      </c>
      <c r="G2770">
        <v>177</v>
      </c>
    </row>
    <row r="2771" spans="1:7" x14ac:dyDescent="0.55000000000000004">
      <c r="A2771" s="1">
        <v>42291</v>
      </c>
      <c r="B2771" t="s">
        <v>22</v>
      </c>
      <c r="C2771" t="s">
        <v>1244</v>
      </c>
      <c r="D2771" t="s">
        <v>144</v>
      </c>
      <c r="E2771" t="s">
        <v>67</v>
      </c>
      <c r="F2771" t="s">
        <v>157</v>
      </c>
      <c r="G2771">
        <v>177</v>
      </c>
    </row>
    <row r="2772" spans="1:7" x14ac:dyDescent="0.55000000000000004">
      <c r="A2772" s="1">
        <v>42242</v>
      </c>
      <c r="B2772" t="s">
        <v>98</v>
      </c>
      <c r="C2772" t="s">
        <v>39</v>
      </c>
      <c r="D2772" t="s">
        <v>40</v>
      </c>
      <c r="E2772" t="s">
        <v>67</v>
      </c>
      <c r="F2772" t="s">
        <v>157</v>
      </c>
      <c r="G2772">
        <v>176.8</v>
      </c>
    </row>
    <row r="2773" spans="1:7" x14ac:dyDescent="0.55000000000000004">
      <c r="A2773" s="1">
        <v>42804</v>
      </c>
      <c r="B2773" t="s">
        <v>22</v>
      </c>
      <c r="C2773" t="s">
        <v>263</v>
      </c>
      <c r="D2773" t="s">
        <v>144</v>
      </c>
      <c r="E2773" t="s">
        <v>28</v>
      </c>
      <c r="F2773" t="s">
        <v>29</v>
      </c>
      <c r="G2773">
        <v>176.78399999999999</v>
      </c>
    </row>
    <row r="2774" spans="1:7" x14ac:dyDescent="0.55000000000000004">
      <c r="A2774" s="1">
        <v>42066</v>
      </c>
      <c r="B2774" t="s">
        <v>22</v>
      </c>
      <c r="C2774" t="s">
        <v>100</v>
      </c>
      <c r="D2774" t="s">
        <v>101</v>
      </c>
      <c r="E2774" t="s">
        <v>42</v>
      </c>
      <c r="F2774" t="s">
        <v>74</v>
      </c>
      <c r="G2774">
        <v>176.77199999999999</v>
      </c>
    </row>
    <row r="2775" spans="1:7" x14ac:dyDescent="0.55000000000000004">
      <c r="A2775" s="1">
        <v>43184</v>
      </c>
      <c r="B2775" t="s">
        <v>22</v>
      </c>
      <c r="C2775" t="s">
        <v>39</v>
      </c>
      <c r="D2775" t="s">
        <v>40</v>
      </c>
      <c r="E2775" t="s">
        <v>42</v>
      </c>
      <c r="F2775" t="s">
        <v>74</v>
      </c>
      <c r="G2775">
        <v>176.04</v>
      </c>
    </row>
    <row r="2776" spans="1:7" x14ac:dyDescent="0.55000000000000004">
      <c r="A2776" s="1">
        <v>42939</v>
      </c>
      <c r="B2776" t="s">
        <v>22</v>
      </c>
      <c r="C2776" t="s">
        <v>100</v>
      </c>
      <c r="D2776" t="s">
        <v>101</v>
      </c>
      <c r="E2776" t="s">
        <v>42</v>
      </c>
      <c r="F2776" t="s">
        <v>64</v>
      </c>
      <c r="G2776">
        <v>175.92</v>
      </c>
    </row>
    <row r="2777" spans="1:7" x14ac:dyDescent="0.55000000000000004">
      <c r="A2777" s="1">
        <v>43457</v>
      </c>
      <c r="B2777" t="s">
        <v>37</v>
      </c>
      <c r="C2777" t="s">
        <v>207</v>
      </c>
      <c r="D2777" t="s">
        <v>101</v>
      </c>
      <c r="E2777" t="s">
        <v>42</v>
      </c>
      <c r="F2777" t="s">
        <v>86</v>
      </c>
      <c r="G2777">
        <v>175.87200000000001</v>
      </c>
    </row>
    <row r="2778" spans="1:7" x14ac:dyDescent="0.55000000000000004">
      <c r="A2778" s="1">
        <v>43148</v>
      </c>
      <c r="B2778" t="s">
        <v>98</v>
      </c>
      <c r="C2778" t="s">
        <v>100</v>
      </c>
      <c r="D2778" t="s">
        <v>101</v>
      </c>
      <c r="E2778" t="s">
        <v>42</v>
      </c>
      <c r="F2778" t="s">
        <v>64</v>
      </c>
      <c r="G2778">
        <v>175.44</v>
      </c>
    </row>
    <row r="2779" spans="1:7" x14ac:dyDescent="0.55000000000000004">
      <c r="A2779" s="1">
        <v>42715</v>
      </c>
      <c r="B2779" t="s">
        <v>22</v>
      </c>
      <c r="C2779" t="s">
        <v>234</v>
      </c>
      <c r="D2779" t="s">
        <v>101</v>
      </c>
      <c r="E2779" t="s">
        <v>67</v>
      </c>
      <c r="F2779" t="s">
        <v>157</v>
      </c>
      <c r="G2779">
        <v>175.23</v>
      </c>
    </row>
    <row r="2780" spans="1:7" x14ac:dyDescent="0.55000000000000004">
      <c r="A2780" s="1">
        <v>43324</v>
      </c>
      <c r="B2780" t="s">
        <v>22</v>
      </c>
      <c r="C2780" t="s">
        <v>92</v>
      </c>
      <c r="D2780" t="s">
        <v>40</v>
      </c>
      <c r="E2780" t="s">
        <v>67</v>
      </c>
      <c r="F2780" t="s">
        <v>157</v>
      </c>
      <c r="G2780">
        <v>174.95</v>
      </c>
    </row>
    <row r="2781" spans="1:7" x14ac:dyDescent="0.55000000000000004">
      <c r="A2781" s="1">
        <v>43289</v>
      </c>
      <c r="B2781" t="s">
        <v>37</v>
      </c>
      <c r="C2781" t="s">
        <v>241</v>
      </c>
      <c r="D2781" t="s">
        <v>144</v>
      </c>
      <c r="E2781" t="s">
        <v>42</v>
      </c>
      <c r="F2781" t="s">
        <v>64</v>
      </c>
      <c r="G2781">
        <v>174.95</v>
      </c>
    </row>
    <row r="2782" spans="1:7" x14ac:dyDescent="0.55000000000000004">
      <c r="A2782" s="1">
        <v>42124</v>
      </c>
      <c r="B2782" t="s">
        <v>22</v>
      </c>
      <c r="C2782" t="s">
        <v>25</v>
      </c>
      <c r="D2782" t="s">
        <v>26</v>
      </c>
      <c r="E2782" t="s">
        <v>42</v>
      </c>
      <c r="F2782" t="s">
        <v>64</v>
      </c>
      <c r="G2782">
        <v>174.95</v>
      </c>
    </row>
    <row r="2783" spans="1:7" x14ac:dyDescent="0.55000000000000004">
      <c r="A2783" s="1">
        <v>43262</v>
      </c>
      <c r="B2783" t="s">
        <v>22</v>
      </c>
      <c r="C2783" t="s">
        <v>92</v>
      </c>
      <c r="D2783" t="s">
        <v>40</v>
      </c>
      <c r="E2783" t="s">
        <v>28</v>
      </c>
      <c r="F2783" t="s">
        <v>29</v>
      </c>
      <c r="G2783">
        <v>174.42</v>
      </c>
    </row>
    <row r="2784" spans="1:7" x14ac:dyDescent="0.55000000000000004">
      <c r="A2784" s="1">
        <v>43172</v>
      </c>
      <c r="B2784" t="s">
        <v>22</v>
      </c>
      <c r="C2784" t="s">
        <v>2738</v>
      </c>
      <c r="D2784" t="s">
        <v>144</v>
      </c>
      <c r="E2784" t="s">
        <v>42</v>
      </c>
      <c r="F2784" t="s">
        <v>71</v>
      </c>
      <c r="G2784">
        <v>174.3</v>
      </c>
    </row>
    <row r="2785" spans="1:7" x14ac:dyDescent="0.55000000000000004">
      <c r="A2785" s="1">
        <v>42877</v>
      </c>
      <c r="B2785" t="s">
        <v>22</v>
      </c>
      <c r="C2785" t="s">
        <v>786</v>
      </c>
      <c r="D2785" t="s">
        <v>144</v>
      </c>
      <c r="E2785" t="s">
        <v>28</v>
      </c>
      <c r="F2785" t="s">
        <v>52</v>
      </c>
      <c r="G2785">
        <v>174.286</v>
      </c>
    </row>
    <row r="2786" spans="1:7" x14ac:dyDescent="0.55000000000000004">
      <c r="A2786" s="1">
        <v>42245</v>
      </c>
      <c r="B2786" t="s">
        <v>22</v>
      </c>
      <c r="C2786" t="s">
        <v>50</v>
      </c>
      <c r="D2786" t="s">
        <v>26</v>
      </c>
      <c r="E2786" t="s">
        <v>28</v>
      </c>
      <c r="F2786" t="s">
        <v>52</v>
      </c>
      <c r="G2786">
        <v>174.05850000000001</v>
      </c>
    </row>
    <row r="2787" spans="1:7" x14ac:dyDescent="0.55000000000000004">
      <c r="A2787" s="1">
        <v>42986</v>
      </c>
      <c r="B2787" t="s">
        <v>98</v>
      </c>
      <c r="C2787" t="s">
        <v>1244</v>
      </c>
      <c r="D2787" t="s">
        <v>144</v>
      </c>
      <c r="E2787" t="s">
        <v>28</v>
      </c>
      <c r="F2787" t="s">
        <v>29</v>
      </c>
      <c r="G2787">
        <v>173.94</v>
      </c>
    </row>
    <row r="2788" spans="1:7" x14ac:dyDescent="0.55000000000000004">
      <c r="A2788" s="1">
        <v>42737</v>
      </c>
      <c r="B2788" t="s">
        <v>37</v>
      </c>
      <c r="C2788" t="s">
        <v>2738</v>
      </c>
      <c r="D2788" t="s">
        <v>144</v>
      </c>
      <c r="E2788" t="s">
        <v>28</v>
      </c>
      <c r="F2788" t="s">
        <v>29</v>
      </c>
      <c r="G2788">
        <v>173.94</v>
      </c>
    </row>
    <row r="2789" spans="1:7" x14ac:dyDescent="0.55000000000000004">
      <c r="A2789" s="1">
        <v>42710</v>
      </c>
      <c r="B2789" t="s">
        <v>22</v>
      </c>
      <c r="C2789" t="s">
        <v>315</v>
      </c>
      <c r="D2789" t="s">
        <v>26</v>
      </c>
      <c r="E2789" t="s">
        <v>67</v>
      </c>
      <c r="F2789" t="s">
        <v>68</v>
      </c>
      <c r="G2789">
        <v>173.94</v>
      </c>
    </row>
    <row r="2790" spans="1:7" x14ac:dyDescent="0.55000000000000004">
      <c r="A2790" s="1">
        <v>43434</v>
      </c>
      <c r="B2790" t="s">
        <v>22</v>
      </c>
      <c r="C2790" t="s">
        <v>1488</v>
      </c>
      <c r="D2790" t="s">
        <v>26</v>
      </c>
      <c r="E2790" t="s">
        <v>42</v>
      </c>
      <c r="F2790" t="s">
        <v>55</v>
      </c>
      <c r="G2790">
        <v>173.8</v>
      </c>
    </row>
    <row r="2791" spans="1:7" x14ac:dyDescent="0.55000000000000004">
      <c r="A2791" s="1">
        <v>42362</v>
      </c>
      <c r="B2791" t="s">
        <v>98</v>
      </c>
      <c r="C2791" t="s">
        <v>39</v>
      </c>
      <c r="D2791" t="s">
        <v>40</v>
      </c>
      <c r="E2791" t="s">
        <v>67</v>
      </c>
      <c r="F2791" t="s">
        <v>68</v>
      </c>
      <c r="G2791">
        <v>173.65600000000001</v>
      </c>
    </row>
    <row r="2792" spans="1:7" x14ac:dyDescent="0.55000000000000004">
      <c r="A2792" s="1">
        <v>42901</v>
      </c>
      <c r="B2792" t="s">
        <v>22</v>
      </c>
      <c r="C2792" t="s">
        <v>100</v>
      </c>
      <c r="D2792" t="s">
        <v>101</v>
      </c>
      <c r="E2792" t="s">
        <v>42</v>
      </c>
      <c r="F2792" t="s">
        <v>86</v>
      </c>
      <c r="G2792">
        <v>173.488</v>
      </c>
    </row>
    <row r="2793" spans="1:7" x14ac:dyDescent="0.55000000000000004">
      <c r="A2793" s="1">
        <v>42521</v>
      </c>
      <c r="B2793" t="s">
        <v>37</v>
      </c>
      <c r="C2793" t="s">
        <v>207</v>
      </c>
      <c r="D2793" t="s">
        <v>101</v>
      </c>
      <c r="E2793" t="s">
        <v>42</v>
      </c>
      <c r="F2793" t="s">
        <v>86</v>
      </c>
      <c r="G2793">
        <v>173.488</v>
      </c>
    </row>
    <row r="2794" spans="1:7" x14ac:dyDescent="0.55000000000000004">
      <c r="A2794" s="1">
        <v>42872</v>
      </c>
      <c r="B2794" t="s">
        <v>22</v>
      </c>
      <c r="C2794" t="s">
        <v>745</v>
      </c>
      <c r="D2794" t="s">
        <v>144</v>
      </c>
      <c r="E2794" t="s">
        <v>28</v>
      </c>
      <c r="F2794" t="s">
        <v>61</v>
      </c>
      <c r="G2794">
        <v>173.24</v>
      </c>
    </row>
    <row r="2795" spans="1:7" x14ac:dyDescent="0.55000000000000004">
      <c r="A2795" s="1">
        <v>43275</v>
      </c>
      <c r="B2795" t="s">
        <v>22</v>
      </c>
      <c r="C2795" t="s">
        <v>263</v>
      </c>
      <c r="D2795" t="s">
        <v>144</v>
      </c>
      <c r="E2795" t="s">
        <v>28</v>
      </c>
      <c r="F2795" t="s">
        <v>32</v>
      </c>
      <c r="G2795">
        <v>172.76400000000001</v>
      </c>
    </row>
    <row r="2796" spans="1:7" x14ac:dyDescent="0.55000000000000004">
      <c r="A2796" s="1">
        <v>42255</v>
      </c>
      <c r="B2796" t="s">
        <v>98</v>
      </c>
      <c r="C2796" t="s">
        <v>263</v>
      </c>
      <c r="D2796" t="s">
        <v>144</v>
      </c>
      <c r="E2796" t="s">
        <v>28</v>
      </c>
      <c r="F2796" t="s">
        <v>32</v>
      </c>
      <c r="G2796">
        <v>172.76400000000001</v>
      </c>
    </row>
    <row r="2797" spans="1:7" x14ac:dyDescent="0.55000000000000004">
      <c r="A2797" s="1">
        <v>43439</v>
      </c>
      <c r="B2797" t="s">
        <v>98</v>
      </c>
      <c r="C2797" t="s">
        <v>92</v>
      </c>
      <c r="D2797" t="s">
        <v>40</v>
      </c>
      <c r="E2797" t="s">
        <v>42</v>
      </c>
      <c r="F2797" t="s">
        <v>71</v>
      </c>
      <c r="G2797">
        <v>172.75200000000001</v>
      </c>
    </row>
    <row r="2798" spans="1:7" x14ac:dyDescent="0.55000000000000004">
      <c r="A2798" s="1">
        <v>42343</v>
      </c>
      <c r="B2798" t="s">
        <v>37</v>
      </c>
      <c r="C2798" t="s">
        <v>143</v>
      </c>
      <c r="D2798" t="s">
        <v>144</v>
      </c>
      <c r="E2798" t="s">
        <v>42</v>
      </c>
      <c r="F2798" t="s">
        <v>55</v>
      </c>
      <c r="G2798">
        <v>172.73599999999999</v>
      </c>
    </row>
    <row r="2799" spans="1:7" x14ac:dyDescent="0.55000000000000004">
      <c r="A2799" s="1">
        <v>42491</v>
      </c>
      <c r="B2799" t="s">
        <v>37</v>
      </c>
      <c r="C2799" t="s">
        <v>50</v>
      </c>
      <c r="D2799" t="s">
        <v>26</v>
      </c>
      <c r="E2799" t="s">
        <v>42</v>
      </c>
      <c r="F2799" t="s">
        <v>64</v>
      </c>
      <c r="G2799">
        <v>172.70400000000001</v>
      </c>
    </row>
    <row r="2800" spans="1:7" x14ac:dyDescent="0.55000000000000004">
      <c r="A2800" s="1">
        <v>43070</v>
      </c>
      <c r="B2800" t="s">
        <v>22</v>
      </c>
      <c r="C2800" t="s">
        <v>2738</v>
      </c>
      <c r="D2800" t="s">
        <v>144</v>
      </c>
      <c r="E2800" t="s">
        <v>28</v>
      </c>
      <c r="F2800" t="s">
        <v>32</v>
      </c>
      <c r="G2800">
        <v>172.5</v>
      </c>
    </row>
    <row r="2801" spans="1:7" x14ac:dyDescent="0.55000000000000004">
      <c r="A2801" s="1">
        <v>42192</v>
      </c>
      <c r="B2801" t="s">
        <v>22</v>
      </c>
      <c r="C2801" t="s">
        <v>143</v>
      </c>
      <c r="D2801" t="s">
        <v>144</v>
      </c>
      <c r="E2801" t="s">
        <v>28</v>
      </c>
      <c r="F2801" t="s">
        <v>32</v>
      </c>
      <c r="G2801">
        <v>172.18600000000001</v>
      </c>
    </row>
    <row r="2802" spans="1:7" x14ac:dyDescent="0.55000000000000004">
      <c r="A2802" s="1">
        <v>42102</v>
      </c>
      <c r="B2802" t="s">
        <v>22</v>
      </c>
      <c r="C2802" t="s">
        <v>494</v>
      </c>
      <c r="D2802" t="s">
        <v>144</v>
      </c>
      <c r="E2802" t="s">
        <v>28</v>
      </c>
      <c r="F2802" t="s">
        <v>52</v>
      </c>
      <c r="G2802">
        <v>172.11</v>
      </c>
    </row>
    <row r="2803" spans="1:7" x14ac:dyDescent="0.55000000000000004">
      <c r="A2803" s="1">
        <v>42445</v>
      </c>
      <c r="B2803" t="s">
        <v>22</v>
      </c>
      <c r="C2803" t="s">
        <v>92</v>
      </c>
      <c r="D2803" t="s">
        <v>40</v>
      </c>
      <c r="E2803" t="s">
        <v>28</v>
      </c>
      <c r="F2803" t="s">
        <v>52</v>
      </c>
      <c r="G2803">
        <v>171.96</v>
      </c>
    </row>
    <row r="2804" spans="1:7" x14ac:dyDescent="0.55000000000000004">
      <c r="A2804" s="1">
        <v>43044</v>
      </c>
      <c r="B2804" t="s">
        <v>22</v>
      </c>
      <c r="C2804" t="s">
        <v>100</v>
      </c>
      <c r="D2804" t="s">
        <v>101</v>
      </c>
      <c r="E2804" t="s">
        <v>67</v>
      </c>
      <c r="F2804" t="s">
        <v>157</v>
      </c>
      <c r="G2804">
        <v>171.96</v>
      </c>
    </row>
    <row r="2805" spans="1:7" x14ac:dyDescent="0.55000000000000004">
      <c r="A2805" s="1">
        <v>43074</v>
      </c>
      <c r="B2805" t="s">
        <v>37</v>
      </c>
      <c r="C2805" t="s">
        <v>110</v>
      </c>
      <c r="D2805" t="s">
        <v>101</v>
      </c>
      <c r="E2805" t="s">
        <v>42</v>
      </c>
      <c r="F2805" t="s">
        <v>71</v>
      </c>
      <c r="G2805">
        <v>171.55</v>
      </c>
    </row>
    <row r="2806" spans="1:7" x14ac:dyDescent="0.55000000000000004">
      <c r="A2806" s="1">
        <v>43376</v>
      </c>
      <c r="B2806" t="s">
        <v>37</v>
      </c>
      <c r="C2806" t="s">
        <v>39</v>
      </c>
      <c r="D2806" t="s">
        <v>40</v>
      </c>
      <c r="E2806" t="s">
        <v>28</v>
      </c>
      <c r="F2806" t="s">
        <v>52</v>
      </c>
      <c r="G2806">
        <v>171.28800000000001</v>
      </c>
    </row>
    <row r="2807" spans="1:7" x14ac:dyDescent="0.55000000000000004">
      <c r="A2807" s="1">
        <v>43243</v>
      </c>
      <c r="B2807" t="s">
        <v>22</v>
      </c>
      <c r="C2807" t="s">
        <v>39</v>
      </c>
      <c r="D2807" t="s">
        <v>40</v>
      </c>
      <c r="E2807" t="s">
        <v>28</v>
      </c>
      <c r="F2807" t="s">
        <v>52</v>
      </c>
      <c r="G2807">
        <v>171.28800000000001</v>
      </c>
    </row>
    <row r="2808" spans="1:7" x14ac:dyDescent="0.55000000000000004">
      <c r="A2808" s="1">
        <v>43167</v>
      </c>
      <c r="B2808" t="s">
        <v>22</v>
      </c>
      <c r="C2808" t="s">
        <v>39</v>
      </c>
      <c r="D2808" t="s">
        <v>40</v>
      </c>
      <c r="E2808" t="s">
        <v>42</v>
      </c>
      <c r="F2808" t="s">
        <v>71</v>
      </c>
      <c r="G2808">
        <v>171.2</v>
      </c>
    </row>
    <row r="2809" spans="1:7" x14ac:dyDescent="0.55000000000000004">
      <c r="A2809" s="1">
        <v>42912</v>
      </c>
      <c r="B2809" t="s">
        <v>98</v>
      </c>
      <c r="C2809" t="s">
        <v>234</v>
      </c>
      <c r="D2809" t="s">
        <v>101</v>
      </c>
      <c r="E2809" t="s">
        <v>42</v>
      </c>
      <c r="F2809" t="s">
        <v>55</v>
      </c>
      <c r="G2809">
        <v>171.04</v>
      </c>
    </row>
    <row r="2810" spans="1:7" x14ac:dyDescent="0.55000000000000004">
      <c r="A2810" s="1">
        <v>42701</v>
      </c>
      <c r="B2810" t="s">
        <v>98</v>
      </c>
      <c r="C2810" t="s">
        <v>1244</v>
      </c>
      <c r="D2810" t="s">
        <v>144</v>
      </c>
      <c r="E2810" t="s">
        <v>28</v>
      </c>
      <c r="F2810" t="s">
        <v>29</v>
      </c>
      <c r="G2810">
        <v>170.98</v>
      </c>
    </row>
    <row r="2811" spans="1:7" x14ac:dyDescent="0.55000000000000004">
      <c r="A2811" s="1">
        <v>42211</v>
      </c>
      <c r="B2811" t="s">
        <v>22</v>
      </c>
      <c r="C2811" t="s">
        <v>1392</v>
      </c>
      <c r="D2811" t="s">
        <v>40</v>
      </c>
      <c r="E2811" t="s">
        <v>67</v>
      </c>
      <c r="F2811" t="s">
        <v>157</v>
      </c>
      <c r="G2811">
        <v>170.97</v>
      </c>
    </row>
    <row r="2812" spans="1:7" x14ac:dyDescent="0.55000000000000004">
      <c r="A2812" s="1">
        <v>42793</v>
      </c>
      <c r="B2812" t="s">
        <v>22</v>
      </c>
      <c r="C2812" t="s">
        <v>263</v>
      </c>
      <c r="D2812" t="s">
        <v>144</v>
      </c>
      <c r="E2812" t="s">
        <v>42</v>
      </c>
      <c r="F2812" t="s">
        <v>74</v>
      </c>
      <c r="G2812">
        <v>170.88</v>
      </c>
    </row>
    <row r="2813" spans="1:7" x14ac:dyDescent="0.55000000000000004">
      <c r="A2813" s="1">
        <v>43099</v>
      </c>
      <c r="B2813" t="s">
        <v>22</v>
      </c>
      <c r="C2813" t="s">
        <v>143</v>
      </c>
      <c r="D2813" t="s">
        <v>144</v>
      </c>
      <c r="E2813" t="s">
        <v>28</v>
      </c>
      <c r="F2813" t="s">
        <v>32</v>
      </c>
      <c r="G2813">
        <v>170.786</v>
      </c>
    </row>
    <row r="2814" spans="1:7" x14ac:dyDescent="0.55000000000000004">
      <c r="A2814" s="1">
        <v>42163</v>
      </c>
      <c r="B2814" t="s">
        <v>37</v>
      </c>
      <c r="C2814" t="s">
        <v>331</v>
      </c>
      <c r="D2814" t="s">
        <v>26</v>
      </c>
      <c r="E2814" t="s">
        <v>28</v>
      </c>
      <c r="F2814" t="s">
        <v>32</v>
      </c>
      <c r="G2814">
        <v>170.352</v>
      </c>
    </row>
    <row r="2815" spans="1:7" x14ac:dyDescent="0.55000000000000004">
      <c r="A2815" s="1">
        <v>42557</v>
      </c>
      <c r="B2815" t="s">
        <v>22</v>
      </c>
      <c r="C2815" t="s">
        <v>39</v>
      </c>
      <c r="D2815" t="s">
        <v>40</v>
      </c>
      <c r="E2815" t="s">
        <v>28</v>
      </c>
      <c r="F2815" t="s">
        <v>32</v>
      </c>
      <c r="G2815">
        <v>170.352</v>
      </c>
    </row>
    <row r="2816" spans="1:7" x14ac:dyDescent="0.55000000000000004">
      <c r="A2816" s="1">
        <v>43162</v>
      </c>
      <c r="B2816" t="s">
        <v>22</v>
      </c>
      <c r="C2816" t="s">
        <v>39</v>
      </c>
      <c r="D2816" t="s">
        <v>40</v>
      </c>
      <c r="E2816" t="s">
        <v>28</v>
      </c>
      <c r="F2816" t="s">
        <v>32</v>
      </c>
      <c r="G2816">
        <v>170.352</v>
      </c>
    </row>
    <row r="2817" spans="1:7" x14ac:dyDescent="0.55000000000000004">
      <c r="A2817" s="1">
        <v>42207</v>
      </c>
      <c r="B2817" t="s">
        <v>22</v>
      </c>
      <c r="C2817" t="s">
        <v>39</v>
      </c>
      <c r="D2817" t="s">
        <v>40</v>
      </c>
      <c r="E2817" t="s">
        <v>28</v>
      </c>
      <c r="F2817" t="s">
        <v>52</v>
      </c>
      <c r="G2817">
        <v>170.352</v>
      </c>
    </row>
    <row r="2818" spans="1:7" x14ac:dyDescent="0.55000000000000004">
      <c r="A2818" s="1">
        <v>42082</v>
      </c>
      <c r="B2818" t="s">
        <v>37</v>
      </c>
      <c r="C2818" t="s">
        <v>50</v>
      </c>
      <c r="D2818" t="s">
        <v>26</v>
      </c>
      <c r="E2818" t="s">
        <v>67</v>
      </c>
      <c r="F2818" t="s">
        <v>157</v>
      </c>
      <c r="G2818">
        <v>170.24</v>
      </c>
    </row>
    <row r="2819" spans="1:7" x14ac:dyDescent="0.55000000000000004">
      <c r="A2819" s="1">
        <v>42627</v>
      </c>
      <c r="B2819" t="s">
        <v>37</v>
      </c>
      <c r="C2819" t="s">
        <v>39</v>
      </c>
      <c r="D2819" t="s">
        <v>40</v>
      </c>
      <c r="E2819" t="s">
        <v>28</v>
      </c>
      <c r="F2819" t="s">
        <v>52</v>
      </c>
      <c r="G2819">
        <v>170.136</v>
      </c>
    </row>
    <row r="2820" spans="1:7" x14ac:dyDescent="0.55000000000000004">
      <c r="A2820" s="1">
        <v>42626</v>
      </c>
      <c r="B2820" t="s">
        <v>22</v>
      </c>
      <c r="C2820" t="s">
        <v>207</v>
      </c>
      <c r="D2820" t="s">
        <v>101</v>
      </c>
      <c r="E2820" t="s">
        <v>28</v>
      </c>
      <c r="F2820" t="s">
        <v>32</v>
      </c>
      <c r="G2820">
        <v>170.072</v>
      </c>
    </row>
    <row r="2821" spans="1:7" x14ac:dyDescent="0.55000000000000004">
      <c r="A2821" s="1">
        <v>42177</v>
      </c>
      <c r="B2821" t="s">
        <v>22</v>
      </c>
      <c r="C2821" t="s">
        <v>143</v>
      </c>
      <c r="D2821" t="s">
        <v>144</v>
      </c>
      <c r="E2821" t="s">
        <v>28</v>
      </c>
      <c r="F2821" t="s">
        <v>32</v>
      </c>
      <c r="G2821">
        <v>170.05799999999999</v>
      </c>
    </row>
    <row r="2822" spans="1:7" x14ac:dyDescent="0.55000000000000004">
      <c r="A2822" s="1">
        <v>43282</v>
      </c>
      <c r="B2822" t="s">
        <v>98</v>
      </c>
      <c r="C2822" t="s">
        <v>250</v>
      </c>
      <c r="D2822" t="s">
        <v>101</v>
      </c>
      <c r="E2822" t="s">
        <v>42</v>
      </c>
      <c r="F2822" t="s">
        <v>71</v>
      </c>
      <c r="G2822">
        <v>169.99</v>
      </c>
    </row>
    <row r="2823" spans="1:7" x14ac:dyDescent="0.55000000000000004">
      <c r="A2823" s="1">
        <v>43422</v>
      </c>
      <c r="B2823" t="s">
        <v>22</v>
      </c>
      <c r="C2823" t="s">
        <v>92</v>
      </c>
      <c r="D2823" t="s">
        <v>40</v>
      </c>
      <c r="E2823" t="s">
        <v>42</v>
      </c>
      <c r="F2823" t="s">
        <v>55</v>
      </c>
      <c r="G2823">
        <v>169.68</v>
      </c>
    </row>
    <row r="2824" spans="1:7" x14ac:dyDescent="0.55000000000000004">
      <c r="A2824" s="1">
        <v>43017</v>
      </c>
      <c r="B2824" t="s">
        <v>98</v>
      </c>
      <c r="C2824" t="s">
        <v>306</v>
      </c>
      <c r="D2824" t="s">
        <v>40</v>
      </c>
      <c r="E2824" t="s">
        <v>28</v>
      </c>
      <c r="F2824" t="s">
        <v>61</v>
      </c>
      <c r="G2824">
        <v>169.56800000000001</v>
      </c>
    </row>
    <row r="2825" spans="1:7" x14ac:dyDescent="0.55000000000000004">
      <c r="A2825" s="1">
        <v>42324</v>
      </c>
      <c r="B2825" t="s">
        <v>98</v>
      </c>
      <c r="C2825" t="s">
        <v>250</v>
      </c>
      <c r="D2825" t="s">
        <v>101</v>
      </c>
      <c r="E2825" t="s">
        <v>42</v>
      </c>
      <c r="F2825" t="s">
        <v>55</v>
      </c>
      <c r="G2825">
        <v>169.45</v>
      </c>
    </row>
    <row r="2826" spans="1:7" x14ac:dyDescent="0.55000000000000004">
      <c r="A2826" s="1">
        <v>42269</v>
      </c>
      <c r="B2826" t="s">
        <v>22</v>
      </c>
      <c r="C2826" t="s">
        <v>39</v>
      </c>
      <c r="D2826" t="s">
        <v>40</v>
      </c>
      <c r="E2826" t="s">
        <v>42</v>
      </c>
      <c r="F2826" t="s">
        <v>55</v>
      </c>
      <c r="G2826">
        <v>169.45</v>
      </c>
    </row>
    <row r="2827" spans="1:7" x14ac:dyDescent="0.55000000000000004">
      <c r="A2827" s="1">
        <v>43114</v>
      </c>
      <c r="B2827" t="s">
        <v>37</v>
      </c>
      <c r="C2827" t="s">
        <v>453</v>
      </c>
      <c r="D2827" t="s">
        <v>40</v>
      </c>
      <c r="E2827" t="s">
        <v>67</v>
      </c>
      <c r="F2827" t="s">
        <v>157</v>
      </c>
      <c r="G2827">
        <v>169.06399999999999</v>
      </c>
    </row>
    <row r="2828" spans="1:7" x14ac:dyDescent="0.55000000000000004">
      <c r="A2828" s="1">
        <v>43114</v>
      </c>
      <c r="B2828" t="s">
        <v>37</v>
      </c>
      <c r="C2828" t="s">
        <v>453</v>
      </c>
      <c r="D2828" t="s">
        <v>40</v>
      </c>
      <c r="E2828" t="s">
        <v>42</v>
      </c>
      <c r="F2828" t="s">
        <v>55</v>
      </c>
      <c r="G2828">
        <v>168.624</v>
      </c>
    </row>
    <row r="2829" spans="1:7" x14ac:dyDescent="0.55000000000000004">
      <c r="A2829" s="1">
        <v>42554</v>
      </c>
      <c r="B2829" t="s">
        <v>37</v>
      </c>
      <c r="C2829" t="s">
        <v>143</v>
      </c>
      <c r="D2829" t="s">
        <v>144</v>
      </c>
      <c r="E2829" t="s">
        <v>28</v>
      </c>
      <c r="F2829" t="s">
        <v>61</v>
      </c>
      <c r="G2829">
        <v>168.464</v>
      </c>
    </row>
    <row r="2830" spans="1:7" x14ac:dyDescent="0.55000000000000004">
      <c r="A2830" s="1">
        <v>43406</v>
      </c>
      <c r="B2830" t="s">
        <v>22</v>
      </c>
      <c r="C2830" t="s">
        <v>39</v>
      </c>
      <c r="D2830" t="s">
        <v>40</v>
      </c>
      <c r="E2830" t="s">
        <v>42</v>
      </c>
      <c r="F2830" t="s">
        <v>74</v>
      </c>
      <c r="G2830">
        <v>168.1</v>
      </c>
    </row>
    <row r="2831" spans="1:7" x14ac:dyDescent="0.55000000000000004">
      <c r="A2831" s="1">
        <v>43292</v>
      </c>
      <c r="B2831" t="s">
        <v>37</v>
      </c>
      <c r="C2831" t="s">
        <v>39</v>
      </c>
      <c r="D2831" t="s">
        <v>40</v>
      </c>
      <c r="E2831" t="s">
        <v>42</v>
      </c>
      <c r="F2831" t="s">
        <v>74</v>
      </c>
      <c r="G2831">
        <v>168.1</v>
      </c>
    </row>
    <row r="2832" spans="1:7" x14ac:dyDescent="0.55000000000000004">
      <c r="A2832" s="1">
        <v>43149</v>
      </c>
      <c r="B2832" t="s">
        <v>37</v>
      </c>
      <c r="C2832" t="s">
        <v>39</v>
      </c>
      <c r="D2832" t="s">
        <v>40</v>
      </c>
      <c r="E2832" t="s">
        <v>67</v>
      </c>
      <c r="F2832" t="s">
        <v>68</v>
      </c>
      <c r="G2832">
        <v>167.976</v>
      </c>
    </row>
    <row r="2833" spans="1:7" x14ac:dyDescent="0.55000000000000004">
      <c r="A2833" s="1">
        <v>42133</v>
      </c>
      <c r="B2833" t="s">
        <v>22</v>
      </c>
      <c r="C2833" t="s">
        <v>39</v>
      </c>
      <c r="D2833" t="s">
        <v>40</v>
      </c>
      <c r="E2833" t="s">
        <v>67</v>
      </c>
      <c r="F2833" t="s">
        <v>157</v>
      </c>
      <c r="G2833">
        <v>167.97</v>
      </c>
    </row>
    <row r="2834" spans="1:7" x14ac:dyDescent="0.55000000000000004">
      <c r="A2834" s="1">
        <v>43345</v>
      </c>
      <c r="B2834" t="s">
        <v>37</v>
      </c>
      <c r="C2834" t="s">
        <v>263</v>
      </c>
      <c r="D2834" t="s">
        <v>144</v>
      </c>
      <c r="E2834" t="s">
        <v>67</v>
      </c>
      <c r="F2834" t="s">
        <v>157</v>
      </c>
      <c r="G2834">
        <v>167.97</v>
      </c>
    </row>
    <row r="2835" spans="1:7" x14ac:dyDescent="0.55000000000000004">
      <c r="A2835" s="1">
        <v>42343</v>
      </c>
      <c r="B2835" t="s">
        <v>37</v>
      </c>
      <c r="C2835" t="s">
        <v>306</v>
      </c>
      <c r="D2835" t="s">
        <v>40</v>
      </c>
      <c r="E2835" t="s">
        <v>67</v>
      </c>
      <c r="F2835" t="s">
        <v>68</v>
      </c>
      <c r="G2835">
        <v>167.96799999999999</v>
      </c>
    </row>
    <row r="2836" spans="1:7" x14ac:dyDescent="0.55000000000000004">
      <c r="A2836" s="1">
        <v>43284</v>
      </c>
      <c r="B2836" t="s">
        <v>22</v>
      </c>
      <c r="C2836" t="s">
        <v>100</v>
      </c>
      <c r="D2836" t="s">
        <v>101</v>
      </c>
      <c r="E2836" t="s">
        <v>67</v>
      </c>
      <c r="F2836" t="s">
        <v>68</v>
      </c>
      <c r="G2836">
        <v>167.96799999999999</v>
      </c>
    </row>
    <row r="2837" spans="1:7" x14ac:dyDescent="0.55000000000000004">
      <c r="A2837" s="1">
        <v>42771</v>
      </c>
      <c r="B2837" t="s">
        <v>98</v>
      </c>
      <c r="C2837" t="s">
        <v>1271</v>
      </c>
      <c r="D2837" t="s">
        <v>26</v>
      </c>
      <c r="E2837" t="s">
        <v>42</v>
      </c>
      <c r="F2837" t="s">
        <v>169</v>
      </c>
      <c r="G2837">
        <v>167.96</v>
      </c>
    </row>
    <row r="2838" spans="1:7" x14ac:dyDescent="0.55000000000000004">
      <c r="A2838" s="1">
        <v>43428</v>
      </c>
      <c r="B2838" t="s">
        <v>22</v>
      </c>
      <c r="C2838" t="s">
        <v>263</v>
      </c>
      <c r="D2838" t="s">
        <v>144</v>
      </c>
      <c r="E2838" t="s">
        <v>42</v>
      </c>
      <c r="F2838" t="s">
        <v>169</v>
      </c>
      <c r="G2838">
        <v>167.96</v>
      </c>
    </row>
    <row r="2839" spans="1:7" x14ac:dyDescent="0.55000000000000004">
      <c r="A2839" s="1">
        <v>43418</v>
      </c>
      <c r="B2839" t="s">
        <v>22</v>
      </c>
      <c r="C2839" t="s">
        <v>100</v>
      </c>
      <c r="D2839" t="s">
        <v>101</v>
      </c>
      <c r="E2839" t="s">
        <v>67</v>
      </c>
      <c r="F2839" t="s">
        <v>157</v>
      </c>
      <c r="G2839">
        <v>167.952</v>
      </c>
    </row>
    <row r="2840" spans="1:7" x14ac:dyDescent="0.55000000000000004">
      <c r="A2840" s="1">
        <v>42516</v>
      </c>
      <c r="B2840" t="s">
        <v>98</v>
      </c>
      <c r="C2840" t="s">
        <v>84</v>
      </c>
      <c r="D2840" t="s">
        <v>26</v>
      </c>
      <c r="E2840" t="s">
        <v>67</v>
      </c>
      <c r="F2840" t="s">
        <v>157</v>
      </c>
      <c r="G2840">
        <v>167.94399999999999</v>
      </c>
    </row>
    <row r="2841" spans="1:7" x14ac:dyDescent="0.55000000000000004">
      <c r="A2841" s="1">
        <v>43373</v>
      </c>
      <c r="B2841" t="s">
        <v>37</v>
      </c>
      <c r="C2841" t="s">
        <v>92</v>
      </c>
      <c r="D2841" t="s">
        <v>40</v>
      </c>
      <c r="E2841" t="s">
        <v>42</v>
      </c>
      <c r="F2841" t="s">
        <v>86</v>
      </c>
      <c r="G2841">
        <v>167.94</v>
      </c>
    </row>
    <row r="2842" spans="1:7" x14ac:dyDescent="0.55000000000000004">
      <c r="A2842" s="1">
        <v>42309</v>
      </c>
      <c r="B2842" t="s">
        <v>22</v>
      </c>
      <c r="C2842" t="s">
        <v>263</v>
      </c>
      <c r="D2842" t="s">
        <v>144</v>
      </c>
      <c r="E2842" t="s">
        <v>42</v>
      </c>
      <c r="F2842" t="s">
        <v>86</v>
      </c>
      <c r="G2842">
        <v>167.94</v>
      </c>
    </row>
    <row r="2843" spans="1:7" x14ac:dyDescent="0.55000000000000004">
      <c r="A2843" s="1">
        <v>43409</v>
      </c>
      <c r="B2843" t="s">
        <v>98</v>
      </c>
      <c r="C2843" t="s">
        <v>250</v>
      </c>
      <c r="D2843" t="s">
        <v>101</v>
      </c>
      <c r="E2843" t="s">
        <v>42</v>
      </c>
      <c r="F2843" t="s">
        <v>86</v>
      </c>
      <c r="G2843">
        <v>167.94</v>
      </c>
    </row>
    <row r="2844" spans="1:7" x14ac:dyDescent="0.55000000000000004">
      <c r="A2844" s="1">
        <v>42816</v>
      </c>
      <c r="B2844" t="s">
        <v>22</v>
      </c>
      <c r="C2844" t="s">
        <v>92</v>
      </c>
      <c r="D2844" t="s">
        <v>40</v>
      </c>
      <c r="E2844" t="s">
        <v>28</v>
      </c>
      <c r="F2844" t="s">
        <v>32</v>
      </c>
      <c r="G2844">
        <v>167.88800000000001</v>
      </c>
    </row>
    <row r="2845" spans="1:7" x14ac:dyDescent="0.55000000000000004">
      <c r="A2845" s="1">
        <v>42577</v>
      </c>
      <c r="B2845" t="s">
        <v>22</v>
      </c>
      <c r="C2845" t="s">
        <v>39</v>
      </c>
      <c r="D2845" t="s">
        <v>40</v>
      </c>
      <c r="E2845" t="s">
        <v>42</v>
      </c>
      <c r="F2845" t="s">
        <v>169</v>
      </c>
      <c r="G2845">
        <v>167.86</v>
      </c>
    </row>
    <row r="2846" spans="1:7" x14ac:dyDescent="0.55000000000000004">
      <c r="A2846" s="1">
        <v>42885</v>
      </c>
      <c r="B2846" t="s">
        <v>37</v>
      </c>
      <c r="C2846" t="s">
        <v>39</v>
      </c>
      <c r="D2846" t="s">
        <v>40</v>
      </c>
      <c r="E2846" t="s">
        <v>28</v>
      </c>
      <c r="F2846" t="s">
        <v>61</v>
      </c>
      <c r="G2846">
        <v>167.84</v>
      </c>
    </row>
    <row r="2847" spans="1:7" x14ac:dyDescent="0.55000000000000004">
      <c r="A2847" s="1">
        <v>42519</v>
      </c>
      <c r="B2847" t="s">
        <v>22</v>
      </c>
      <c r="C2847" t="s">
        <v>92</v>
      </c>
      <c r="D2847" t="s">
        <v>40</v>
      </c>
      <c r="E2847" t="s">
        <v>42</v>
      </c>
      <c r="F2847" t="s">
        <v>71</v>
      </c>
      <c r="G2847">
        <v>167.76</v>
      </c>
    </row>
    <row r="2848" spans="1:7" x14ac:dyDescent="0.55000000000000004">
      <c r="A2848" s="1">
        <v>42224</v>
      </c>
      <c r="B2848" t="s">
        <v>98</v>
      </c>
      <c r="C2848" t="s">
        <v>234</v>
      </c>
      <c r="D2848" t="s">
        <v>101</v>
      </c>
      <c r="E2848" t="s">
        <v>42</v>
      </c>
      <c r="F2848" t="s">
        <v>74</v>
      </c>
      <c r="G2848">
        <v>167.535</v>
      </c>
    </row>
    <row r="2849" spans="1:7" x14ac:dyDescent="0.55000000000000004">
      <c r="A2849" s="1">
        <v>43408</v>
      </c>
      <c r="B2849" t="s">
        <v>37</v>
      </c>
      <c r="C2849" t="s">
        <v>84</v>
      </c>
      <c r="D2849" t="s">
        <v>26</v>
      </c>
      <c r="E2849" t="s">
        <v>42</v>
      </c>
      <c r="F2849" t="s">
        <v>74</v>
      </c>
      <c r="G2849">
        <v>167.44</v>
      </c>
    </row>
    <row r="2850" spans="1:7" x14ac:dyDescent="0.55000000000000004">
      <c r="A2850" s="1">
        <v>43066</v>
      </c>
      <c r="B2850" t="s">
        <v>37</v>
      </c>
      <c r="C2850" t="s">
        <v>234</v>
      </c>
      <c r="D2850" t="s">
        <v>101</v>
      </c>
      <c r="E2850" t="s">
        <v>42</v>
      </c>
      <c r="F2850" t="s">
        <v>74</v>
      </c>
      <c r="G2850">
        <v>167.292</v>
      </c>
    </row>
    <row r="2851" spans="1:7" x14ac:dyDescent="0.55000000000000004">
      <c r="A2851" s="1">
        <v>42950</v>
      </c>
      <c r="B2851" t="s">
        <v>22</v>
      </c>
      <c r="C2851" t="s">
        <v>646</v>
      </c>
      <c r="D2851" t="s">
        <v>101</v>
      </c>
      <c r="E2851" t="s">
        <v>67</v>
      </c>
      <c r="F2851" t="s">
        <v>157</v>
      </c>
      <c r="G2851">
        <v>167.28</v>
      </c>
    </row>
    <row r="2852" spans="1:7" x14ac:dyDescent="0.55000000000000004">
      <c r="A2852" s="1">
        <v>42689</v>
      </c>
      <c r="B2852" t="s">
        <v>37</v>
      </c>
      <c r="C2852" t="s">
        <v>494</v>
      </c>
      <c r="D2852" t="s">
        <v>144</v>
      </c>
      <c r="E2852" t="s">
        <v>42</v>
      </c>
      <c r="F2852" t="s">
        <v>71</v>
      </c>
      <c r="G2852">
        <v>166.92</v>
      </c>
    </row>
    <row r="2853" spans="1:7" x14ac:dyDescent="0.55000000000000004">
      <c r="A2853" s="1">
        <v>42259</v>
      </c>
      <c r="B2853" t="s">
        <v>37</v>
      </c>
      <c r="C2853" t="s">
        <v>84</v>
      </c>
      <c r="D2853" t="s">
        <v>26</v>
      </c>
      <c r="E2853" t="s">
        <v>42</v>
      </c>
      <c r="F2853" t="s">
        <v>74</v>
      </c>
      <c r="G2853">
        <v>166.84</v>
      </c>
    </row>
    <row r="2854" spans="1:7" x14ac:dyDescent="0.55000000000000004">
      <c r="A2854" s="1">
        <v>42156</v>
      </c>
      <c r="B2854" t="s">
        <v>98</v>
      </c>
      <c r="C2854" t="s">
        <v>225</v>
      </c>
      <c r="D2854" t="s">
        <v>101</v>
      </c>
      <c r="E2854" t="s">
        <v>42</v>
      </c>
      <c r="F2854" t="s">
        <v>55</v>
      </c>
      <c r="G2854">
        <v>166.72</v>
      </c>
    </row>
    <row r="2855" spans="1:7" x14ac:dyDescent="0.55000000000000004">
      <c r="A2855" s="1">
        <v>43451</v>
      </c>
      <c r="B2855" t="s">
        <v>22</v>
      </c>
      <c r="C2855" t="s">
        <v>263</v>
      </c>
      <c r="D2855" t="s">
        <v>144</v>
      </c>
      <c r="E2855" t="s">
        <v>42</v>
      </c>
      <c r="F2855" t="s">
        <v>55</v>
      </c>
      <c r="G2855">
        <v>166.72</v>
      </c>
    </row>
    <row r="2856" spans="1:7" x14ac:dyDescent="0.55000000000000004">
      <c r="A2856" s="1">
        <v>42716</v>
      </c>
      <c r="B2856" t="s">
        <v>22</v>
      </c>
      <c r="C2856" t="s">
        <v>39</v>
      </c>
      <c r="D2856" t="s">
        <v>40</v>
      </c>
      <c r="E2856" t="s">
        <v>28</v>
      </c>
      <c r="F2856" t="s">
        <v>61</v>
      </c>
      <c r="G2856">
        <v>166.5</v>
      </c>
    </row>
    <row r="2857" spans="1:7" x14ac:dyDescent="0.55000000000000004">
      <c r="A2857" s="1">
        <v>43409</v>
      </c>
      <c r="B2857" t="s">
        <v>22</v>
      </c>
      <c r="C2857" t="s">
        <v>263</v>
      </c>
      <c r="D2857" t="s">
        <v>144</v>
      </c>
      <c r="E2857" t="s">
        <v>28</v>
      </c>
      <c r="F2857" t="s">
        <v>52</v>
      </c>
      <c r="G2857">
        <v>166.5</v>
      </c>
    </row>
    <row r="2858" spans="1:7" x14ac:dyDescent="0.55000000000000004">
      <c r="A2858" s="1">
        <v>43148</v>
      </c>
      <c r="B2858" t="s">
        <v>98</v>
      </c>
      <c r="C2858" t="s">
        <v>786</v>
      </c>
      <c r="D2858" t="s">
        <v>144</v>
      </c>
      <c r="E2858" t="s">
        <v>42</v>
      </c>
      <c r="F2858" t="s">
        <v>55</v>
      </c>
      <c r="G2858">
        <v>166.45</v>
      </c>
    </row>
    <row r="2859" spans="1:7" x14ac:dyDescent="0.55000000000000004">
      <c r="A2859" s="1">
        <v>43455</v>
      </c>
      <c r="B2859" t="s">
        <v>22</v>
      </c>
      <c r="C2859" t="s">
        <v>786</v>
      </c>
      <c r="D2859" t="s">
        <v>144</v>
      </c>
      <c r="E2859" t="s">
        <v>42</v>
      </c>
      <c r="F2859" t="s">
        <v>86</v>
      </c>
      <c r="G2859">
        <v>166.44</v>
      </c>
    </row>
    <row r="2860" spans="1:7" x14ac:dyDescent="0.55000000000000004">
      <c r="A2860" s="1">
        <v>42256</v>
      </c>
      <c r="B2860" t="s">
        <v>37</v>
      </c>
      <c r="C2860" t="s">
        <v>1244</v>
      </c>
      <c r="D2860" t="s">
        <v>144</v>
      </c>
      <c r="E2860" t="s">
        <v>42</v>
      </c>
      <c r="F2860" t="s">
        <v>86</v>
      </c>
      <c r="G2860">
        <v>166.44</v>
      </c>
    </row>
    <row r="2861" spans="1:7" x14ac:dyDescent="0.55000000000000004">
      <c r="A2861" s="1">
        <v>43437</v>
      </c>
      <c r="B2861" t="s">
        <v>22</v>
      </c>
      <c r="C2861" t="s">
        <v>39</v>
      </c>
      <c r="D2861" t="s">
        <v>40</v>
      </c>
      <c r="E2861" t="s">
        <v>42</v>
      </c>
      <c r="F2861" t="s">
        <v>86</v>
      </c>
      <c r="G2861">
        <v>166.44</v>
      </c>
    </row>
    <row r="2862" spans="1:7" x14ac:dyDescent="0.55000000000000004">
      <c r="A2862" s="1">
        <v>42797</v>
      </c>
      <c r="B2862" t="s">
        <v>22</v>
      </c>
      <c r="C2862" t="s">
        <v>241</v>
      </c>
      <c r="D2862" t="s">
        <v>144</v>
      </c>
      <c r="E2862" t="s">
        <v>42</v>
      </c>
      <c r="F2862" t="s">
        <v>86</v>
      </c>
      <c r="G2862">
        <v>166.44</v>
      </c>
    </row>
    <row r="2863" spans="1:7" x14ac:dyDescent="0.55000000000000004">
      <c r="A2863" s="1">
        <v>43355</v>
      </c>
      <c r="B2863" t="s">
        <v>22</v>
      </c>
      <c r="C2863" t="s">
        <v>39</v>
      </c>
      <c r="D2863" t="s">
        <v>40</v>
      </c>
      <c r="E2863" t="s">
        <v>42</v>
      </c>
      <c r="F2863" t="s">
        <v>86</v>
      </c>
      <c r="G2863">
        <v>166.44</v>
      </c>
    </row>
    <row r="2864" spans="1:7" x14ac:dyDescent="0.55000000000000004">
      <c r="A2864" s="1">
        <v>42327</v>
      </c>
      <c r="B2864" t="s">
        <v>98</v>
      </c>
      <c r="C2864" t="s">
        <v>117</v>
      </c>
      <c r="D2864" t="s">
        <v>40</v>
      </c>
      <c r="E2864" t="s">
        <v>42</v>
      </c>
      <c r="F2864" t="s">
        <v>86</v>
      </c>
      <c r="G2864">
        <v>166.44</v>
      </c>
    </row>
    <row r="2865" spans="1:7" x14ac:dyDescent="0.55000000000000004">
      <c r="A2865" s="1">
        <v>42457</v>
      </c>
      <c r="B2865" t="s">
        <v>22</v>
      </c>
      <c r="C2865" t="s">
        <v>39</v>
      </c>
      <c r="D2865" t="s">
        <v>40</v>
      </c>
      <c r="E2865" t="s">
        <v>67</v>
      </c>
      <c r="F2865" t="s">
        <v>157</v>
      </c>
      <c r="G2865">
        <v>166.24</v>
      </c>
    </row>
    <row r="2866" spans="1:7" x14ac:dyDescent="0.55000000000000004">
      <c r="A2866" s="1">
        <v>42722</v>
      </c>
      <c r="B2866" t="s">
        <v>22</v>
      </c>
      <c r="C2866" t="s">
        <v>263</v>
      </c>
      <c r="D2866" t="s">
        <v>144</v>
      </c>
      <c r="E2866" t="s">
        <v>67</v>
      </c>
      <c r="F2866" t="s">
        <v>157</v>
      </c>
      <c r="G2866">
        <v>166.24</v>
      </c>
    </row>
    <row r="2867" spans="1:7" x14ac:dyDescent="0.55000000000000004">
      <c r="A2867" s="1">
        <v>43431</v>
      </c>
      <c r="B2867" t="s">
        <v>37</v>
      </c>
      <c r="C2867" t="s">
        <v>39</v>
      </c>
      <c r="D2867" t="s">
        <v>40</v>
      </c>
      <c r="E2867" t="s">
        <v>67</v>
      </c>
      <c r="F2867" t="s">
        <v>157</v>
      </c>
      <c r="G2867">
        <v>166.16</v>
      </c>
    </row>
    <row r="2868" spans="1:7" x14ac:dyDescent="0.55000000000000004">
      <c r="A2868" s="1">
        <v>42544</v>
      </c>
      <c r="B2868" t="s">
        <v>37</v>
      </c>
      <c r="C2868" t="s">
        <v>1271</v>
      </c>
      <c r="D2868" t="s">
        <v>26</v>
      </c>
      <c r="E2868" t="s">
        <v>42</v>
      </c>
      <c r="F2868" t="s">
        <v>71</v>
      </c>
      <c r="G2868">
        <v>165.98</v>
      </c>
    </row>
    <row r="2869" spans="1:7" x14ac:dyDescent="0.55000000000000004">
      <c r="A2869" s="1">
        <v>43086</v>
      </c>
      <c r="B2869" t="s">
        <v>37</v>
      </c>
      <c r="C2869" t="s">
        <v>100</v>
      </c>
      <c r="D2869" t="s">
        <v>101</v>
      </c>
      <c r="E2869" t="s">
        <v>67</v>
      </c>
      <c r="F2869" t="s">
        <v>157</v>
      </c>
      <c r="G2869">
        <v>165.6</v>
      </c>
    </row>
    <row r="2870" spans="1:7" x14ac:dyDescent="0.55000000000000004">
      <c r="A2870" s="1">
        <v>43071</v>
      </c>
      <c r="B2870" t="s">
        <v>37</v>
      </c>
      <c r="C2870" t="s">
        <v>453</v>
      </c>
      <c r="D2870" t="s">
        <v>40</v>
      </c>
      <c r="E2870" t="s">
        <v>67</v>
      </c>
      <c r="F2870" t="s">
        <v>157</v>
      </c>
      <c r="G2870">
        <v>165.6</v>
      </c>
    </row>
    <row r="2871" spans="1:7" x14ac:dyDescent="0.55000000000000004">
      <c r="A2871" s="1">
        <v>42738</v>
      </c>
      <c r="B2871" t="s">
        <v>37</v>
      </c>
      <c r="C2871" t="s">
        <v>100</v>
      </c>
      <c r="D2871" t="s">
        <v>101</v>
      </c>
      <c r="E2871" t="s">
        <v>67</v>
      </c>
      <c r="F2871" t="s">
        <v>157</v>
      </c>
      <c r="G2871">
        <v>165.6</v>
      </c>
    </row>
    <row r="2872" spans="1:7" x14ac:dyDescent="0.55000000000000004">
      <c r="A2872" s="1">
        <v>42962</v>
      </c>
      <c r="B2872" t="s">
        <v>22</v>
      </c>
      <c r="C2872" t="s">
        <v>39</v>
      </c>
      <c r="D2872" t="s">
        <v>40</v>
      </c>
      <c r="E2872" t="s">
        <v>67</v>
      </c>
      <c r="F2872" t="s">
        <v>68</v>
      </c>
      <c r="G2872">
        <v>165.6</v>
      </c>
    </row>
    <row r="2873" spans="1:7" x14ac:dyDescent="0.55000000000000004">
      <c r="A2873" s="1">
        <v>42925</v>
      </c>
      <c r="B2873" t="s">
        <v>37</v>
      </c>
      <c r="C2873" t="s">
        <v>263</v>
      </c>
      <c r="D2873" t="s">
        <v>144</v>
      </c>
      <c r="E2873" t="s">
        <v>28</v>
      </c>
      <c r="F2873" t="s">
        <v>61</v>
      </c>
      <c r="G2873">
        <v>165.28</v>
      </c>
    </row>
    <row r="2874" spans="1:7" x14ac:dyDescent="0.55000000000000004">
      <c r="A2874" s="1">
        <v>43036</v>
      </c>
      <c r="B2874" t="s">
        <v>22</v>
      </c>
      <c r="C2874" t="s">
        <v>50</v>
      </c>
      <c r="D2874" t="s">
        <v>26</v>
      </c>
      <c r="E2874" t="s">
        <v>28</v>
      </c>
      <c r="F2874" t="s">
        <v>61</v>
      </c>
      <c r="G2874">
        <v>165.048</v>
      </c>
    </row>
    <row r="2875" spans="1:7" x14ac:dyDescent="0.55000000000000004">
      <c r="A2875" s="1">
        <v>43121</v>
      </c>
      <c r="B2875" t="s">
        <v>98</v>
      </c>
      <c r="C2875" t="s">
        <v>234</v>
      </c>
      <c r="D2875" t="s">
        <v>101</v>
      </c>
      <c r="E2875" t="s">
        <v>67</v>
      </c>
      <c r="F2875" t="s">
        <v>68</v>
      </c>
      <c r="G2875">
        <v>164.99</v>
      </c>
    </row>
    <row r="2876" spans="1:7" x14ac:dyDescent="0.55000000000000004">
      <c r="A2876" s="1">
        <v>43360</v>
      </c>
      <c r="B2876" t="s">
        <v>37</v>
      </c>
      <c r="C2876" t="s">
        <v>117</v>
      </c>
      <c r="D2876" t="s">
        <v>40</v>
      </c>
      <c r="E2876" t="s">
        <v>42</v>
      </c>
      <c r="F2876" t="s">
        <v>86</v>
      </c>
      <c r="G2876">
        <v>164.88</v>
      </c>
    </row>
    <row r="2877" spans="1:7" x14ac:dyDescent="0.55000000000000004">
      <c r="A2877" s="1">
        <v>43373</v>
      </c>
      <c r="B2877" t="s">
        <v>22</v>
      </c>
      <c r="C2877" t="s">
        <v>2738</v>
      </c>
      <c r="D2877" t="s">
        <v>144</v>
      </c>
      <c r="E2877" t="s">
        <v>42</v>
      </c>
      <c r="F2877" t="s">
        <v>86</v>
      </c>
      <c r="G2877">
        <v>164.88</v>
      </c>
    </row>
    <row r="2878" spans="1:7" x14ac:dyDescent="0.55000000000000004">
      <c r="A2878" s="1">
        <v>42345</v>
      </c>
      <c r="B2878" t="s">
        <v>98</v>
      </c>
      <c r="C2878" t="s">
        <v>39</v>
      </c>
      <c r="D2878" t="s">
        <v>40</v>
      </c>
      <c r="E2878" t="s">
        <v>42</v>
      </c>
      <c r="F2878" t="s">
        <v>86</v>
      </c>
      <c r="G2878">
        <v>164.88</v>
      </c>
    </row>
    <row r="2879" spans="1:7" x14ac:dyDescent="0.55000000000000004">
      <c r="A2879" s="1">
        <v>43189</v>
      </c>
      <c r="B2879" t="s">
        <v>22</v>
      </c>
      <c r="C2879" t="s">
        <v>39</v>
      </c>
      <c r="D2879" t="s">
        <v>40</v>
      </c>
      <c r="E2879" t="s">
        <v>67</v>
      </c>
      <c r="F2879" t="s">
        <v>68</v>
      </c>
      <c r="G2879">
        <v>164.792</v>
      </c>
    </row>
    <row r="2880" spans="1:7" x14ac:dyDescent="0.55000000000000004">
      <c r="A2880" s="1">
        <v>43264</v>
      </c>
      <c r="B2880" t="s">
        <v>98</v>
      </c>
      <c r="C2880" t="s">
        <v>207</v>
      </c>
      <c r="D2880" t="s">
        <v>101</v>
      </c>
      <c r="E2880" t="s">
        <v>42</v>
      </c>
      <c r="F2880" t="s">
        <v>55</v>
      </c>
      <c r="G2880">
        <v>164.73599999999999</v>
      </c>
    </row>
    <row r="2881" spans="1:7" x14ac:dyDescent="0.55000000000000004">
      <c r="A2881" s="1">
        <v>43409</v>
      </c>
      <c r="B2881" t="s">
        <v>22</v>
      </c>
      <c r="C2881" t="s">
        <v>263</v>
      </c>
      <c r="D2881" t="s">
        <v>144</v>
      </c>
      <c r="E2881" t="s">
        <v>42</v>
      </c>
      <c r="F2881" t="s">
        <v>71</v>
      </c>
      <c r="G2881">
        <v>164.68799999999999</v>
      </c>
    </row>
    <row r="2882" spans="1:7" x14ac:dyDescent="0.55000000000000004">
      <c r="A2882" s="1">
        <v>42709</v>
      </c>
      <c r="B2882" t="s">
        <v>22</v>
      </c>
      <c r="C2882" t="s">
        <v>263</v>
      </c>
      <c r="D2882" t="s">
        <v>144</v>
      </c>
      <c r="E2882" t="s">
        <v>28</v>
      </c>
      <c r="F2882" t="s">
        <v>32</v>
      </c>
      <c r="G2882">
        <v>164.64599999999999</v>
      </c>
    </row>
    <row r="2883" spans="1:7" x14ac:dyDescent="0.55000000000000004">
      <c r="A2883" s="1">
        <v>43461</v>
      </c>
      <c r="B2883" t="s">
        <v>37</v>
      </c>
      <c r="C2883" t="s">
        <v>494</v>
      </c>
      <c r="D2883" t="s">
        <v>144</v>
      </c>
      <c r="E2883" t="s">
        <v>67</v>
      </c>
      <c r="F2883" t="s">
        <v>68</v>
      </c>
      <c r="G2883">
        <v>164.38800000000001</v>
      </c>
    </row>
    <row r="2884" spans="1:7" x14ac:dyDescent="0.55000000000000004">
      <c r="A2884" s="1">
        <v>42267</v>
      </c>
      <c r="B2884" t="s">
        <v>22</v>
      </c>
      <c r="C2884" t="s">
        <v>2738</v>
      </c>
      <c r="D2884" t="s">
        <v>144</v>
      </c>
      <c r="E2884" t="s">
        <v>28</v>
      </c>
      <c r="F2884" t="s">
        <v>61</v>
      </c>
      <c r="G2884">
        <v>164.22</v>
      </c>
    </row>
    <row r="2885" spans="1:7" x14ac:dyDescent="0.55000000000000004">
      <c r="A2885" s="1">
        <v>43417</v>
      </c>
      <c r="B2885" t="s">
        <v>98</v>
      </c>
      <c r="C2885" t="s">
        <v>263</v>
      </c>
      <c r="D2885" t="s">
        <v>144</v>
      </c>
      <c r="E2885" t="s">
        <v>67</v>
      </c>
      <c r="F2885" t="s">
        <v>157</v>
      </c>
      <c r="G2885">
        <v>163.96</v>
      </c>
    </row>
    <row r="2886" spans="1:7" x14ac:dyDescent="0.55000000000000004">
      <c r="A2886" s="1">
        <v>43220</v>
      </c>
      <c r="B2886" t="s">
        <v>98</v>
      </c>
      <c r="C2886" t="s">
        <v>39</v>
      </c>
      <c r="D2886" t="s">
        <v>40</v>
      </c>
      <c r="E2886" t="s">
        <v>42</v>
      </c>
      <c r="F2886" t="s">
        <v>86</v>
      </c>
      <c r="G2886">
        <v>163.96</v>
      </c>
    </row>
    <row r="2887" spans="1:7" x14ac:dyDescent="0.55000000000000004">
      <c r="A2887" s="1">
        <v>43358</v>
      </c>
      <c r="B2887" t="s">
        <v>22</v>
      </c>
      <c r="C2887" t="s">
        <v>331</v>
      </c>
      <c r="D2887" t="s">
        <v>26</v>
      </c>
      <c r="E2887" t="s">
        <v>42</v>
      </c>
      <c r="F2887" t="s">
        <v>86</v>
      </c>
      <c r="G2887">
        <v>163.96</v>
      </c>
    </row>
    <row r="2888" spans="1:7" x14ac:dyDescent="0.55000000000000004">
      <c r="A2888" s="1">
        <v>43283</v>
      </c>
      <c r="B2888" t="s">
        <v>98</v>
      </c>
      <c r="C2888" t="s">
        <v>100</v>
      </c>
      <c r="D2888" t="s">
        <v>101</v>
      </c>
      <c r="E2888" t="s">
        <v>42</v>
      </c>
      <c r="F2888" t="s">
        <v>86</v>
      </c>
      <c r="G2888">
        <v>163.96</v>
      </c>
    </row>
    <row r="2889" spans="1:7" x14ac:dyDescent="0.55000000000000004">
      <c r="A2889" s="1">
        <v>42976</v>
      </c>
      <c r="B2889" t="s">
        <v>37</v>
      </c>
      <c r="C2889" t="s">
        <v>143</v>
      </c>
      <c r="D2889" t="s">
        <v>144</v>
      </c>
      <c r="E2889" t="s">
        <v>28</v>
      </c>
      <c r="F2889" t="s">
        <v>29</v>
      </c>
      <c r="G2889">
        <v>163.88</v>
      </c>
    </row>
    <row r="2890" spans="1:7" x14ac:dyDescent="0.55000000000000004">
      <c r="A2890" s="1">
        <v>42998</v>
      </c>
      <c r="B2890" t="s">
        <v>98</v>
      </c>
      <c r="C2890" t="s">
        <v>92</v>
      </c>
      <c r="D2890" t="s">
        <v>40</v>
      </c>
      <c r="E2890" t="s">
        <v>28</v>
      </c>
      <c r="F2890" t="s">
        <v>29</v>
      </c>
      <c r="G2890">
        <v>163.88</v>
      </c>
    </row>
    <row r="2891" spans="1:7" x14ac:dyDescent="0.55000000000000004">
      <c r="A2891" s="1">
        <v>43301</v>
      </c>
      <c r="B2891" t="s">
        <v>37</v>
      </c>
      <c r="C2891" t="s">
        <v>263</v>
      </c>
      <c r="D2891" t="s">
        <v>144</v>
      </c>
      <c r="E2891" t="s">
        <v>28</v>
      </c>
      <c r="F2891" t="s">
        <v>32</v>
      </c>
      <c r="G2891">
        <v>163.76400000000001</v>
      </c>
    </row>
    <row r="2892" spans="1:7" x14ac:dyDescent="0.55000000000000004">
      <c r="A2892" s="1">
        <v>42378</v>
      </c>
      <c r="B2892" t="s">
        <v>22</v>
      </c>
      <c r="C2892" t="s">
        <v>25</v>
      </c>
      <c r="D2892" t="s">
        <v>26</v>
      </c>
      <c r="E2892" t="s">
        <v>42</v>
      </c>
      <c r="F2892" t="s">
        <v>74</v>
      </c>
      <c r="G2892">
        <v>163.44</v>
      </c>
    </row>
    <row r="2893" spans="1:7" x14ac:dyDescent="0.55000000000000004">
      <c r="A2893" s="1">
        <v>42510</v>
      </c>
      <c r="B2893" t="s">
        <v>22</v>
      </c>
      <c r="C2893" t="s">
        <v>84</v>
      </c>
      <c r="D2893" t="s">
        <v>26</v>
      </c>
      <c r="E2893" t="s">
        <v>28</v>
      </c>
      <c r="F2893" t="s">
        <v>61</v>
      </c>
      <c r="G2893">
        <v>163.136</v>
      </c>
    </row>
    <row r="2894" spans="1:7" x14ac:dyDescent="0.55000000000000004">
      <c r="A2894" s="1">
        <v>42211</v>
      </c>
      <c r="B2894" t="s">
        <v>22</v>
      </c>
      <c r="C2894" t="s">
        <v>1271</v>
      </c>
      <c r="D2894" t="s">
        <v>26</v>
      </c>
      <c r="E2894" t="s">
        <v>42</v>
      </c>
      <c r="F2894" t="s">
        <v>43</v>
      </c>
      <c r="G2894">
        <v>162.88999999999999</v>
      </c>
    </row>
    <row r="2895" spans="1:7" x14ac:dyDescent="0.55000000000000004">
      <c r="A2895" s="1">
        <v>42933</v>
      </c>
      <c r="B2895" t="s">
        <v>37</v>
      </c>
      <c r="C2895" t="s">
        <v>786</v>
      </c>
      <c r="D2895" t="s">
        <v>144</v>
      </c>
      <c r="E2895" t="s">
        <v>42</v>
      </c>
      <c r="F2895" t="s">
        <v>74</v>
      </c>
      <c r="G2895">
        <v>162.63999999999999</v>
      </c>
    </row>
    <row r="2896" spans="1:7" x14ac:dyDescent="0.55000000000000004">
      <c r="A2896" s="1">
        <v>43211</v>
      </c>
      <c r="B2896" t="s">
        <v>22</v>
      </c>
      <c r="C2896" t="s">
        <v>92</v>
      </c>
      <c r="D2896" t="s">
        <v>40</v>
      </c>
      <c r="E2896" t="s">
        <v>28</v>
      </c>
      <c r="F2896" t="s">
        <v>61</v>
      </c>
      <c r="G2896">
        <v>162.6</v>
      </c>
    </row>
    <row r="2897" spans="1:7" x14ac:dyDescent="0.55000000000000004">
      <c r="A2897" s="1">
        <v>42254</v>
      </c>
      <c r="B2897" t="s">
        <v>98</v>
      </c>
      <c r="C2897" t="s">
        <v>646</v>
      </c>
      <c r="D2897" t="s">
        <v>101</v>
      </c>
      <c r="E2897" t="s">
        <v>28</v>
      </c>
      <c r="F2897" t="s">
        <v>32</v>
      </c>
      <c r="G2897">
        <v>161.96</v>
      </c>
    </row>
    <row r="2898" spans="1:7" x14ac:dyDescent="0.55000000000000004">
      <c r="A2898" s="1">
        <v>42826</v>
      </c>
      <c r="B2898" t="s">
        <v>22</v>
      </c>
      <c r="C2898" t="s">
        <v>263</v>
      </c>
      <c r="D2898" t="s">
        <v>144</v>
      </c>
      <c r="E2898" t="s">
        <v>42</v>
      </c>
      <c r="F2898" t="s">
        <v>55</v>
      </c>
      <c r="G2898">
        <v>161.94</v>
      </c>
    </row>
    <row r="2899" spans="1:7" x14ac:dyDescent="0.55000000000000004">
      <c r="A2899" s="1">
        <v>42906</v>
      </c>
      <c r="B2899" t="s">
        <v>22</v>
      </c>
      <c r="C2899" t="s">
        <v>39</v>
      </c>
      <c r="D2899" t="s">
        <v>40</v>
      </c>
      <c r="E2899" t="s">
        <v>42</v>
      </c>
      <c r="F2899" t="s">
        <v>55</v>
      </c>
      <c r="G2899">
        <v>161.94</v>
      </c>
    </row>
    <row r="2900" spans="1:7" x14ac:dyDescent="0.55000000000000004">
      <c r="A2900" s="1">
        <v>42177</v>
      </c>
      <c r="B2900" t="s">
        <v>22</v>
      </c>
      <c r="C2900" t="s">
        <v>225</v>
      </c>
      <c r="D2900" t="s">
        <v>101</v>
      </c>
      <c r="E2900" t="s">
        <v>42</v>
      </c>
      <c r="F2900" t="s">
        <v>55</v>
      </c>
      <c r="G2900">
        <v>161.94</v>
      </c>
    </row>
    <row r="2901" spans="1:7" x14ac:dyDescent="0.55000000000000004">
      <c r="A2901" s="1">
        <v>42703</v>
      </c>
      <c r="B2901" t="s">
        <v>37</v>
      </c>
      <c r="C2901" t="s">
        <v>234</v>
      </c>
      <c r="D2901" t="s">
        <v>101</v>
      </c>
      <c r="E2901" t="s">
        <v>42</v>
      </c>
      <c r="F2901" t="s">
        <v>64</v>
      </c>
      <c r="G2901">
        <v>161.82</v>
      </c>
    </row>
    <row r="2902" spans="1:7" x14ac:dyDescent="0.55000000000000004">
      <c r="A2902" s="1">
        <v>42041</v>
      </c>
      <c r="B2902" t="s">
        <v>37</v>
      </c>
      <c r="C2902" t="s">
        <v>315</v>
      </c>
      <c r="D2902" t="s">
        <v>26</v>
      </c>
      <c r="E2902" t="s">
        <v>67</v>
      </c>
      <c r="F2902" t="s">
        <v>68</v>
      </c>
      <c r="G2902">
        <v>161.61000000000001</v>
      </c>
    </row>
    <row r="2903" spans="1:7" x14ac:dyDescent="0.55000000000000004">
      <c r="A2903" s="1">
        <v>42428</v>
      </c>
      <c r="B2903" t="s">
        <v>22</v>
      </c>
      <c r="C2903" t="s">
        <v>331</v>
      </c>
      <c r="D2903" t="s">
        <v>26</v>
      </c>
      <c r="E2903" t="s">
        <v>28</v>
      </c>
      <c r="F2903" t="s">
        <v>32</v>
      </c>
      <c r="G2903">
        <v>161.56800000000001</v>
      </c>
    </row>
    <row r="2904" spans="1:7" x14ac:dyDescent="0.55000000000000004">
      <c r="A2904" s="1">
        <v>42906</v>
      </c>
      <c r="B2904" t="s">
        <v>22</v>
      </c>
      <c r="C2904" t="s">
        <v>39</v>
      </c>
      <c r="D2904" t="s">
        <v>40</v>
      </c>
      <c r="E2904" t="s">
        <v>28</v>
      </c>
      <c r="F2904" t="s">
        <v>32</v>
      </c>
      <c r="G2904">
        <v>161.56800000000001</v>
      </c>
    </row>
    <row r="2905" spans="1:7" x14ac:dyDescent="0.55000000000000004">
      <c r="A2905" s="1">
        <v>43299</v>
      </c>
      <c r="B2905" t="s">
        <v>22</v>
      </c>
      <c r="C2905" t="s">
        <v>306</v>
      </c>
      <c r="D2905" t="s">
        <v>40</v>
      </c>
      <c r="E2905" t="s">
        <v>28</v>
      </c>
      <c r="F2905" t="s">
        <v>32</v>
      </c>
      <c r="G2905">
        <v>161.56800000000001</v>
      </c>
    </row>
    <row r="2906" spans="1:7" x14ac:dyDescent="0.55000000000000004">
      <c r="A2906" s="1">
        <v>43394</v>
      </c>
      <c r="B2906" t="s">
        <v>98</v>
      </c>
      <c r="C2906" t="s">
        <v>494</v>
      </c>
      <c r="D2906" t="s">
        <v>144</v>
      </c>
      <c r="E2906" t="s">
        <v>42</v>
      </c>
      <c r="F2906" t="s">
        <v>74</v>
      </c>
      <c r="G2906">
        <v>161.56800000000001</v>
      </c>
    </row>
    <row r="2907" spans="1:7" x14ac:dyDescent="0.55000000000000004">
      <c r="A2907" s="1">
        <v>43350</v>
      </c>
      <c r="B2907" t="s">
        <v>22</v>
      </c>
      <c r="C2907" t="s">
        <v>39</v>
      </c>
      <c r="D2907" t="s">
        <v>40</v>
      </c>
      <c r="E2907" t="s">
        <v>28</v>
      </c>
      <c r="F2907" t="s">
        <v>32</v>
      </c>
      <c r="G2907">
        <v>161.56800000000001</v>
      </c>
    </row>
    <row r="2908" spans="1:7" x14ac:dyDescent="0.55000000000000004">
      <c r="A2908" s="1">
        <v>43335</v>
      </c>
      <c r="B2908" t="s">
        <v>22</v>
      </c>
      <c r="C2908" t="s">
        <v>50</v>
      </c>
      <c r="D2908" t="s">
        <v>26</v>
      </c>
      <c r="E2908" t="s">
        <v>42</v>
      </c>
      <c r="F2908" t="s">
        <v>74</v>
      </c>
      <c r="G2908">
        <v>161.376</v>
      </c>
    </row>
    <row r="2909" spans="1:7" x14ac:dyDescent="0.55000000000000004">
      <c r="A2909" s="1">
        <v>42963</v>
      </c>
      <c r="B2909" t="s">
        <v>37</v>
      </c>
      <c r="C2909" t="s">
        <v>39</v>
      </c>
      <c r="D2909" t="s">
        <v>40</v>
      </c>
      <c r="E2909" t="s">
        <v>28</v>
      </c>
      <c r="F2909" t="s">
        <v>52</v>
      </c>
      <c r="G2909">
        <v>161.28</v>
      </c>
    </row>
    <row r="2910" spans="1:7" x14ac:dyDescent="0.55000000000000004">
      <c r="A2910" s="1">
        <v>42729</v>
      </c>
      <c r="B2910" t="s">
        <v>37</v>
      </c>
      <c r="C2910" t="s">
        <v>234</v>
      </c>
      <c r="D2910" t="s">
        <v>101</v>
      </c>
      <c r="E2910" t="s">
        <v>28</v>
      </c>
      <c r="F2910" t="s">
        <v>29</v>
      </c>
      <c r="G2910">
        <v>160.97999999999999</v>
      </c>
    </row>
    <row r="2911" spans="1:7" x14ac:dyDescent="0.55000000000000004">
      <c r="A2911" s="1">
        <v>43366</v>
      </c>
      <c r="B2911" t="s">
        <v>22</v>
      </c>
      <c r="C2911" t="s">
        <v>39</v>
      </c>
      <c r="D2911" t="s">
        <v>40</v>
      </c>
      <c r="E2911" t="s">
        <v>42</v>
      </c>
      <c r="F2911" t="s">
        <v>74</v>
      </c>
      <c r="G2911">
        <v>160.96</v>
      </c>
    </row>
    <row r="2912" spans="1:7" x14ac:dyDescent="0.55000000000000004">
      <c r="A2912" s="1">
        <v>43378</v>
      </c>
      <c r="B2912" t="s">
        <v>98</v>
      </c>
      <c r="C2912" t="s">
        <v>263</v>
      </c>
      <c r="D2912" t="s">
        <v>144</v>
      </c>
      <c r="E2912" t="s">
        <v>67</v>
      </c>
      <c r="F2912" t="s">
        <v>68</v>
      </c>
      <c r="G2912">
        <v>160.93</v>
      </c>
    </row>
    <row r="2913" spans="1:7" x14ac:dyDescent="0.55000000000000004">
      <c r="A2913" s="1">
        <v>43120</v>
      </c>
      <c r="B2913" t="s">
        <v>22</v>
      </c>
      <c r="C2913" t="s">
        <v>39</v>
      </c>
      <c r="D2913" t="s">
        <v>40</v>
      </c>
      <c r="E2913" t="s">
        <v>67</v>
      </c>
      <c r="F2913" t="s">
        <v>68</v>
      </c>
      <c r="G2913">
        <v>160.77600000000001</v>
      </c>
    </row>
    <row r="2914" spans="1:7" x14ac:dyDescent="0.55000000000000004">
      <c r="A2914" s="1">
        <v>42631</v>
      </c>
      <c r="B2914" t="s">
        <v>22</v>
      </c>
      <c r="C2914" t="s">
        <v>39</v>
      </c>
      <c r="D2914" t="s">
        <v>40</v>
      </c>
      <c r="E2914" t="s">
        <v>42</v>
      </c>
      <c r="F2914" t="s">
        <v>86</v>
      </c>
      <c r="G2914">
        <v>160.72</v>
      </c>
    </row>
    <row r="2915" spans="1:7" x14ac:dyDescent="0.55000000000000004">
      <c r="A2915" s="1">
        <v>42807</v>
      </c>
      <c r="B2915" t="s">
        <v>98</v>
      </c>
      <c r="C2915" t="s">
        <v>315</v>
      </c>
      <c r="D2915" t="s">
        <v>26</v>
      </c>
      <c r="E2915" t="s">
        <v>42</v>
      </c>
      <c r="F2915" t="s">
        <v>74</v>
      </c>
      <c r="G2915">
        <v>160.32</v>
      </c>
    </row>
    <row r="2916" spans="1:7" x14ac:dyDescent="0.55000000000000004">
      <c r="A2916" s="1">
        <v>42520</v>
      </c>
      <c r="B2916" t="s">
        <v>22</v>
      </c>
      <c r="C2916" t="s">
        <v>263</v>
      </c>
      <c r="D2916" t="s">
        <v>144</v>
      </c>
      <c r="E2916" t="s">
        <v>42</v>
      </c>
      <c r="F2916" t="s">
        <v>74</v>
      </c>
      <c r="G2916">
        <v>160.32</v>
      </c>
    </row>
    <row r="2917" spans="1:7" x14ac:dyDescent="0.55000000000000004">
      <c r="A2917" s="1">
        <v>43064</v>
      </c>
      <c r="B2917" t="s">
        <v>37</v>
      </c>
      <c r="C2917" t="s">
        <v>234</v>
      </c>
      <c r="D2917" t="s">
        <v>101</v>
      </c>
      <c r="E2917" t="s">
        <v>67</v>
      </c>
      <c r="F2917" t="s">
        <v>157</v>
      </c>
      <c r="G2917">
        <v>160</v>
      </c>
    </row>
    <row r="2918" spans="1:7" x14ac:dyDescent="0.55000000000000004">
      <c r="A2918" s="1">
        <v>43409</v>
      </c>
      <c r="B2918" t="s">
        <v>37</v>
      </c>
      <c r="C2918" t="s">
        <v>665</v>
      </c>
      <c r="D2918" t="s">
        <v>40</v>
      </c>
      <c r="E2918" t="s">
        <v>67</v>
      </c>
      <c r="F2918" t="s">
        <v>157</v>
      </c>
      <c r="G2918">
        <v>159.99</v>
      </c>
    </row>
    <row r="2919" spans="1:7" x14ac:dyDescent="0.55000000000000004">
      <c r="A2919" s="1">
        <v>42973</v>
      </c>
      <c r="B2919" t="s">
        <v>37</v>
      </c>
      <c r="C2919" t="s">
        <v>100</v>
      </c>
      <c r="D2919" t="s">
        <v>101</v>
      </c>
      <c r="E2919" t="s">
        <v>67</v>
      </c>
      <c r="F2919" t="s">
        <v>157</v>
      </c>
      <c r="G2919">
        <v>159.98400000000001</v>
      </c>
    </row>
    <row r="2920" spans="1:7" x14ac:dyDescent="0.55000000000000004">
      <c r="A2920" s="1">
        <v>42724</v>
      </c>
      <c r="B2920" t="s">
        <v>22</v>
      </c>
      <c r="C2920" t="s">
        <v>207</v>
      </c>
      <c r="D2920" t="s">
        <v>101</v>
      </c>
      <c r="E2920" t="s">
        <v>67</v>
      </c>
      <c r="F2920" t="s">
        <v>68</v>
      </c>
      <c r="G2920">
        <v>159.98400000000001</v>
      </c>
    </row>
    <row r="2921" spans="1:7" x14ac:dyDescent="0.55000000000000004">
      <c r="A2921" s="1">
        <v>42715</v>
      </c>
      <c r="B2921" t="s">
        <v>22</v>
      </c>
      <c r="C2921" t="s">
        <v>100</v>
      </c>
      <c r="D2921" t="s">
        <v>101</v>
      </c>
      <c r="E2921" t="s">
        <v>67</v>
      </c>
      <c r="F2921" t="s">
        <v>157</v>
      </c>
      <c r="G2921">
        <v>159.98400000000001</v>
      </c>
    </row>
    <row r="2922" spans="1:7" x14ac:dyDescent="0.55000000000000004">
      <c r="A2922" s="1">
        <v>42795</v>
      </c>
      <c r="B2922" t="s">
        <v>37</v>
      </c>
      <c r="C2922" t="s">
        <v>453</v>
      </c>
      <c r="D2922" t="s">
        <v>40</v>
      </c>
      <c r="E2922" t="s">
        <v>67</v>
      </c>
      <c r="F2922" t="s">
        <v>68</v>
      </c>
      <c r="G2922">
        <v>159.98400000000001</v>
      </c>
    </row>
    <row r="2923" spans="1:7" x14ac:dyDescent="0.55000000000000004">
      <c r="A2923" s="1">
        <v>43175</v>
      </c>
      <c r="B2923" t="s">
        <v>22</v>
      </c>
      <c r="C2923" t="s">
        <v>494</v>
      </c>
      <c r="D2923" t="s">
        <v>144</v>
      </c>
      <c r="E2923" t="s">
        <v>67</v>
      </c>
      <c r="F2923" t="s">
        <v>157</v>
      </c>
      <c r="G2923">
        <v>159.98400000000001</v>
      </c>
    </row>
    <row r="2924" spans="1:7" x14ac:dyDescent="0.55000000000000004">
      <c r="A2924" s="1">
        <v>42207</v>
      </c>
      <c r="B2924" t="s">
        <v>22</v>
      </c>
      <c r="C2924" t="s">
        <v>263</v>
      </c>
      <c r="D2924" t="s">
        <v>144</v>
      </c>
      <c r="E2924" t="s">
        <v>67</v>
      </c>
      <c r="F2924" t="s">
        <v>157</v>
      </c>
      <c r="G2924">
        <v>159.97999999999999</v>
      </c>
    </row>
    <row r="2925" spans="1:7" x14ac:dyDescent="0.55000000000000004">
      <c r="A2925" s="1">
        <v>42638</v>
      </c>
      <c r="B2925" t="s">
        <v>37</v>
      </c>
      <c r="C2925" t="s">
        <v>92</v>
      </c>
      <c r="D2925" t="s">
        <v>40</v>
      </c>
      <c r="E2925" t="s">
        <v>67</v>
      </c>
      <c r="F2925" t="s">
        <v>157</v>
      </c>
      <c r="G2925">
        <v>159.97999999999999</v>
      </c>
    </row>
    <row r="2926" spans="1:7" x14ac:dyDescent="0.55000000000000004">
      <c r="A2926" s="1">
        <v>42122</v>
      </c>
      <c r="B2926" t="s">
        <v>37</v>
      </c>
      <c r="C2926" t="s">
        <v>263</v>
      </c>
      <c r="D2926" t="s">
        <v>144</v>
      </c>
      <c r="E2926" t="s">
        <v>67</v>
      </c>
      <c r="F2926" t="s">
        <v>157</v>
      </c>
      <c r="G2926">
        <v>159.97999999999999</v>
      </c>
    </row>
    <row r="2927" spans="1:7" x14ac:dyDescent="0.55000000000000004">
      <c r="A2927" s="1">
        <v>43373</v>
      </c>
      <c r="B2927" t="s">
        <v>98</v>
      </c>
      <c r="C2927" t="s">
        <v>39</v>
      </c>
      <c r="D2927" t="s">
        <v>40</v>
      </c>
      <c r="E2927" t="s">
        <v>67</v>
      </c>
      <c r="F2927" t="s">
        <v>157</v>
      </c>
      <c r="G2927">
        <v>159.97999999999999</v>
      </c>
    </row>
    <row r="2928" spans="1:7" x14ac:dyDescent="0.55000000000000004">
      <c r="A2928" s="1">
        <v>42798</v>
      </c>
      <c r="B2928" t="s">
        <v>37</v>
      </c>
      <c r="C2928" t="s">
        <v>2697</v>
      </c>
      <c r="D2928" t="s">
        <v>144</v>
      </c>
      <c r="E2928" t="s">
        <v>67</v>
      </c>
      <c r="F2928" t="s">
        <v>157</v>
      </c>
      <c r="G2928">
        <v>159.97999999999999</v>
      </c>
    </row>
    <row r="2929" spans="1:7" x14ac:dyDescent="0.55000000000000004">
      <c r="A2929" s="1">
        <v>42688</v>
      </c>
      <c r="B2929" t="s">
        <v>37</v>
      </c>
      <c r="C2929" t="s">
        <v>416</v>
      </c>
      <c r="D2929" t="s">
        <v>40</v>
      </c>
      <c r="E2929" t="s">
        <v>67</v>
      </c>
      <c r="F2929" t="s">
        <v>157</v>
      </c>
      <c r="G2929">
        <v>159.96799999999999</v>
      </c>
    </row>
    <row r="2930" spans="1:7" x14ac:dyDescent="0.55000000000000004">
      <c r="A2930" s="1">
        <v>42771</v>
      </c>
      <c r="B2930" t="s">
        <v>22</v>
      </c>
      <c r="C2930" t="s">
        <v>39</v>
      </c>
      <c r="D2930" t="s">
        <v>40</v>
      </c>
      <c r="E2930" t="s">
        <v>67</v>
      </c>
      <c r="F2930" t="s">
        <v>68</v>
      </c>
      <c r="G2930">
        <v>159.96799999999999</v>
      </c>
    </row>
    <row r="2931" spans="1:7" x14ac:dyDescent="0.55000000000000004">
      <c r="A2931" s="1">
        <v>43319</v>
      </c>
      <c r="B2931" t="s">
        <v>22</v>
      </c>
      <c r="C2931" t="s">
        <v>39</v>
      </c>
      <c r="D2931" t="s">
        <v>40</v>
      </c>
      <c r="E2931" t="s">
        <v>67</v>
      </c>
      <c r="F2931" t="s">
        <v>68</v>
      </c>
      <c r="G2931">
        <v>159.96</v>
      </c>
    </row>
    <row r="2932" spans="1:7" x14ac:dyDescent="0.55000000000000004">
      <c r="A2932" s="1">
        <v>43352</v>
      </c>
      <c r="B2932" t="s">
        <v>37</v>
      </c>
      <c r="C2932" t="s">
        <v>39</v>
      </c>
      <c r="D2932" t="s">
        <v>40</v>
      </c>
      <c r="E2932" t="s">
        <v>67</v>
      </c>
      <c r="F2932" t="s">
        <v>157</v>
      </c>
      <c r="G2932">
        <v>159.96</v>
      </c>
    </row>
    <row r="2933" spans="1:7" x14ac:dyDescent="0.55000000000000004">
      <c r="A2933" s="1">
        <v>42833</v>
      </c>
      <c r="B2933" t="s">
        <v>98</v>
      </c>
      <c r="C2933" t="s">
        <v>1708</v>
      </c>
      <c r="D2933" t="s">
        <v>26</v>
      </c>
      <c r="E2933" t="s">
        <v>28</v>
      </c>
      <c r="F2933" t="s">
        <v>61</v>
      </c>
      <c r="G2933">
        <v>159.91999999999999</v>
      </c>
    </row>
    <row r="2934" spans="1:7" x14ac:dyDescent="0.55000000000000004">
      <c r="A2934" s="1">
        <v>42997</v>
      </c>
      <c r="B2934" t="s">
        <v>22</v>
      </c>
      <c r="C2934" t="s">
        <v>39</v>
      </c>
      <c r="D2934" t="s">
        <v>40</v>
      </c>
      <c r="E2934" t="s">
        <v>42</v>
      </c>
      <c r="F2934" t="s">
        <v>86</v>
      </c>
      <c r="G2934">
        <v>159.88</v>
      </c>
    </row>
    <row r="2935" spans="1:7" x14ac:dyDescent="0.55000000000000004">
      <c r="A2935" s="1">
        <v>42553</v>
      </c>
      <c r="B2935" t="s">
        <v>37</v>
      </c>
      <c r="C2935" t="s">
        <v>84</v>
      </c>
      <c r="D2935" t="s">
        <v>26</v>
      </c>
      <c r="E2935" t="s">
        <v>28</v>
      </c>
      <c r="F2935" t="s">
        <v>61</v>
      </c>
      <c r="G2935">
        <v>159.84</v>
      </c>
    </row>
    <row r="2936" spans="1:7" x14ac:dyDescent="0.55000000000000004">
      <c r="A2936" s="1">
        <v>43448</v>
      </c>
      <c r="B2936" t="s">
        <v>37</v>
      </c>
      <c r="C2936" t="s">
        <v>1708</v>
      </c>
      <c r="D2936" t="s">
        <v>26</v>
      </c>
      <c r="E2936" t="s">
        <v>67</v>
      </c>
      <c r="F2936" t="s">
        <v>157</v>
      </c>
      <c r="G2936">
        <v>159.80000000000001</v>
      </c>
    </row>
    <row r="2937" spans="1:7" x14ac:dyDescent="0.55000000000000004">
      <c r="A2937" s="1">
        <v>43100</v>
      </c>
      <c r="B2937" t="s">
        <v>37</v>
      </c>
      <c r="C2937" t="s">
        <v>1392</v>
      </c>
      <c r="D2937" t="s">
        <v>40</v>
      </c>
      <c r="E2937" t="s">
        <v>42</v>
      </c>
      <c r="F2937" t="s">
        <v>71</v>
      </c>
      <c r="G2937">
        <v>159.768</v>
      </c>
    </row>
    <row r="2938" spans="1:7" x14ac:dyDescent="0.55000000000000004">
      <c r="A2938" s="1">
        <v>43304</v>
      </c>
      <c r="B2938" t="s">
        <v>22</v>
      </c>
      <c r="C2938" t="s">
        <v>250</v>
      </c>
      <c r="D2938" t="s">
        <v>101</v>
      </c>
      <c r="E2938" t="s">
        <v>67</v>
      </c>
      <c r="F2938" t="s">
        <v>157</v>
      </c>
      <c r="G2938">
        <v>159.75</v>
      </c>
    </row>
    <row r="2939" spans="1:7" x14ac:dyDescent="0.55000000000000004">
      <c r="A2939" s="1">
        <v>43222</v>
      </c>
      <c r="B2939" t="s">
        <v>37</v>
      </c>
      <c r="C2939" t="s">
        <v>39</v>
      </c>
      <c r="D2939" t="s">
        <v>40</v>
      </c>
      <c r="E2939" t="s">
        <v>67</v>
      </c>
      <c r="F2939" t="s">
        <v>157</v>
      </c>
      <c r="G2939">
        <v>159.56</v>
      </c>
    </row>
    <row r="2940" spans="1:7" x14ac:dyDescent="0.55000000000000004">
      <c r="A2940" s="1">
        <v>42980</v>
      </c>
      <c r="B2940" t="s">
        <v>98</v>
      </c>
      <c r="C2940" t="s">
        <v>100</v>
      </c>
      <c r="D2940" t="s">
        <v>101</v>
      </c>
      <c r="E2940" t="s">
        <v>67</v>
      </c>
      <c r="F2940" t="s">
        <v>157</v>
      </c>
      <c r="G2940">
        <v>159.56</v>
      </c>
    </row>
    <row r="2941" spans="1:7" x14ac:dyDescent="0.55000000000000004">
      <c r="A2941" s="1">
        <v>42800</v>
      </c>
      <c r="B2941" t="s">
        <v>22</v>
      </c>
      <c r="C2941" t="s">
        <v>207</v>
      </c>
      <c r="D2941" t="s">
        <v>101</v>
      </c>
      <c r="E2941" t="s">
        <v>28</v>
      </c>
      <c r="F2941" t="s">
        <v>61</v>
      </c>
      <c r="G2941">
        <v>159.04</v>
      </c>
    </row>
    <row r="2942" spans="1:7" x14ac:dyDescent="0.55000000000000004">
      <c r="A2942" s="1">
        <v>42668</v>
      </c>
      <c r="B2942" t="s">
        <v>37</v>
      </c>
      <c r="C2942" t="s">
        <v>241</v>
      </c>
      <c r="D2942" t="s">
        <v>144</v>
      </c>
      <c r="E2942" t="s">
        <v>67</v>
      </c>
      <c r="F2942" t="s">
        <v>68</v>
      </c>
      <c r="G2942">
        <v>158.99</v>
      </c>
    </row>
    <row r="2943" spans="1:7" x14ac:dyDescent="0.55000000000000004">
      <c r="A2943" s="1">
        <v>43459</v>
      </c>
      <c r="B2943" t="s">
        <v>22</v>
      </c>
      <c r="C2943" t="s">
        <v>494</v>
      </c>
      <c r="D2943" t="s">
        <v>144</v>
      </c>
      <c r="E2943" t="s">
        <v>67</v>
      </c>
      <c r="F2943" t="s">
        <v>157</v>
      </c>
      <c r="G2943">
        <v>158.928</v>
      </c>
    </row>
    <row r="2944" spans="1:7" x14ac:dyDescent="0.55000000000000004">
      <c r="A2944" s="1">
        <v>42228</v>
      </c>
      <c r="B2944" t="s">
        <v>98</v>
      </c>
      <c r="C2944" t="s">
        <v>50</v>
      </c>
      <c r="D2944" t="s">
        <v>26</v>
      </c>
      <c r="E2944" t="s">
        <v>67</v>
      </c>
      <c r="F2944" t="s">
        <v>157</v>
      </c>
      <c r="G2944">
        <v>158.928</v>
      </c>
    </row>
    <row r="2945" spans="1:7" x14ac:dyDescent="0.55000000000000004">
      <c r="A2945" s="1">
        <v>42220</v>
      </c>
      <c r="B2945" t="s">
        <v>22</v>
      </c>
      <c r="C2945" t="s">
        <v>117</v>
      </c>
      <c r="D2945" t="s">
        <v>40</v>
      </c>
      <c r="E2945" t="s">
        <v>42</v>
      </c>
      <c r="F2945" t="s">
        <v>55</v>
      </c>
      <c r="G2945">
        <v>158.9</v>
      </c>
    </row>
    <row r="2946" spans="1:7" x14ac:dyDescent="0.55000000000000004">
      <c r="A2946" s="1">
        <v>43450</v>
      </c>
      <c r="B2946" t="s">
        <v>98</v>
      </c>
      <c r="C2946" t="s">
        <v>39</v>
      </c>
      <c r="D2946" t="s">
        <v>40</v>
      </c>
      <c r="E2946" t="s">
        <v>42</v>
      </c>
      <c r="F2946" t="s">
        <v>55</v>
      </c>
      <c r="G2946">
        <v>158.9</v>
      </c>
    </row>
    <row r="2947" spans="1:7" x14ac:dyDescent="0.55000000000000004">
      <c r="A2947" s="1">
        <v>42492</v>
      </c>
      <c r="B2947" t="s">
        <v>37</v>
      </c>
      <c r="C2947" t="s">
        <v>100</v>
      </c>
      <c r="D2947" t="s">
        <v>101</v>
      </c>
      <c r="E2947" t="s">
        <v>67</v>
      </c>
      <c r="F2947" t="s">
        <v>68</v>
      </c>
      <c r="G2947">
        <v>158.376</v>
      </c>
    </row>
    <row r="2948" spans="1:7" x14ac:dyDescent="0.55000000000000004">
      <c r="A2948" s="1">
        <v>43252</v>
      </c>
      <c r="B2948" t="s">
        <v>22</v>
      </c>
      <c r="C2948" t="s">
        <v>494</v>
      </c>
      <c r="D2948" t="s">
        <v>144</v>
      </c>
      <c r="E2948" t="s">
        <v>67</v>
      </c>
      <c r="F2948" t="s">
        <v>68</v>
      </c>
      <c r="G2948">
        <v>158.376</v>
      </c>
    </row>
    <row r="2949" spans="1:7" x14ac:dyDescent="0.55000000000000004">
      <c r="A2949" s="1">
        <v>42823</v>
      </c>
      <c r="B2949" t="s">
        <v>22</v>
      </c>
      <c r="C2949" t="s">
        <v>494</v>
      </c>
      <c r="D2949" t="s">
        <v>144</v>
      </c>
      <c r="E2949" t="s">
        <v>67</v>
      </c>
      <c r="F2949" t="s">
        <v>68</v>
      </c>
      <c r="G2949">
        <v>158.376</v>
      </c>
    </row>
    <row r="2950" spans="1:7" x14ac:dyDescent="0.55000000000000004">
      <c r="A2950" s="1">
        <v>42723</v>
      </c>
      <c r="B2950" t="s">
        <v>22</v>
      </c>
      <c r="C2950" t="s">
        <v>207</v>
      </c>
      <c r="D2950" t="s">
        <v>101</v>
      </c>
      <c r="E2950" t="s">
        <v>67</v>
      </c>
      <c r="F2950" t="s">
        <v>68</v>
      </c>
      <c r="G2950">
        <v>158.376</v>
      </c>
    </row>
    <row r="2951" spans="1:7" x14ac:dyDescent="0.55000000000000004">
      <c r="A2951" s="1">
        <v>43351</v>
      </c>
      <c r="B2951" t="s">
        <v>98</v>
      </c>
      <c r="C2951" t="s">
        <v>50</v>
      </c>
      <c r="D2951" t="s">
        <v>26</v>
      </c>
      <c r="E2951" t="s">
        <v>67</v>
      </c>
      <c r="F2951" t="s">
        <v>68</v>
      </c>
      <c r="G2951">
        <v>158.376</v>
      </c>
    </row>
    <row r="2952" spans="1:7" x14ac:dyDescent="0.55000000000000004">
      <c r="A2952" s="1">
        <v>42830</v>
      </c>
      <c r="B2952" t="s">
        <v>98</v>
      </c>
      <c r="C2952" t="s">
        <v>100</v>
      </c>
      <c r="D2952" t="s">
        <v>101</v>
      </c>
      <c r="E2952" t="s">
        <v>42</v>
      </c>
      <c r="F2952" t="s">
        <v>55</v>
      </c>
      <c r="G2952">
        <v>158.36799999999999</v>
      </c>
    </row>
    <row r="2953" spans="1:7" x14ac:dyDescent="0.55000000000000004">
      <c r="A2953" s="1">
        <v>43431</v>
      </c>
      <c r="B2953" t="s">
        <v>37</v>
      </c>
      <c r="C2953" t="s">
        <v>250</v>
      </c>
      <c r="D2953" t="s">
        <v>101</v>
      </c>
      <c r="E2953" t="s">
        <v>42</v>
      </c>
      <c r="F2953" t="s">
        <v>86</v>
      </c>
      <c r="G2953">
        <v>158.28</v>
      </c>
    </row>
    <row r="2954" spans="1:7" x14ac:dyDescent="0.55000000000000004">
      <c r="A2954" s="1">
        <v>42134</v>
      </c>
      <c r="B2954" t="s">
        <v>22</v>
      </c>
      <c r="C2954" t="s">
        <v>92</v>
      </c>
      <c r="D2954" t="s">
        <v>40</v>
      </c>
      <c r="E2954" t="s">
        <v>42</v>
      </c>
      <c r="F2954" t="s">
        <v>169</v>
      </c>
      <c r="G2954">
        <v>158.13</v>
      </c>
    </row>
    <row r="2955" spans="1:7" x14ac:dyDescent="0.55000000000000004">
      <c r="A2955" s="1">
        <v>43044</v>
      </c>
      <c r="B2955" t="s">
        <v>22</v>
      </c>
      <c r="C2955" t="s">
        <v>39</v>
      </c>
      <c r="D2955" t="s">
        <v>40</v>
      </c>
      <c r="E2955" t="s">
        <v>42</v>
      </c>
      <c r="F2955" t="s">
        <v>169</v>
      </c>
      <c r="G2955">
        <v>158.13</v>
      </c>
    </row>
    <row r="2956" spans="1:7" x14ac:dyDescent="0.55000000000000004">
      <c r="A2956" s="1">
        <v>42807</v>
      </c>
      <c r="B2956" t="s">
        <v>98</v>
      </c>
      <c r="C2956" t="s">
        <v>306</v>
      </c>
      <c r="D2956" t="s">
        <v>40</v>
      </c>
      <c r="E2956" t="s">
        <v>42</v>
      </c>
      <c r="F2956" t="s">
        <v>74</v>
      </c>
      <c r="G2956">
        <v>157.91999999999999</v>
      </c>
    </row>
    <row r="2957" spans="1:7" x14ac:dyDescent="0.55000000000000004">
      <c r="A2957" s="1">
        <v>42729</v>
      </c>
      <c r="B2957" t="s">
        <v>22</v>
      </c>
      <c r="C2957" t="s">
        <v>1271</v>
      </c>
      <c r="D2957" t="s">
        <v>26</v>
      </c>
      <c r="E2957" t="s">
        <v>42</v>
      </c>
      <c r="F2957" t="s">
        <v>71</v>
      </c>
      <c r="G2957">
        <v>157.9</v>
      </c>
    </row>
    <row r="2958" spans="1:7" x14ac:dyDescent="0.55000000000000004">
      <c r="A2958" s="1">
        <v>42465</v>
      </c>
      <c r="B2958" t="s">
        <v>37</v>
      </c>
      <c r="C2958" t="s">
        <v>331</v>
      </c>
      <c r="D2958" t="s">
        <v>26</v>
      </c>
      <c r="E2958" t="s">
        <v>42</v>
      </c>
      <c r="F2958" t="s">
        <v>71</v>
      </c>
      <c r="G2958">
        <v>157.79400000000001</v>
      </c>
    </row>
    <row r="2959" spans="1:7" x14ac:dyDescent="0.55000000000000004">
      <c r="A2959" s="1">
        <v>43375</v>
      </c>
      <c r="B2959" t="s">
        <v>22</v>
      </c>
      <c r="C2959" t="s">
        <v>234</v>
      </c>
      <c r="D2959" t="s">
        <v>101</v>
      </c>
      <c r="E2959" t="s">
        <v>28</v>
      </c>
      <c r="F2959" t="s">
        <v>61</v>
      </c>
      <c r="G2959">
        <v>157.74</v>
      </c>
    </row>
    <row r="2960" spans="1:7" x14ac:dyDescent="0.55000000000000004">
      <c r="A2960" s="1">
        <v>43075</v>
      </c>
      <c r="B2960" t="s">
        <v>22</v>
      </c>
      <c r="C2960" t="s">
        <v>92</v>
      </c>
      <c r="D2960" t="s">
        <v>40</v>
      </c>
      <c r="E2960" t="s">
        <v>67</v>
      </c>
      <c r="F2960" t="s">
        <v>68</v>
      </c>
      <c r="G2960">
        <v>156.792</v>
      </c>
    </row>
    <row r="2961" spans="1:7" x14ac:dyDescent="0.55000000000000004">
      <c r="A2961" s="1">
        <v>43250</v>
      </c>
      <c r="B2961" t="s">
        <v>98</v>
      </c>
      <c r="C2961" t="s">
        <v>416</v>
      </c>
      <c r="D2961" t="s">
        <v>40</v>
      </c>
      <c r="E2961" t="s">
        <v>67</v>
      </c>
      <c r="F2961" t="s">
        <v>68</v>
      </c>
      <c r="G2961">
        <v>156.792</v>
      </c>
    </row>
    <row r="2962" spans="1:7" x14ac:dyDescent="0.55000000000000004">
      <c r="A2962" s="1">
        <v>43100</v>
      </c>
      <c r="B2962" t="s">
        <v>22</v>
      </c>
      <c r="C2962" t="s">
        <v>494</v>
      </c>
      <c r="D2962" t="s">
        <v>144</v>
      </c>
      <c r="E2962" t="s">
        <v>42</v>
      </c>
      <c r="F2962" t="s">
        <v>55</v>
      </c>
      <c r="G2962">
        <v>156.512</v>
      </c>
    </row>
    <row r="2963" spans="1:7" x14ac:dyDescent="0.55000000000000004">
      <c r="A2963" s="1">
        <v>42765</v>
      </c>
      <c r="B2963" t="s">
        <v>37</v>
      </c>
      <c r="C2963" t="s">
        <v>207</v>
      </c>
      <c r="D2963" t="s">
        <v>101</v>
      </c>
      <c r="E2963" t="s">
        <v>42</v>
      </c>
      <c r="F2963" t="s">
        <v>86</v>
      </c>
      <c r="G2963">
        <v>156.512</v>
      </c>
    </row>
    <row r="2964" spans="1:7" x14ac:dyDescent="0.55000000000000004">
      <c r="A2964" s="1">
        <v>42975</v>
      </c>
      <c r="B2964" t="s">
        <v>22</v>
      </c>
      <c r="C2964" t="s">
        <v>100</v>
      </c>
      <c r="D2964" t="s">
        <v>101</v>
      </c>
      <c r="E2964" t="s">
        <v>28</v>
      </c>
      <c r="F2964" t="s">
        <v>29</v>
      </c>
      <c r="G2964">
        <v>156.37280000000001</v>
      </c>
    </row>
    <row r="2965" spans="1:7" x14ac:dyDescent="0.55000000000000004">
      <c r="A2965" s="1">
        <v>42309</v>
      </c>
      <c r="B2965" t="s">
        <v>22</v>
      </c>
      <c r="C2965" t="s">
        <v>416</v>
      </c>
      <c r="D2965" t="s">
        <v>40</v>
      </c>
      <c r="E2965" t="s">
        <v>67</v>
      </c>
      <c r="F2965" t="s">
        <v>68</v>
      </c>
      <c r="G2965">
        <v>155.976</v>
      </c>
    </row>
    <row r="2966" spans="1:7" x14ac:dyDescent="0.55000000000000004">
      <c r="A2966" s="1">
        <v>43434</v>
      </c>
      <c r="B2966" t="s">
        <v>22</v>
      </c>
      <c r="C2966" t="s">
        <v>241</v>
      </c>
      <c r="D2966" t="s">
        <v>144</v>
      </c>
      <c r="E2966" t="s">
        <v>42</v>
      </c>
      <c r="F2966" t="s">
        <v>64</v>
      </c>
      <c r="G2966">
        <v>155.94</v>
      </c>
    </row>
    <row r="2967" spans="1:7" x14ac:dyDescent="0.55000000000000004">
      <c r="A2967" s="1">
        <v>42581</v>
      </c>
      <c r="B2967" t="s">
        <v>98</v>
      </c>
      <c r="C2967" t="s">
        <v>225</v>
      </c>
      <c r="D2967" t="s">
        <v>101</v>
      </c>
      <c r="E2967" t="s">
        <v>28</v>
      </c>
      <c r="F2967" t="s">
        <v>32</v>
      </c>
      <c r="G2967">
        <v>155.88</v>
      </c>
    </row>
    <row r="2968" spans="1:7" x14ac:dyDescent="0.55000000000000004">
      <c r="A2968" s="1">
        <v>43312</v>
      </c>
      <c r="B2968" t="s">
        <v>37</v>
      </c>
      <c r="C2968" t="s">
        <v>110</v>
      </c>
      <c r="D2968" t="s">
        <v>101</v>
      </c>
      <c r="E2968" t="s">
        <v>42</v>
      </c>
      <c r="F2968" t="s">
        <v>74</v>
      </c>
      <c r="G2968">
        <v>155.88</v>
      </c>
    </row>
    <row r="2969" spans="1:7" x14ac:dyDescent="0.55000000000000004">
      <c r="A2969" s="1">
        <v>43049</v>
      </c>
      <c r="B2969" t="s">
        <v>37</v>
      </c>
      <c r="C2969" t="s">
        <v>39</v>
      </c>
      <c r="D2969" t="s">
        <v>40</v>
      </c>
      <c r="E2969" t="s">
        <v>42</v>
      </c>
      <c r="F2969" t="s">
        <v>55</v>
      </c>
      <c r="G2969">
        <v>155.82</v>
      </c>
    </row>
    <row r="2970" spans="1:7" x14ac:dyDescent="0.55000000000000004">
      <c r="A2970" s="1">
        <v>42557</v>
      </c>
      <c r="B2970" t="s">
        <v>37</v>
      </c>
      <c r="C2970" t="s">
        <v>263</v>
      </c>
      <c r="D2970" t="s">
        <v>144</v>
      </c>
      <c r="E2970" t="s">
        <v>28</v>
      </c>
      <c r="F2970" t="s">
        <v>61</v>
      </c>
      <c r="G2970">
        <v>155.82</v>
      </c>
    </row>
    <row r="2971" spans="1:7" x14ac:dyDescent="0.55000000000000004">
      <c r="A2971" s="1">
        <v>42224</v>
      </c>
      <c r="B2971" t="s">
        <v>22</v>
      </c>
      <c r="C2971" t="s">
        <v>50</v>
      </c>
      <c r="D2971" t="s">
        <v>26</v>
      </c>
      <c r="E2971" t="s">
        <v>28</v>
      </c>
      <c r="F2971" t="s">
        <v>29</v>
      </c>
      <c r="G2971">
        <v>155.45599999999999</v>
      </c>
    </row>
    <row r="2972" spans="1:7" x14ac:dyDescent="0.55000000000000004">
      <c r="A2972" s="1">
        <v>43002</v>
      </c>
      <c r="B2972" t="s">
        <v>22</v>
      </c>
      <c r="C2972" t="s">
        <v>494</v>
      </c>
      <c r="D2972" t="s">
        <v>144</v>
      </c>
      <c r="E2972" t="s">
        <v>28</v>
      </c>
      <c r="F2972" t="s">
        <v>32</v>
      </c>
      <c r="G2972">
        <v>155.37200000000001</v>
      </c>
    </row>
    <row r="2973" spans="1:7" x14ac:dyDescent="0.55000000000000004">
      <c r="A2973" s="1">
        <v>42331</v>
      </c>
      <c r="B2973" t="s">
        <v>37</v>
      </c>
      <c r="C2973" t="s">
        <v>100</v>
      </c>
      <c r="D2973" t="s">
        <v>101</v>
      </c>
      <c r="E2973" t="s">
        <v>28</v>
      </c>
      <c r="F2973" t="s">
        <v>32</v>
      </c>
      <c r="G2973">
        <v>155.37200000000001</v>
      </c>
    </row>
    <row r="2974" spans="1:7" x14ac:dyDescent="0.55000000000000004">
      <c r="A2974" s="1">
        <v>43406</v>
      </c>
      <c r="B2974" t="s">
        <v>98</v>
      </c>
      <c r="C2974" t="s">
        <v>494</v>
      </c>
      <c r="D2974" t="s">
        <v>144</v>
      </c>
      <c r="E2974" t="s">
        <v>28</v>
      </c>
      <c r="F2974" t="s">
        <v>32</v>
      </c>
      <c r="G2974">
        <v>155.37200000000001</v>
      </c>
    </row>
    <row r="2975" spans="1:7" x14ac:dyDescent="0.55000000000000004">
      <c r="A2975" s="1">
        <v>42396</v>
      </c>
      <c r="B2975" t="s">
        <v>22</v>
      </c>
      <c r="C2975" t="s">
        <v>494</v>
      </c>
      <c r="D2975" t="s">
        <v>144</v>
      </c>
      <c r="E2975" t="s">
        <v>67</v>
      </c>
      <c r="F2975" t="s">
        <v>68</v>
      </c>
      <c r="G2975">
        <v>155.37</v>
      </c>
    </row>
    <row r="2976" spans="1:7" x14ac:dyDescent="0.55000000000000004">
      <c r="A2976" s="1">
        <v>42030</v>
      </c>
      <c r="B2976" t="s">
        <v>98</v>
      </c>
      <c r="C2976" t="s">
        <v>315</v>
      </c>
      <c r="D2976" t="s">
        <v>26</v>
      </c>
      <c r="E2976" t="s">
        <v>67</v>
      </c>
      <c r="F2976" t="s">
        <v>68</v>
      </c>
      <c r="G2976">
        <v>155.35</v>
      </c>
    </row>
    <row r="2977" spans="1:7" x14ac:dyDescent="0.55000000000000004">
      <c r="A2977" s="1">
        <v>43213</v>
      </c>
      <c r="B2977" t="s">
        <v>22</v>
      </c>
      <c r="C2977" t="s">
        <v>250</v>
      </c>
      <c r="D2977" t="s">
        <v>101</v>
      </c>
      <c r="E2977" t="s">
        <v>67</v>
      </c>
      <c r="F2977" t="s">
        <v>157</v>
      </c>
      <c r="G2977">
        <v>155.34</v>
      </c>
    </row>
    <row r="2978" spans="1:7" x14ac:dyDescent="0.55000000000000004">
      <c r="A2978" s="1">
        <v>43268</v>
      </c>
      <c r="B2978" t="s">
        <v>22</v>
      </c>
      <c r="C2978" t="s">
        <v>92</v>
      </c>
      <c r="D2978" t="s">
        <v>40</v>
      </c>
      <c r="E2978" t="s">
        <v>28</v>
      </c>
      <c r="F2978" t="s">
        <v>61</v>
      </c>
      <c r="G2978">
        <v>155.25</v>
      </c>
    </row>
    <row r="2979" spans="1:7" x14ac:dyDescent="0.55000000000000004">
      <c r="A2979" s="1">
        <v>42358</v>
      </c>
      <c r="B2979" t="s">
        <v>22</v>
      </c>
      <c r="C2979" t="s">
        <v>39</v>
      </c>
      <c r="D2979" t="s">
        <v>40</v>
      </c>
      <c r="E2979" t="s">
        <v>42</v>
      </c>
      <c r="F2979" t="s">
        <v>71</v>
      </c>
      <c r="G2979">
        <v>155.12</v>
      </c>
    </row>
    <row r="2980" spans="1:7" x14ac:dyDescent="0.55000000000000004">
      <c r="A2980" s="1">
        <v>42080</v>
      </c>
      <c r="B2980" t="s">
        <v>37</v>
      </c>
      <c r="C2980" t="s">
        <v>263</v>
      </c>
      <c r="D2980" t="s">
        <v>144</v>
      </c>
      <c r="E2980" t="s">
        <v>42</v>
      </c>
      <c r="F2980" t="s">
        <v>86</v>
      </c>
      <c r="G2980">
        <v>155.04</v>
      </c>
    </row>
    <row r="2981" spans="1:7" x14ac:dyDescent="0.55000000000000004">
      <c r="A2981" s="1">
        <v>43417</v>
      </c>
      <c r="B2981" t="s">
        <v>37</v>
      </c>
      <c r="C2981" t="s">
        <v>263</v>
      </c>
      <c r="D2981" t="s">
        <v>144</v>
      </c>
      <c r="E2981" t="s">
        <v>28</v>
      </c>
      <c r="F2981" t="s">
        <v>61</v>
      </c>
      <c r="G2981">
        <v>154.94999999999999</v>
      </c>
    </row>
    <row r="2982" spans="1:7" x14ac:dyDescent="0.55000000000000004">
      <c r="A2982" s="1">
        <v>42973</v>
      </c>
      <c r="B2982" t="s">
        <v>22</v>
      </c>
      <c r="C2982" t="s">
        <v>39</v>
      </c>
      <c r="D2982" t="s">
        <v>40</v>
      </c>
      <c r="E2982" t="s">
        <v>42</v>
      </c>
      <c r="F2982" t="s">
        <v>86</v>
      </c>
      <c r="G2982">
        <v>154.9</v>
      </c>
    </row>
    <row r="2983" spans="1:7" x14ac:dyDescent="0.55000000000000004">
      <c r="A2983" s="1">
        <v>42096</v>
      </c>
      <c r="B2983" t="s">
        <v>22</v>
      </c>
      <c r="C2983" t="s">
        <v>1271</v>
      </c>
      <c r="D2983" t="s">
        <v>26</v>
      </c>
      <c r="E2983" t="s">
        <v>42</v>
      </c>
      <c r="F2983" t="s">
        <v>74</v>
      </c>
      <c r="G2983">
        <v>154.9</v>
      </c>
    </row>
    <row r="2984" spans="1:7" x14ac:dyDescent="0.55000000000000004">
      <c r="A2984" s="1">
        <v>42806</v>
      </c>
      <c r="B2984" t="s">
        <v>37</v>
      </c>
      <c r="C2984" t="s">
        <v>39</v>
      </c>
      <c r="D2984" t="s">
        <v>40</v>
      </c>
      <c r="E2984" t="s">
        <v>42</v>
      </c>
      <c r="F2984" t="s">
        <v>74</v>
      </c>
      <c r="G2984">
        <v>154.9</v>
      </c>
    </row>
    <row r="2985" spans="1:7" x14ac:dyDescent="0.55000000000000004">
      <c r="A2985" s="1">
        <v>43114</v>
      </c>
      <c r="B2985" t="s">
        <v>22</v>
      </c>
      <c r="C2985" t="s">
        <v>39</v>
      </c>
      <c r="D2985" t="s">
        <v>40</v>
      </c>
      <c r="E2985" t="s">
        <v>42</v>
      </c>
      <c r="F2985" t="s">
        <v>86</v>
      </c>
      <c r="G2985">
        <v>154.9</v>
      </c>
    </row>
    <row r="2986" spans="1:7" x14ac:dyDescent="0.55000000000000004">
      <c r="A2986" s="1">
        <v>42701</v>
      </c>
      <c r="B2986" t="s">
        <v>98</v>
      </c>
      <c r="C2986" t="s">
        <v>1244</v>
      </c>
      <c r="D2986" t="s">
        <v>144</v>
      </c>
      <c r="E2986" t="s">
        <v>42</v>
      </c>
      <c r="F2986" t="s">
        <v>86</v>
      </c>
      <c r="G2986">
        <v>154.9</v>
      </c>
    </row>
    <row r="2987" spans="1:7" x14ac:dyDescent="0.55000000000000004">
      <c r="A2987" s="1">
        <v>42640</v>
      </c>
      <c r="B2987" t="s">
        <v>22</v>
      </c>
      <c r="C2987" t="s">
        <v>315</v>
      </c>
      <c r="D2987" t="s">
        <v>26</v>
      </c>
      <c r="E2987" t="s">
        <v>42</v>
      </c>
      <c r="F2987" t="s">
        <v>86</v>
      </c>
      <c r="G2987">
        <v>154.9</v>
      </c>
    </row>
    <row r="2988" spans="1:7" x14ac:dyDescent="0.55000000000000004">
      <c r="A2988" s="1">
        <v>42100</v>
      </c>
      <c r="B2988" t="s">
        <v>98</v>
      </c>
      <c r="C2988" t="s">
        <v>143</v>
      </c>
      <c r="D2988" t="s">
        <v>144</v>
      </c>
      <c r="E2988" t="s">
        <v>28</v>
      </c>
      <c r="F2988" t="s">
        <v>52</v>
      </c>
      <c r="G2988">
        <v>154.76400000000001</v>
      </c>
    </row>
    <row r="2989" spans="1:7" x14ac:dyDescent="0.55000000000000004">
      <c r="A2989" s="1">
        <v>43380</v>
      </c>
      <c r="B2989" t="s">
        <v>98</v>
      </c>
      <c r="C2989" t="s">
        <v>84</v>
      </c>
      <c r="D2989" t="s">
        <v>26</v>
      </c>
      <c r="E2989" t="s">
        <v>28</v>
      </c>
      <c r="F2989" t="s">
        <v>52</v>
      </c>
      <c r="G2989">
        <v>154.76400000000001</v>
      </c>
    </row>
    <row r="2990" spans="1:7" x14ac:dyDescent="0.55000000000000004">
      <c r="A2990" s="1">
        <v>43170</v>
      </c>
      <c r="B2990" t="s">
        <v>98</v>
      </c>
      <c r="C2990" t="s">
        <v>143</v>
      </c>
      <c r="D2990" t="s">
        <v>144</v>
      </c>
      <c r="E2990" t="s">
        <v>28</v>
      </c>
      <c r="F2990" t="s">
        <v>52</v>
      </c>
      <c r="G2990">
        <v>154.76400000000001</v>
      </c>
    </row>
    <row r="2991" spans="1:7" x14ac:dyDescent="0.55000000000000004">
      <c r="A2991" s="1">
        <v>42771</v>
      </c>
      <c r="B2991" t="s">
        <v>98</v>
      </c>
      <c r="C2991" t="s">
        <v>1271</v>
      </c>
      <c r="D2991" t="s">
        <v>26</v>
      </c>
      <c r="E2991" t="s">
        <v>42</v>
      </c>
      <c r="F2991" t="s">
        <v>55</v>
      </c>
      <c r="G2991">
        <v>154.44</v>
      </c>
    </row>
    <row r="2992" spans="1:7" x14ac:dyDescent="0.55000000000000004">
      <c r="A2992" s="1">
        <v>43029</v>
      </c>
      <c r="B2992" t="s">
        <v>22</v>
      </c>
      <c r="C2992" t="s">
        <v>39</v>
      </c>
      <c r="D2992" t="s">
        <v>40</v>
      </c>
      <c r="E2992" t="s">
        <v>42</v>
      </c>
      <c r="F2992" t="s">
        <v>55</v>
      </c>
      <c r="G2992">
        <v>154.44</v>
      </c>
    </row>
    <row r="2993" spans="1:7" x14ac:dyDescent="0.55000000000000004">
      <c r="A2993" s="1">
        <v>42926</v>
      </c>
      <c r="B2993" t="s">
        <v>22</v>
      </c>
      <c r="C2993" t="s">
        <v>100</v>
      </c>
      <c r="D2993" t="s">
        <v>101</v>
      </c>
      <c r="E2993" t="s">
        <v>42</v>
      </c>
      <c r="F2993" t="s">
        <v>64</v>
      </c>
      <c r="G2993">
        <v>154.24</v>
      </c>
    </row>
    <row r="2994" spans="1:7" x14ac:dyDescent="0.55000000000000004">
      <c r="A2994" s="1">
        <v>43107</v>
      </c>
      <c r="B2994" t="s">
        <v>22</v>
      </c>
      <c r="C2994" t="s">
        <v>39</v>
      </c>
      <c r="D2994" t="s">
        <v>40</v>
      </c>
      <c r="E2994" t="s">
        <v>42</v>
      </c>
      <c r="F2994" t="s">
        <v>55</v>
      </c>
      <c r="G2994">
        <v>153.78</v>
      </c>
    </row>
    <row r="2995" spans="1:7" x14ac:dyDescent="0.55000000000000004">
      <c r="A2995" s="1">
        <v>42516</v>
      </c>
      <c r="B2995" t="s">
        <v>98</v>
      </c>
      <c r="C2995" t="s">
        <v>84</v>
      </c>
      <c r="D2995" t="s">
        <v>26</v>
      </c>
      <c r="E2995" t="s">
        <v>42</v>
      </c>
      <c r="F2995" t="s">
        <v>86</v>
      </c>
      <c r="G2995">
        <v>153.72800000000001</v>
      </c>
    </row>
    <row r="2996" spans="1:7" x14ac:dyDescent="0.55000000000000004">
      <c r="A2996" s="1">
        <v>43270</v>
      </c>
      <c r="B2996" t="s">
        <v>22</v>
      </c>
      <c r="C2996" t="s">
        <v>100</v>
      </c>
      <c r="D2996" t="s">
        <v>101</v>
      </c>
      <c r="E2996" t="s">
        <v>42</v>
      </c>
      <c r="F2996" t="s">
        <v>55</v>
      </c>
      <c r="G2996">
        <v>153.584</v>
      </c>
    </row>
    <row r="2997" spans="1:7" x14ac:dyDescent="0.55000000000000004">
      <c r="A2997" s="1">
        <v>43323</v>
      </c>
      <c r="B2997" t="s">
        <v>37</v>
      </c>
      <c r="C2997" t="s">
        <v>100</v>
      </c>
      <c r="D2997" t="s">
        <v>101</v>
      </c>
      <c r="E2997" t="s">
        <v>67</v>
      </c>
      <c r="F2997" t="s">
        <v>68</v>
      </c>
      <c r="G2997">
        <v>153.584</v>
      </c>
    </row>
    <row r="2998" spans="1:7" x14ac:dyDescent="0.55000000000000004">
      <c r="A2998" s="1">
        <v>42571</v>
      </c>
      <c r="B2998" t="s">
        <v>22</v>
      </c>
      <c r="C2998" t="s">
        <v>207</v>
      </c>
      <c r="D2998" t="s">
        <v>101</v>
      </c>
      <c r="E2998" t="s">
        <v>67</v>
      </c>
      <c r="F2998" t="s">
        <v>68</v>
      </c>
      <c r="G2998">
        <v>153.584</v>
      </c>
    </row>
    <row r="2999" spans="1:7" x14ac:dyDescent="0.55000000000000004">
      <c r="A2999" s="1">
        <v>42756</v>
      </c>
      <c r="B2999" t="s">
        <v>22</v>
      </c>
      <c r="C2999" t="s">
        <v>39</v>
      </c>
      <c r="D2999" t="s">
        <v>40</v>
      </c>
      <c r="E2999" t="s">
        <v>28</v>
      </c>
      <c r="F2999" t="s">
        <v>32</v>
      </c>
      <c r="G2999">
        <v>153.56800000000001</v>
      </c>
    </row>
    <row r="3000" spans="1:7" x14ac:dyDescent="0.55000000000000004">
      <c r="A3000" s="1">
        <v>43079</v>
      </c>
      <c r="B3000" t="s">
        <v>22</v>
      </c>
      <c r="C3000" t="s">
        <v>92</v>
      </c>
      <c r="D3000" t="s">
        <v>40</v>
      </c>
      <c r="E3000" t="s">
        <v>42</v>
      </c>
      <c r="F3000" t="s">
        <v>71</v>
      </c>
      <c r="G3000">
        <v>153.55199999999999</v>
      </c>
    </row>
    <row r="3001" spans="1:7" x14ac:dyDescent="0.55000000000000004">
      <c r="A3001" s="1">
        <v>43459</v>
      </c>
      <c r="B3001" t="s">
        <v>37</v>
      </c>
      <c r="C3001" t="s">
        <v>39</v>
      </c>
      <c r="D3001" t="s">
        <v>40</v>
      </c>
      <c r="E3001" t="s">
        <v>42</v>
      </c>
      <c r="F3001" t="s">
        <v>71</v>
      </c>
      <c r="G3001">
        <v>153.55199999999999</v>
      </c>
    </row>
    <row r="3002" spans="1:7" x14ac:dyDescent="0.55000000000000004">
      <c r="A3002" s="1">
        <v>42560</v>
      </c>
      <c r="B3002" t="s">
        <v>22</v>
      </c>
      <c r="C3002" t="s">
        <v>2738</v>
      </c>
      <c r="D3002" t="s">
        <v>144</v>
      </c>
      <c r="E3002" t="s">
        <v>42</v>
      </c>
      <c r="F3002" t="s">
        <v>71</v>
      </c>
      <c r="G3002">
        <v>153.36000000000001</v>
      </c>
    </row>
    <row r="3003" spans="1:7" x14ac:dyDescent="0.55000000000000004">
      <c r="A3003" s="1">
        <v>42704</v>
      </c>
      <c r="B3003" t="s">
        <v>22</v>
      </c>
      <c r="C3003" t="s">
        <v>143</v>
      </c>
      <c r="D3003" t="s">
        <v>144</v>
      </c>
      <c r="E3003" t="s">
        <v>42</v>
      </c>
      <c r="F3003" t="s">
        <v>71</v>
      </c>
      <c r="G3003">
        <v>152.99100000000001</v>
      </c>
    </row>
    <row r="3004" spans="1:7" x14ac:dyDescent="0.55000000000000004">
      <c r="A3004" s="1">
        <v>42711</v>
      </c>
      <c r="B3004" t="s">
        <v>22</v>
      </c>
      <c r="C3004" t="s">
        <v>25</v>
      </c>
      <c r="D3004" t="s">
        <v>26</v>
      </c>
      <c r="E3004" t="s">
        <v>42</v>
      </c>
      <c r="F3004" t="s">
        <v>74</v>
      </c>
      <c r="G3004">
        <v>152.94</v>
      </c>
    </row>
    <row r="3005" spans="1:7" x14ac:dyDescent="0.55000000000000004">
      <c r="A3005" s="1">
        <v>43226</v>
      </c>
      <c r="B3005" t="s">
        <v>22</v>
      </c>
      <c r="C3005" t="s">
        <v>39</v>
      </c>
      <c r="D3005" t="s">
        <v>40</v>
      </c>
      <c r="E3005" t="s">
        <v>42</v>
      </c>
      <c r="F3005" t="s">
        <v>74</v>
      </c>
      <c r="G3005">
        <v>152.94</v>
      </c>
    </row>
    <row r="3006" spans="1:7" x14ac:dyDescent="0.55000000000000004">
      <c r="A3006" s="1">
        <v>42709</v>
      </c>
      <c r="B3006" t="s">
        <v>98</v>
      </c>
      <c r="C3006" t="s">
        <v>234</v>
      </c>
      <c r="D3006" t="s">
        <v>101</v>
      </c>
      <c r="E3006" t="s">
        <v>42</v>
      </c>
      <c r="F3006" t="s">
        <v>71</v>
      </c>
      <c r="G3006">
        <v>152.80000000000001</v>
      </c>
    </row>
    <row r="3007" spans="1:7" x14ac:dyDescent="0.55000000000000004">
      <c r="A3007" s="1">
        <v>42357</v>
      </c>
      <c r="B3007" t="s">
        <v>22</v>
      </c>
      <c r="C3007" t="s">
        <v>354</v>
      </c>
      <c r="D3007" t="s">
        <v>26</v>
      </c>
      <c r="E3007" t="s">
        <v>42</v>
      </c>
      <c r="F3007" t="s">
        <v>71</v>
      </c>
      <c r="G3007">
        <v>152.76</v>
      </c>
    </row>
    <row r="3008" spans="1:7" x14ac:dyDescent="0.55000000000000004">
      <c r="A3008" s="1">
        <v>42735</v>
      </c>
      <c r="B3008" t="s">
        <v>22</v>
      </c>
      <c r="C3008" t="s">
        <v>100</v>
      </c>
      <c r="D3008" t="s">
        <v>101</v>
      </c>
      <c r="E3008" t="s">
        <v>42</v>
      </c>
      <c r="F3008" t="s">
        <v>55</v>
      </c>
      <c r="G3008">
        <v>152.68799999999999</v>
      </c>
    </row>
    <row r="3009" spans="1:7" x14ac:dyDescent="0.55000000000000004">
      <c r="A3009" s="1">
        <v>43388</v>
      </c>
      <c r="B3009" t="s">
        <v>37</v>
      </c>
      <c r="C3009" t="s">
        <v>39</v>
      </c>
      <c r="D3009" t="s">
        <v>40</v>
      </c>
      <c r="E3009" t="s">
        <v>42</v>
      </c>
      <c r="F3009" t="s">
        <v>43</v>
      </c>
      <c r="G3009">
        <v>152.65</v>
      </c>
    </row>
    <row r="3010" spans="1:7" x14ac:dyDescent="0.55000000000000004">
      <c r="A3010" s="1">
        <v>42231</v>
      </c>
      <c r="B3010" t="s">
        <v>22</v>
      </c>
      <c r="C3010" t="s">
        <v>50</v>
      </c>
      <c r="D3010" t="s">
        <v>26</v>
      </c>
      <c r="E3010" t="s">
        <v>42</v>
      </c>
      <c r="F3010" t="s">
        <v>74</v>
      </c>
      <c r="G3010">
        <v>152.24</v>
      </c>
    </row>
    <row r="3011" spans="1:7" x14ac:dyDescent="0.55000000000000004">
      <c r="A3011" s="1">
        <v>43066</v>
      </c>
      <c r="B3011" t="s">
        <v>37</v>
      </c>
      <c r="C3011" t="s">
        <v>4535</v>
      </c>
      <c r="D3011" t="s">
        <v>101</v>
      </c>
      <c r="E3011" t="s">
        <v>42</v>
      </c>
      <c r="F3011" t="s">
        <v>71</v>
      </c>
      <c r="G3011">
        <v>152</v>
      </c>
    </row>
    <row r="3012" spans="1:7" x14ac:dyDescent="0.55000000000000004">
      <c r="A3012" s="1">
        <v>42702</v>
      </c>
      <c r="B3012" t="s">
        <v>22</v>
      </c>
      <c r="C3012" t="s">
        <v>207</v>
      </c>
      <c r="D3012" t="s">
        <v>101</v>
      </c>
      <c r="E3012" t="s">
        <v>28</v>
      </c>
      <c r="F3012" t="s">
        <v>61</v>
      </c>
      <c r="G3012">
        <v>151.96</v>
      </c>
    </row>
    <row r="3013" spans="1:7" x14ac:dyDescent="0.55000000000000004">
      <c r="A3013" s="1">
        <v>42520</v>
      </c>
      <c r="B3013" t="s">
        <v>98</v>
      </c>
      <c r="C3013" t="s">
        <v>315</v>
      </c>
      <c r="D3013" t="s">
        <v>26</v>
      </c>
      <c r="E3013" t="s">
        <v>67</v>
      </c>
      <c r="F3013" t="s">
        <v>157</v>
      </c>
      <c r="G3013">
        <v>151.96</v>
      </c>
    </row>
    <row r="3014" spans="1:7" x14ac:dyDescent="0.55000000000000004">
      <c r="A3014" s="1">
        <v>42332</v>
      </c>
      <c r="B3014" t="s">
        <v>37</v>
      </c>
      <c r="C3014" t="s">
        <v>234</v>
      </c>
      <c r="D3014" t="s">
        <v>101</v>
      </c>
      <c r="E3014" t="s">
        <v>42</v>
      </c>
      <c r="F3014" t="s">
        <v>64</v>
      </c>
      <c r="G3014">
        <v>151.91999999999999</v>
      </c>
    </row>
    <row r="3015" spans="1:7" x14ac:dyDescent="0.55000000000000004">
      <c r="A3015" s="1">
        <v>42332</v>
      </c>
      <c r="B3015" t="s">
        <v>22</v>
      </c>
      <c r="C3015" t="s">
        <v>39</v>
      </c>
      <c r="D3015" t="s">
        <v>40</v>
      </c>
      <c r="E3015" t="s">
        <v>28</v>
      </c>
      <c r="F3015" t="s">
        <v>61</v>
      </c>
      <c r="G3015">
        <v>151.72</v>
      </c>
    </row>
    <row r="3016" spans="1:7" x14ac:dyDescent="0.55000000000000004">
      <c r="A3016" s="1">
        <v>42930</v>
      </c>
      <c r="B3016" t="s">
        <v>22</v>
      </c>
      <c r="C3016" t="s">
        <v>39</v>
      </c>
      <c r="D3016" t="s">
        <v>40</v>
      </c>
      <c r="E3016" t="s">
        <v>42</v>
      </c>
      <c r="F3016" t="s">
        <v>74</v>
      </c>
      <c r="G3016">
        <v>151.62</v>
      </c>
    </row>
    <row r="3017" spans="1:7" x14ac:dyDescent="0.55000000000000004">
      <c r="A3017" s="1">
        <v>42634</v>
      </c>
      <c r="B3017" t="s">
        <v>37</v>
      </c>
      <c r="C3017" t="s">
        <v>100</v>
      </c>
      <c r="D3017" t="s">
        <v>101</v>
      </c>
      <c r="E3017" t="s">
        <v>67</v>
      </c>
      <c r="F3017" t="s">
        <v>157</v>
      </c>
      <c r="G3017">
        <v>151.19999999999999</v>
      </c>
    </row>
    <row r="3018" spans="1:7" x14ac:dyDescent="0.55000000000000004">
      <c r="A3018" s="1">
        <v>43059</v>
      </c>
      <c r="B3018" t="s">
        <v>22</v>
      </c>
      <c r="C3018" t="s">
        <v>100</v>
      </c>
      <c r="D3018" t="s">
        <v>101</v>
      </c>
      <c r="E3018" t="s">
        <v>67</v>
      </c>
      <c r="F3018" t="s">
        <v>68</v>
      </c>
      <c r="G3018">
        <v>151.19200000000001</v>
      </c>
    </row>
    <row r="3019" spans="1:7" x14ac:dyDescent="0.55000000000000004">
      <c r="A3019" s="1">
        <v>43436</v>
      </c>
      <c r="B3019" t="s">
        <v>37</v>
      </c>
      <c r="C3019" t="s">
        <v>494</v>
      </c>
      <c r="D3019" t="s">
        <v>144</v>
      </c>
      <c r="E3019" t="s">
        <v>67</v>
      </c>
      <c r="F3019" t="s">
        <v>68</v>
      </c>
      <c r="G3019">
        <v>151.18799999999999</v>
      </c>
    </row>
    <row r="3020" spans="1:7" x14ac:dyDescent="0.55000000000000004">
      <c r="A3020" s="1">
        <v>43317</v>
      </c>
      <c r="B3020" t="s">
        <v>98</v>
      </c>
      <c r="C3020" t="s">
        <v>100</v>
      </c>
      <c r="D3020" t="s">
        <v>101</v>
      </c>
      <c r="E3020" t="s">
        <v>42</v>
      </c>
      <c r="F3020" t="s">
        <v>55</v>
      </c>
      <c r="G3020">
        <v>151.05600000000001</v>
      </c>
    </row>
    <row r="3021" spans="1:7" x14ac:dyDescent="0.55000000000000004">
      <c r="A3021" s="1">
        <v>42567</v>
      </c>
      <c r="B3021" t="s">
        <v>98</v>
      </c>
      <c r="C3021" t="s">
        <v>2738</v>
      </c>
      <c r="D3021" t="s">
        <v>144</v>
      </c>
      <c r="E3021" t="s">
        <v>28</v>
      </c>
      <c r="F3021" t="s">
        <v>32</v>
      </c>
      <c r="G3021">
        <v>150.97999999999999</v>
      </c>
    </row>
    <row r="3022" spans="1:7" x14ac:dyDescent="0.55000000000000004">
      <c r="A3022" s="1">
        <v>43425</v>
      </c>
      <c r="B3022" t="s">
        <v>22</v>
      </c>
      <c r="C3022" t="s">
        <v>92</v>
      </c>
      <c r="D3022" t="s">
        <v>40</v>
      </c>
      <c r="E3022" t="s">
        <v>42</v>
      </c>
      <c r="F3022" t="s">
        <v>71</v>
      </c>
      <c r="G3022">
        <v>150.80000000000001</v>
      </c>
    </row>
    <row r="3023" spans="1:7" x14ac:dyDescent="0.55000000000000004">
      <c r="A3023" s="1">
        <v>42835</v>
      </c>
      <c r="B3023" t="s">
        <v>22</v>
      </c>
      <c r="C3023" t="s">
        <v>39</v>
      </c>
      <c r="D3023" t="s">
        <v>40</v>
      </c>
      <c r="E3023" t="s">
        <v>42</v>
      </c>
      <c r="F3023" t="s">
        <v>55</v>
      </c>
      <c r="G3023">
        <v>150.66</v>
      </c>
    </row>
    <row r="3024" spans="1:7" x14ac:dyDescent="0.55000000000000004">
      <c r="A3024" s="1">
        <v>42451</v>
      </c>
      <c r="B3024" t="s">
        <v>22</v>
      </c>
      <c r="C3024" t="s">
        <v>50</v>
      </c>
      <c r="D3024" t="s">
        <v>26</v>
      </c>
      <c r="E3024" t="s">
        <v>42</v>
      </c>
      <c r="F3024" t="s">
        <v>55</v>
      </c>
      <c r="G3024">
        <v>150.40799999999999</v>
      </c>
    </row>
    <row r="3025" spans="1:7" x14ac:dyDescent="0.55000000000000004">
      <c r="A3025" s="1">
        <v>42666</v>
      </c>
      <c r="B3025" t="s">
        <v>22</v>
      </c>
      <c r="C3025" t="s">
        <v>100</v>
      </c>
      <c r="D3025" t="s">
        <v>101</v>
      </c>
      <c r="E3025" t="s">
        <v>67</v>
      </c>
      <c r="F3025" t="s">
        <v>68</v>
      </c>
      <c r="G3025">
        <v>150.38399999999999</v>
      </c>
    </row>
    <row r="3026" spans="1:7" x14ac:dyDescent="0.55000000000000004">
      <c r="A3026" s="1">
        <v>43074</v>
      </c>
      <c r="B3026" t="s">
        <v>37</v>
      </c>
      <c r="C3026" t="s">
        <v>110</v>
      </c>
      <c r="D3026" t="s">
        <v>101</v>
      </c>
      <c r="E3026" t="s">
        <v>67</v>
      </c>
      <c r="F3026" t="s">
        <v>68</v>
      </c>
      <c r="G3026">
        <v>149.97</v>
      </c>
    </row>
    <row r="3027" spans="1:7" x14ac:dyDescent="0.55000000000000004">
      <c r="A3027" s="1">
        <v>42403</v>
      </c>
      <c r="B3027" t="s">
        <v>22</v>
      </c>
      <c r="C3027" t="s">
        <v>134</v>
      </c>
      <c r="D3027" t="s">
        <v>101</v>
      </c>
      <c r="E3027" t="s">
        <v>67</v>
      </c>
      <c r="F3027" t="s">
        <v>157</v>
      </c>
      <c r="G3027">
        <v>149.97</v>
      </c>
    </row>
    <row r="3028" spans="1:7" x14ac:dyDescent="0.55000000000000004">
      <c r="A3028" s="1">
        <v>42137</v>
      </c>
      <c r="B3028" t="s">
        <v>22</v>
      </c>
      <c r="C3028" t="s">
        <v>39</v>
      </c>
      <c r="D3028" t="s">
        <v>40</v>
      </c>
      <c r="E3028" t="s">
        <v>67</v>
      </c>
      <c r="F3028" t="s">
        <v>157</v>
      </c>
      <c r="G3028">
        <v>149.97</v>
      </c>
    </row>
    <row r="3029" spans="1:7" x14ac:dyDescent="0.55000000000000004">
      <c r="A3029" s="1">
        <v>42829</v>
      </c>
      <c r="B3029" t="s">
        <v>98</v>
      </c>
      <c r="C3029" t="s">
        <v>315</v>
      </c>
      <c r="D3029" t="s">
        <v>26</v>
      </c>
      <c r="E3029" t="s">
        <v>67</v>
      </c>
      <c r="F3029" t="s">
        <v>68</v>
      </c>
      <c r="G3029">
        <v>149.97</v>
      </c>
    </row>
    <row r="3030" spans="1:7" x14ac:dyDescent="0.55000000000000004">
      <c r="A3030" s="1">
        <v>42242</v>
      </c>
      <c r="B3030" t="s">
        <v>98</v>
      </c>
      <c r="C3030" t="s">
        <v>241</v>
      </c>
      <c r="D3030" t="s">
        <v>144</v>
      </c>
      <c r="E3030" t="s">
        <v>67</v>
      </c>
      <c r="F3030" t="s">
        <v>157</v>
      </c>
      <c r="G3030">
        <v>149.97</v>
      </c>
    </row>
    <row r="3031" spans="1:7" x14ac:dyDescent="0.55000000000000004">
      <c r="A3031" s="1">
        <v>42327</v>
      </c>
      <c r="B3031" t="s">
        <v>98</v>
      </c>
      <c r="C3031" t="s">
        <v>734</v>
      </c>
      <c r="D3031" t="s">
        <v>26</v>
      </c>
      <c r="E3031" t="s">
        <v>67</v>
      </c>
      <c r="F3031" t="s">
        <v>68</v>
      </c>
      <c r="G3031">
        <v>149.94999999999999</v>
      </c>
    </row>
    <row r="3032" spans="1:7" x14ac:dyDescent="0.55000000000000004">
      <c r="A3032" s="1">
        <v>43271</v>
      </c>
      <c r="B3032" t="s">
        <v>22</v>
      </c>
      <c r="C3032" t="s">
        <v>263</v>
      </c>
      <c r="D3032" t="s">
        <v>144</v>
      </c>
      <c r="E3032" t="s">
        <v>67</v>
      </c>
      <c r="F3032" t="s">
        <v>157</v>
      </c>
      <c r="G3032">
        <v>149.94999999999999</v>
      </c>
    </row>
    <row r="3033" spans="1:7" x14ac:dyDescent="0.55000000000000004">
      <c r="A3033" s="1">
        <v>42019</v>
      </c>
      <c r="B3033" t="s">
        <v>22</v>
      </c>
      <c r="C3033" t="s">
        <v>1271</v>
      </c>
      <c r="D3033" t="s">
        <v>26</v>
      </c>
      <c r="E3033" t="s">
        <v>67</v>
      </c>
      <c r="F3033" t="s">
        <v>157</v>
      </c>
      <c r="G3033">
        <v>149.94999999999999</v>
      </c>
    </row>
    <row r="3034" spans="1:7" x14ac:dyDescent="0.55000000000000004">
      <c r="A3034" s="1">
        <v>42662</v>
      </c>
      <c r="B3034" t="s">
        <v>37</v>
      </c>
      <c r="C3034" t="s">
        <v>234</v>
      </c>
      <c r="D3034" t="s">
        <v>101</v>
      </c>
      <c r="E3034" t="s">
        <v>67</v>
      </c>
      <c r="F3034" t="s">
        <v>68</v>
      </c>
      <c r="G3034">
        <v>149.94999999999999</v>
      </c>
    </row>
    <row r="3035" spans="1:7" x14ac:dyDescent="0.55000000000000004">
      <c r="A3035" s="1">
        <v>43362</v>
      </c>
      <c r="B3035" t="s">
        <v>37</v>
      </c>
      <c r="C3035" t="s">
        <v>39</v>
      </c>
      <c r="D3035" t="s">
        <v>40</v>
      </c>
      <c r="E3035" t="s">
        <v>67</v>
      </c>
      <c r="F3035" t="s">
        <v>157</v>
      </c>
      <c r="G3035">
        <v>149.94999999999999</v>
      </c>
    </row>
    <row r="3036" spans="1:7" x14ac:dyDescent="0.55000000000000004">
      <c r="A3036" s="1">
        <v>42991</v>
      </c>
      <c r="B3036" t="s">
        <v>22</v>
      </c>
      <c r="C3036" t="s">
        <v>134</v>
      </c>
      <c r="D3036" t="s">
        <v>101</v>
      </c>
      <c r="E3036" t="s">
        <v>67</v>
      </c>
      <c r="F3036" t="s">
        <v>68</v>
      </c>
      <c r="G3036">
        <v>149.94999999999999</v>
      </c>
    </row>
    <row r="3037" spans="1:7" x14ac:dyDescent="0.55000000000000004">
      <c r="A3037" s="1">
        <v>43450</v>
      </c>
      <c r="B3037" t="s">
        <v>37</v>
      </c>
      <c r="C3037" t="s">
        <v>39</v>
      </c>
      <c r="D3037" t="s">
        <v>40</v>
      </c>
      <c r="E3037" t="s">
        <v>67</v>
      </c>
      <c r="F3037" t="s">
        <v>157</v>
      </c>
      <c r="G3037">
        <v>149.94999999999999</v>
      </c>
    </row>
    <row r="3038" spans="1:7" x14ac:dyDescent="0.55000000000000004">
      <c r="A3038" s="1">
        <v>42313</v>
      </c>
      <c r="B3038" t="s">
        <v>22</v>
      </c>
      <c r="C3038" t="s">
        <v>315</v>
      </c>
      <c r="D3038" t="s">
        <v>26</v>
      </c>
      <c r="E3038" t="s">
        <v>28</v>
      </c>
      <c r="F3038" t="s">
        <v>32</v>
      </c>
      <c r="G3038">
        <v>149.9</v>
      </c>
    </row>
    <row r="3039" spans="1:7" x14ac:dyDescent="0.55000000000000004">
      <c r="A3039" s="1">
        <v>43343</v>
      </c>
      <c r="B3039" t="s">
        <v>37</v>
      </c>
      <c r="C3039" t="s">
        <v>92</v>
      </c>
      <c r="D3039" t="s">
        <v>40</v>
      </c>
      <c r="E3039" t="s">
        <v>42</v>
      </c>
      <c r="F3039" t="s">
        <v>55</v>
      </c>
      <c r="G3039">
        <v>149.72999999999999</v>
      </c>
    </row>
    <row r="3040" spans="1:7" x14ac:dyDescent="0.55000000000000004">
      <c r="A3040" s="1">
        <v>42161</v>
      </c>
      <c r="B3040" t="s">
        <v>37</v>
      </c>
      <c r="C3040" t="s">
        <v>263</v>
      </c>
      <c r="D3040" t="s">
        <v>144</v>
      </c>
      <c r="E3040" t="s">
        <v>42</v>
      </c>
      <c r="F3040" t="s">
        <v>71</v>
      </c>
      <c r="G3040">
        <v>149.54400000000001</v>
      </c>
    </row>
    <row r="3041" spans="1:7" x14ac:dyDescent="0.55000000000000004">
      <c r="A3041" s="1">
        <v>42799</v>
      </c>
      <c r="B3041" t="s">
        <v>37</v>
      </c>
      <c r="C3041" t="s">
        <v>100</v>
      </c>
      <c r="D3041" t="s">
        <v>101</v>
      </c>
      <c r="E3041" t="s">
        <v>42</v>
      </c>
      <c r="F3041" t="s">
        <v>169</v>
      </c>
      <c r="G3041">
        <v>149.352</v>
      </c>
    </row>
    <row r="3042" spans="1:7" x14ac:dyDescent="0.55000000000000004">
      <c r="A3042" s="1">
        <v>42112</v>
      </c>
      <c r="B3042" t="s">
        <v>22</v>
      </c>
      <c r="C3042" t="s">
        <v>100</v>
      </c>
      <c r="D3042" t="s">
        <v>101</v>
      </c>
      <c r="E3042" t="s">
        <v>42</v>
      </c>
      <c r="F3042" t="s">
        <v>169</v>
      </c>
      <c r="G3042">
        <v>149.352</v>
      </c>
    </row>
    <row r="3043" spans="1:7" x14ac:dyDescent="0.55000000000000004">
      <c r="A3043" s="1">
        <v>42142</v>
      </c>
      <c r="B3043" t="s">
        <v>22</v>
      </c>
      <c r="C3043" t="s">
        <v>494</v>
      </c>
      <c r="D3043" t="s">
        <v>144</v>
      </c>
      <c r="E3043" t="s">
        <v>28</v>
      </c>
      <c r="F3043" t="s">
        <v>61</v>
      </c>
      <c r="G3043">
        <v>149.232</v>
      </c>
    </row>
    <row r="3044" spans="1:7" x14ac:dyDescent="0.55000000000000004">
      <c r="A3044" s="1">
        <v>42264</v>
      </c>
      <c r="B3044" t="s">
        <v>22</v>
      </c>
      <c r="C3044" t="s">
        <v>416</v>
      </c>
      <c r="D3044" t="s">
        <v>40</v>
      </c>
      <c r="E3044" t="s">
        <v>42</v>
      </c>
      <c r="F3044" t="s">
        <v>86</v>
      </c>
      <c r="G3044">
        <v>148.70400000000001</v>
      </c>
    </row>
    <row r="3045" spans="1:7" x14ac:dyDescent="0.55000000000000004">
      <c r="A3045" s="1">
        <v>43403</v>
      </c>
      <c r="B3045" t="s">
        <v>22</v>
      </c>
      <c r="C3045" t="s">
        <v>39</v>
      </c>
      <c r="D3045" t="s">
        <v>40</v>
      </c>
      <c r="E3045" t="s">
        <v>67</v>
      </c>
      <c r="F3045" t="s">
        <v>68</v>
      </c>
      <c r="G3045">
        <v>148.47999999999999</v>
      </c>
    </row>
    <row r="3046" spans="1:7" x14ac:dyDescent="0.55000000000000004">
      <c r="A3046" s="1">
        <v>42319</v>
      </c>
      <c r="B3046" t="s">
        <v>22</v>
      </c>
      <c r="C3046" t="s">
        <v>100</v>
      </c>
      <c r="D3046" t="s">
        <v>101</v>
      </c>
      <c r="E3046" t="s">
        <v>67</v>
      </c>
      <c r="F3046" t="s">
        <v>68</v>
      </c>
      <c r="G3046">
        <v>148.47999999999999</v>
      </c>
    </row>
    <row r="3047" spans="1:7" x14ac:dyDescent="0.55000000000000004">
      <c r="A3047" s="1">
        <v>42563</v>
      </c>
      <c r="B3047" t="s">
        <v>22</v>
      </c>
      <c r="C3047" t="s">
        <v>207</v>
      </c>
      <c r="D3047" t="s">
        <v>101</v>
      </c>
      <c r="E3047" t="s">
        <v>67</v>
      </c>
      <c r="F3047" t="s">
        <v>68</v>
      </c>
      <c r="G3047">
        <v>148.47999999999999</v>
      </c>
    </row>
    <row r="3048" spans="1:7" x14ac:dyDescent="0.55000000000000004">
      <c r="A3048" s="1">
        <v>43276</v>
      </c>
      <c r="B3048" t="s">
        <v>22</v>
      </c>
      <c r="C3048" t="s">
        <v>207</v>
      </c>
      <c r="D3048" t="s">
        <v>101</v>
      </c>
      <c r="E3048" t="s">
        <v>67</v>
      </c>
      <c r="F3048" t="s">
        <v>68</v>
      </c>
      <c r="G3048">
        <v>148.47999999999999</v>
      </c>
    </row>
    <row r="3049" spans="1:7" x14ac:dyDescent="0.55000000000000004">
      <c r="A3049" s="1">
        <v>42666</v>
      </c>
      <c r="B3049" t="s">
        <v>22</v>
      </c>
      <c r="C3049" t="s">
        <v>39</v>
      </c>
      <c r="D3049" t="s">
        <v>40</v>
      </c>
      <c r="E3049" t="s">
        <v>67</v>
      </c>
      <c r="F3049" t="s">
        <v>157</v>
      </c>
      <c r="G3049">
        <v>148.32</v>
      </c>
    </row>
    <row r="3050" spans="1:7" x14ac:dyDescent="0.55000000000000004">
      <c r="A3050" s="1">
        <v>43049</v>
      </c>
      <c r="B3050" t="s">
        <v>98</v>
      </c>
      <c r="C3050" t="s">
        <v>494</v>
      </c>
      <c r="D3050" t="s">
        <v>144</v>
      </c>
      <c r="E3050" t="s">
        <v>28</v>
      </c>
      <c r="F3050" t="s">
        <v>61</v>
      </c>
      <c r="G3050">
        <v>148.28800000000001</v>
      </c>
    </row>
    <row r="3051" spans="1:7" x14ac:dyDescent="0.55000000000000004">
      <c r="A3051" s="1">
        <v>43443</v>
      </c>
      <c r="B3051" t="s">
        <v>98</v>
      </c>
      <c r="C3051" t="s">
        <v>39</v>
      </c>
      <c r="D3051" t="s">
        <v>40</v>
      </c>
      <c r="E3051" t="s">
        <v>28</v>
      </c>
      <c r="F3051" t="s">
        <v>29</v>
      </c>
      <c r="G3051">
        <v>148.25700000000001</v>
      </c>
    </row>
    <row r="3052" spans="1:7" x14ac:dyDescent="0.55000000000000004">
      <c r="A3052" s="1">
        <v>43341</v>
      </c>
      <c r="B3052" t="s">
        <v>37</v>
      </c>
      <c r="C3052" t="s">
        <v>39</v>
      </c>
      <c r="D3052" t="s">
        <v>40</v>
      </c>
      <c r="E3052" t="s">
        <v>28</v>
      </c>
      <c r="F3052" t="s">
        <v>61</v>
      </c>
      <c r="G3052">
        <v>148.02000000000001</v>
      </c>
    </row>
    <row r="3053" spans="1:7" x14ac:dyDescent="0.55000000000000004">
      <c r="A3053" s="1">
        <v>43229</v>
      </c>
      <c r="B3053" t="s">
        <v>98</v>
      </c>
      <c r="C3053" t="s">
        <v>92</v>
      </c>
      <c r="D3053" t="s">
        <v>40</v>
      </c>
      <c r="E3053" t="s">
        <v>42</v>
      </c>
      <c r="F3053" t="s">
        <v>71</v>
      </c>
      <c r="G3053">
        <v>147.91999999999999</v>
      </c>
    </row>
    <row r="3054" spans="1:7" x14ac:dyDescent="0.55000000000000004">
      <c r="A3054" s="1">
        <v>43142</v>
      </c>
      <c r="B3054" t="s">
        <v>22</v>
      </c>
      <c r="C3054" t="s">
        <v>494</v>
      </c>
      <c r="D3054" t="s">
        <v>144</v>
      </c>
      <c r="E3054" t="s">
        <v>28</v>
      </c>
      <c r="F3054" t="s">
        <v>61</v>
      </c>
      <c r="G3054">
        <v>147.56800000000001</v>
      </c>
    </row>
    <row r="3055" spans="1:7" x14ac:dyDescent="0.55000000000000004">
      <c r="A3055" s="1">
        <v>43348</v>
      </c>
      <c r="B3055" t="s">
        <v>98</v>
      </c>
      <c r="C3055" t="s">
        <v>50</v>
      </c>
      <c r="D3055" t="s">
        <v>26</v>
      </c>
      <c r="E3055" t="s">
        <v>42</v>
      </c>
      <c r="F3055" t="s">
        <v>55</v>
      </c>
      <c r="G3055">
        <v>147.184</v>
      </c>
    </row>
    <row r="3056" spans="1:7" x14ac:dyDescent="0.55000000000000004">
      <c r="A3056" s="1">
        <v>43371</v>
      </c>
      <c r="B3056" t="s">
        <v>98</v>
      </c>
      <c r="C3056" t="s">
        <v>453</v>
      </c>
      <c r="D3056" t="s">
        <v>40</v>
      </c>
      <c r="E3056" t="s">
        <v>42</v>
      </c>
      <c r="F3056" t="s">
        <v>55</v>
      </c>
      <c r="G3056">
        <v>147.184</v>
      </c>
    </row>
    <row r="3057" spans="1:7" x14ac:dyDescent="0.55000000000000004">
      <c r="A3057" s="1">
        <v>42628</v>
      </c>
      <c r="B3057" t="s">
        <v>37</v>
      </c>
      <c r="C3057" t="s">
        <v>143</v>
      </c>
      <c r="D3057" t="s">
        <v>144</v>
      </c>
      <c r="E3057" t="s">
        <v>42</v>
      </c>
      <c r="F3057" t="s">
        <v>55</v>
      </c>
      <c r="G3057">
        <v>147.184</v>
      </c>
    </row>
    <row r="3058" spans="1:7" x14ac:dyDescent="0.55000000000000004">
      <c r="A3058" s="1">
        <v>43401</v>
      </c>
      <c r="B3058" t="s">
        <v>22</v>
      </c>
      <c r="C3058" t="s">
        <v>84</v>
      </c>
      <c r="D3058" t="s">
        <v>26</v>
      </c>
      <c r="E3058" t="s">
        <v>42</v>
      </c>
      <c r="F3058" t="s">
        <v>55</v>
      </c>
      <c r="G3058">
        <v>147.184</v>
      </c>
    </row>
    <row r="3059" spans="1:7" x14ac:dyDescent="0.55000000000000004">
      <c r="A3059" s="1">
        <v>43353</v>
      </c>
      <c r="B3059" t="s">
        <v>37</v>
      </c>
      <c r="C3059" t="s">
        <v>207</v>
      </c>
      <c r="D3059" t="s">
        <v>101</v>
      </c>
      <c r="E3059" t="s">
        <v>67</v>
      </c>
      <c r="F3059" t="s">
        <v>68</v>
      </c>
      <c r="G3059">
        <v>147.16800000000001</v>
      </c>
    </row>
    <row r="3060" spans="1:7" x14ac:dyDescent="0.55000000000000004">
      <c r="A3060" s="1">
        <v>42990</v>
      </c>
      <c r="B3060" t="s">
        <v>98</v>
      </c>
      <c r="C3060" t="s">
        <v>453</v>
      </c>
      <c r="D3060" t="s">
        <v>40</v>
      </c>
      <c r="E3060" t="s">
        <v>67</v>
      </c>
      <c r="F3060" t="s">
        <v>68</v>
      </c>
      <c r="G3060">
        <v>146.952</v>
      </c>
    </row>
    <row r="3061" spans="1:7" x14ac:dyDescent="0.55000000000000004">
      <c r="A3061" s="1">
        <v>43210</v>
      </c>
      <c r="B3061" t="s">
        <v>22</v>
      </c>
      <c r="C3061" t="s">
        <v>234</v>
      </c>
      <c r="D3061" t="s">
        <v>101</v>
      </c>
      <c r="E3061" t="s">
        <v>42</v>
      </c>
      <c r="F3061" t="s">
        <v>71</v>
      </c>
      <c r="G3061">
        <v>146.86000000000001</v>
      </c>
    </row>
    <row r="3062" spans="1:7" x14ac:dyDescent="0.55000000000000004">
      <c r="A3062" s="1">
        <v>42779</v>
      </c>
      <c r="B3062" t="s">
        <v>98</v>
      </c>
      <c r="C3062" t="s">
        <v>39</v>
      </c>
      <c r="D3062" t="s">
        <v>40</v>
      </c>
      <c r="E3062" t="s">
        <v>42</v>
      </c>
      <c r="F3062" t="s">
        <v>86</v>
      </c>
      <c r="G3062">
        <v>146.82</v>
      </c>
    </row>
    <row r="3063" spans="1:7" x14ac:dyDescent="0.55000000000000004">
      <c r="A3063" s="1">
        <v>43420</v>
      </c>
      <c r="B3063" t="s">
        <v>22</v>
      </c>
      <c r="C3063" t="s">
        <v>263</v>
      </c>
      <c r="D3063" t="s">
        <v>144</v>
      </c>
      <c r="E3063" t="s">
        <v>42</v>
      </c>
      <c r="F3063" t="s">
        <v>86</v>
      </c>
      <c r="G3063">
        <v>146.82</v>
      </c>
    </row>
    <row r="3064" spans="1:7" x14ac:dyDescent="0.55000000000000004">
      <c r="A3064" s="1">
        <v>42340</v>
      </c>
      <c r="B3064" t="s">
        <v>37</v>
      </c>
      <c r="C3064" t="s">
        <v>2738</v>
      </c>
      <c r="D3064" t="s">
        <v>144</v>
      </c>
      <c r="E3064" t="s">
        <v>42</v>
      </c>
      <c r="F3064" t="s">
        <v>86</v>
      </c>
      <c r="G3064">
        <v>146.82</v>
      </c>
    </row>
    <row r="3065" spans="1:7" x14ac:dyDescent="0.55000000000000004">
      <c r="A3065" s="1">
        <v>43345</v>
      </c>
      <c r="B3065" t="s">
        <v>22</v>
      </c>
      <c r="C3065" t="s">
        <v>745</v>
      </c>
      <c r="D3065" t="s">
        <v>144</v>
      </c>
      <c r="E3065" t="s">
        <v>42</v>
      </c>
      <c r="F3065" t="s">
        <v>86</v>
      </c>
      <c r="G3065">
        <v>146.82</v>
      </c>
    </row>
    <row r="3066" spans="1:7" x14ac:dyDescent="0.55000000000000004">
      <c r="A3066" s="1">
        <v>42640</v>
      </c>
      <c r="B3066" t="s">
        <v>98</v>
      </c>
      <c r="C3066" t="s">
        <v>39</v>
      </c>
      <c r="D3066" t="s">
        <v>40</v>
      </c>
      <c r="E3066" t="s">
        <v>42</v>
      </c>
      <c r="F3066" t="s">
        <v>86</v>
      </c>
      <c r="G3066">
        <v>146.82</v>
      </c>
    </row>
    <row r="3067" spans="1:7" x14ac:dyDescent="0.55000000000000004">
      <c r="A3067" s="1">
        <v>42074</v>
      </c>
      <c r="B3067" t="s">
        <v>37</v>
      </c>
      <c r="C3067" t="s">
        <v>25</v>
      </c>
      <c r="D3067" t="s">
        <v>26</v>
      </c>
      <c r="E3067" t="s">
        <v>42</v>
      </c>
      <c r="F3067" t="s">
        <v>74</v>
      </c>
      <c r="G3067">
        <v>146.76</v>
      </c>
    </row>
    <row r="3068" spans="1:7" x14ac:dyDescent="0.55000000000000004">
      <c r="A3068" s="1">
        <v>42698</v>
      </c>
      <c r="B3068" t="s">
        <v>22</v>
      </c>
      <c r="C3068" t="s">
        <v>39</v>
      </c>
      <c r="D3068" t="s">
        <v>40</v>
      </c>
      <c r="E3068" t="s">
        <v>42</v>
      </c>
      <c r="F3068" t="s">
        <v>86</v>
      </c>
      <c r="G3068">
        <v>146.72999999999999</v>
      </c>
    </row>
    <row r="3069" spans="1:7" x14ac:dyDescent="0.55000000000000004">
      <c r="A3069" s="1">
        <v>42909</v>
      </c>
      <c r="B3069" t="s">
        <v>22</v>
      </c>
      <c r="C3069" t="s">
        <v>263</v>
      </c>
      <c r="D3069" t="s">
        <v>144</v>
      </c>
      <c r="E3069" t="s">
        <v>42</v>
      </c>
      <c r="F3069" t="s">
        <v>86</v>
      </c>
      <c r="G3069">
        <v>146.72999999999999</v>
      </c>
    </row>
    <row r="3070" spans="1:7" x14ac:dyDescent="0.55000000000000004">
      <c r="A3070" s="1">
        <v>42705</v>
      </c>
      <c r="B3070" t="s">
        <v>98</v>
      </c>
      <c r="C3070" t="s">
        <v>92</v>
      </c>
      <c r="D3070" t="s">
        <v>40</v>
      </c>
      <c r="E3070" t="s">
        <v>42</v>
      </c>
      <c r="F3070" t="s">
        <v>55</v>
      </c>
      <c r="G3070">
        <v>146.72999999999999</v>
      </c>
    </row>
    <row r="3071" spans="1:7" x14ac:dyDescent="0.55000000000000004">
      <c r="A3071" s="1">
        <v>42406</v>
      </c>
      <c r="B3071" t="s">
        <v>37</v>
      </c>
      <c r="C3071" t="s">
        <v>315</v>
      </c>
      <c r="D3071" t="s">
        <v>26</v>
      </c>
      <c r="E3071" t="s">
        <v>42</v>
      </c>
      <c r="F3071" t="s">
        <v>55</v>
      </c>
      <c r="G3071">
        <v>146.72999999999999</v>
      </c>
    </row>
    <row r="3072" spans="1:7" x14ac:dyDescent="0.55000000000000004">
      <c r="A3072" s="1">
        <v>42296</v>
      </c>
      <c r="B3072" t="s">
        <v>37</v>
      </c>
      <c r="C3072" t="s">
        <v>39</v>
      </c>
      <c r="D3072" t="s">
        <v>40</v>
      </c>
      <c r="E3072" t="s">
        <v>42</v>
      </c>
      <c r="F3072" t="s">
        <v>86</v>
      </c>
      <c r="G3072">
        <v>146.72999999999999</v>
      </c>
    </row>
    <row r="3073" spans="1:7" x14ac:dyDescent="0.55000000000000004">
      <c r="A3073" s="1">
        <v>42966</v>
      </c>
      <c r="B3073" t="s">
        <v>22</v>
      </c>
      <c r="C3073" t="s">
        <v>263</v>
      </c>
      <c r="D3073" t="s">
        <v>144</v>
      </c>
      <c r="E3073" t="s">
        <v>42</v>
      </c>
      <c r="F3073" t="s">
        <v>71</v>
      </c>
      <c r="G3073">
        <v>146.68799999999999</v>
      </c>
    </row>
    <row r="3074" spans="1:7" x14ac:dyDescent="0.55000000000000004">
      <c r="A3074" s="1">
        <v>42973</v>
      </c>
      <c r="B3074" t="s">
        <v>37</v>
      </c>
      <c r="C3074" t="s">
        <v>263</v>
      </c>
      <c r="D3074" t="s">
        <v>144</v>
      </c>
      <c r="E3074" t="s">
        <v>42</v>
      </c>
      <c r="F3074" t="s">
        <v>71</v>
      </c>
      <c r="G3074">
        <v>146.68799999999999</v>
      </c>
    </row>
    <row r="3075" spans="1:7" x14ac:dyDescent="0.55000000000000004">
      <c r="A3075" s="1">
        <v>42669</v>
      </c>
      <c r="B3075" t="s">
        <v>37</v>
      </c>
      <c r="C3075" t="s">
        <v>416</v>
      </c>
      <c r="D3075" t="s">
        <v>40</v>
      </c>
      <c r="E3075" t="s">
        <v>42</v>
      </c>
      <c r="F3075" t="s">
        <v>43</v>
      </c>
      <c r="G3075">
        <v>146.54400000000001</v>
      </c>
    </row>
    <row r="3076" spans="1:7" x14ac:dyDescent="0.55000000000000004">
      <c r="A3076" s="1">
        <v>43443</v>
      </c>
      <c r="B3076" t="s">
        <v>22</v>
      </c>
      <c r="C3076" t="s">
        <v>25</v>
      </c>
      <c r="D3076" t="s">
        <v>26</v>
      </c>
      <c r="E3076" t="s">
        <v>67</v>
      </c>
      <c r="F3076" t="s">
        <v>157</v>
      </c>
      <c r="G3076">
        <v>146.44999999999999</v>
      </c>
    </row>
    <row r="3077" spans="1:7" x14ac:dyDescent="0.55000000000000004">
      <c r="A3077" s="1">
        <v>42308</v>
      </c>
      <c r="B3077" t="s">
        <v>37</v>
      </c>
      <c r="C3077" t="s">
        <v>39</v>
      </c>
      <c r="D3077" t="s">
        <v>40</v>
      </c>
      <c r="E3077" t="s">
        <v>28</v>
      </c>
      <c r="F3077" t="s">
        <v>32</v>
      </c>
      <c r="G3077">
        <v>146.352</v>
      </c>
    </row>
    <row r="3078" spans="1:7" x14ac:dyDescent="0.55000000000000004">
      <c r="A3078" s="1">
        <v>43095</v>
      </c>
      <c r="B3078" t="s">
        <v>37</v>
      </c>
      <c r="C3078" t="s">
        <v>39</v>
      </c>
      <c r="D3078" t="s">
        <v>40</v>
      </c>
      <c r="E3078" t="s">
        <v>28</v>
      </c>
      <c r="F3078" t="s">
        <v>32</v>
      </c>
      <c r="G3078">
        <v>146.352</v>
      </c>
    </row>
    <row r="3079" spans="1:7" x14ac:dyDescent="0.55000000000000004">
      <c r="A3079" s="1">
        <v>43268</v>
      </c>
      <c r="B3079" t="s">
        <v>22</v>
      </c>
      <c r="C3079" t="s">
        <v>453</v>
      </c>
      <c r="D3079" t="s">
        <v>40</v>
      </c>
      <c r="E3079" t="s">
        <v>42</v>
      </c>
      <c r="F3079" t="s">
        <v>55</v>
      </c>
      <c r="G3079">
        <v>146.352</v>
      </c>
    </row>
    <row r="3080" spans="1:7" x14ac:dyDescent="0.55000000000000004">
      <c r="A3080" s="1">
        <v>42802</v>
      </c>
      <c r="B3080" t="s">
        <v>98</v>
      </c>
      <c r="C3080" t="s">
        <v>100</v>
      </c>
      <c r="D3080" t="s">
        <v>101</v>
      </c>
      <c r="E3080" t="s">
        <v>42</v>
      </c>
      <c r="F3080" t="s">
        <v>169</v>
      </c>
      <c r="G3080">
        <v>146.352</v>
      </c>
    </row>
    <row r="3081" spans="1:7" x14ac:dyDescent="0.55000000000000004">
      <c r="A3081" s="1">
        <v>43270</v>
      </c>
      <c r="B3081" t="s">
        <v>22</v>
      </c>
      <c r="C3081" t="s">
        <v>100</v>
      </c>
      <c r="D3081" t="s">
        <v>101</v>
      </c>
      <c r="E3081" t="s">
        <v>42</v>
      </c>
      <c r="F3081" t="s">
        <v>86</v>
      </c>
      <c r="G3081">
        <v>146.17599999999999</v>
      </c>
    </row>
    <row r="3082" spans="1:7" x14ac:dyDescent="0.55000000000000004">
      <c r="A3082" s="1">
        <v>42686</v>
      </c>
      <c r="B3082" t="s">
        <v>37</v>
      </c>
      <c r="C3082" t="s">
        <v>50</v>
      </c>
      <c r="D3082" t="s">
        <v>26</v>
      </c>
      <c r="E3082" t="s">
        <v>28</v>
      </c>
      <c r="F3082" t="s">
        <v>32</v>
      </c>
      <c r="G3082">
        <v>146.136</v>
      </c>
    </row>
    <row r="3083" spans="1:7" x14ac:dyDescent="0.55000000000000004">
      <c r="A3083" s="1">
        <v>42986</v>
      </c>
      <c r="B3083" t="s">
        <v>22</v>
      </c>
      <c r="C3083" t="s">
        <v>39</v>
      </c>
      <c r="D3083" t="s">
        <v>40</v>
      </c>
      <c r="E3083" t="s">
        <v>28</v>
      </c>
      <c r="F3083" t="s">
        <v>52</v>
      </c>
      <c r="G3083">
        <v>146.04</v>
      </c>
    </row>
    <row r="3084" spans="1:7" x14ac:dyDescent="0.55000000000000004">
      <c r="A3084" s="1">
        <v>42326</v>
      </c>
      <c r="B3084" t="s">
        <v>22</v>
      </c>
      <c r="C3084" t="s">
        <v>453</v>
      </c>
      <c r="D3084" t="s">
        <v>40</v>
      </c>
      <c r="E3084" t="s">
        <v>28</v>
      </c>
      <c r="F3084" t="s">
        <v>52</v>
      </c>
      <c r="G3084">
        <v>145.97999999999999</v>
      </c>
    </row>
    <row r="3085" spans="1:7" x14ac:dyDescent="0.55000000000000004">
      <c r="A3085" s="1">
        <v>42800</v>
      </c>
      <c r="B3085" t="s">
        <v>22</v>
      </c>
      <c r="C3085" t="s">
        <v>207</v>
      </c>
      <c r="D3085" t="s">
        <v>101</v>
      </c>
      <c r="E3085" t="s">
        <v>28</v>
      </c>
      <c r="F3085" t="s">
        <v>52</v>
      </c>
      <c r="G3085">
        <v>145.97999999999999</v>
      </c>
    </row>
    <row r="3086" spans="1:7" x14ac:dyDescent="0.55000000000000004">
      <c r="A3086" s="1">
        <v>43289</v>
      </c>
      <c r="B3086" t="s">
        <v>98</v>
      </c>
      <c r="C3086" t="s">
        <v>39</v>
      </c>
      <c r="D3086" t="s">
        <v>40</v>
      </c>
      <c r="E3086" t="s">
        <v>28</v>
      </c>
      <c r="F3086" t="s">
        <v>61</v>
      </c>
      <c r="G3086">
        <v>145.9</v>
      </c>
    </row>
    <row r="3087" spans="1:7" x14ac:dyDescent="0.55000000000000004">
      <c r="A3087" s="1">
        <v>42651</v>
      </c>
      <c r="B3087" t="s">
        <v>22</v>
      </c>
      <c r="C3087" t="s">
        <v>39</v>
      </c>
      <c r="D3087" t="s">
        <v>40</v>
      </c>
      <c r="E3087" t="s">
        <v>28</v>
      </c>
      <c r="F3087" t="s">
        <v>61</v>
      </c>
      <c r="G3087">
        <v>145.9</v>
      </c>
    </row>
    <row r="3088" spans="1:7" x14ac:dyDescent="0.55000000000000004">
      <c r="A3088" s="1">
        <v>43393</v>
      </c>
      <c r="B3088" t="s">
        <v>22</v>
      </c>
      <c r="C3088" t="s">
        <v>1708</v>
      </c>
      <c r="D3088" t="s">
        <v>26</v>
      </c>
      <c r="E3088" t="s">
        <v>42</v>
      </c>
      <c r="F3088" t="s">
        <v>71</v>
      </c>
      <c r="G3088">
        <v>145.85</v>
      </c>
    </row>
    <row r="3089" spans="1:7" x14ac:dyDescent="0.55000000000000004">
      <c r="A3089" s="1">
        <v>42959</v>
      </c>
      <c r="B3089" t="s">
        <v>98</v>
      </c>
      <c r="C3089" t="s">
        <v>263</v>
      </c>
      <c r="D3089" t="s">
        <v>144</v>
      </c>
      <c r="E3089" t="s">
        <v>28</v>
      </c>
      <c r="F3089" t="s">
        <v>32</v>
      </c>
      <c r="G3089">
        <v>145.76400000000001</v>
      </c>
    </row>
    <row r="3090" spans="1:7" x14ac:dyDescent="0.55000000000000004">
      <c r="A3090" s="1">
        <v>43381</v>
      </c>
      <c r="B3090" t="s">
        <v>22</v>
      </c>
      <c r="C3090" t="s">
        <v>263</v>
      </c>
      <c r="D3090" t="s">
        <v>144</v>
      </c>
      <c r="E3090" t="s">
        <v>28</v>
      </c>
      <c r="F3090" t="s">
        <v>32</v>
      </c>
      <c r="G3090">
        <v>145.76400000000001</v>
      </c>
    </row>
    <row r="3091" spans="1:7" x14ac:dyDescent="0.55000000000000004">
      <c r="A3091" s="1">
        <v>42694</v>
      </c>
      <c r="B3091" t="s">
        <v>22</v>
      </c>
      <c r="C3091" t="s">
        <v>453</v>
      </c>
      <c r="D3091" t="s">
        <v>40</v>
      </c>
      <c r="E3091" t="s">
        <v>28</v>
      </c>
      <c r="F3091" t="s">
        <v>29</v>
      </c>
      <c r="G3091">
        <v>145.76400000000001</v>
      </c>
    </row>
    <row r="3092" spans="1:7" x14ac:dyDescent="0.55000000000000004">
      <c r="A3092" s="1">
        <v>43318</v>
      </c>
      <c r="B3092" t="s">
        <v>22</v>
      </c>
      <c r="C3092" t="s">
        <v>734</v>
      </c>
      <c r="D3092" t="s">
        <v>26</v>
      </c>
      <c r="E3092" t="s">
        <v>28</v>
      </c>
      <c r="F3092" t="s">
        <v>29</v>
      </c>
      <c r="G3092">
        <v>145.74</v>
      </c>
    </row>
    <row r="3093" spans="1:7" x14ac:dyDescent="0.55000000000000004">
      <c r="A3093" s="1">
        <v>42273</v>
      </c>
      <c r="B3093" t="s">
        <v>22</v>
      </c>
      <c r="C3093" t="s">
        <v>39</v>
      </c>
      <c r="D3093" t="s">
        <v>40</v>
      </c>
      <c r="E3093" t="s">
        <v>28</v>
      </c>
      <c r="F3093" t="s">
        <v>32</v>
      </c>
      <c r="G3093">
        <v>145.56800000000001</v>
      </c>
    </row>
    <row r="3094" spans="1:7" x14ac:dyDescent="0.55000000000000004">
      <c r="A3094" s="1">
        <v>42808</v>
      </c>
      <c r="B3094" t="s">
        <v>22</v>
      </c>
      <c r="C3094" t="s">
        <v>100</v>
      </c>
      <c r="D3094" t="s">
        <v>101</v>
      </c>
      <c r="E3094" t="s">
        <v>42</v>
      </c>
      <c r="F3094" t="s">
        <v>64</v>
      </c>
      <c r="G3094">
        <v>145.54400000000001</v>
      </c>
    </row>
    <row r="3095" spans="1:7" x14ac:dyDescent="0.55000000000000004">
      <c r="A3095" s="1">
        <v>42260</v>
      </c>
      <c r="B3095" t="s">
        <v>22</v>
      </c>
      <c r="C3095" t="s">
        <v>92</v>
      </c>
      <c r="D3095" t="s">
        <v>40</v>
      </c>
      <c r="E3095" t="s">
        <v>67</v>
      </c>
      <c r="F3095" t="s">
        <v>157</v>
      </c>
      <c r="G3095">
        <v>144.96</v>
      </c>
    </row>
    <row r="3096" spans="1:7" x14ac:dyDescent="0.55000000000000004">
      <c r="A3096" s="1">
        <v>42041</v>
      </c>
      <c r="B3096" t="s">
        <v>37</v>
      </c>
      <c r="C3096" t="s">
        <v>315</v>
      </c>
      <c r="D3096" t="s">
        <v>26</v>
      </c>
      <c r="E3096" t="s">
        <v>67</v>
      </c>
      <c r="F3096" t="s">
        <v>68</v>
      </c>
      <c r="G3096">
        <v>144.94999999999999</v>
      </c>
    </row>
    <row r="3097" spans="1:7" x14ac:dyDescent="0.55000000000000004">
      <c r="A3097" s="1">
        <v>42590</v>
      </c>
      <c r="B3097" t="s">
        <v>22</v>
      </c>
      <c r="C3097" t="s">
        <v>39</v>
      </c>
      <c r="D3097" t="s">
        <v>40</v>
      </c>
      <c r="E3097" t="s">
        <v>28</v>
      </c>
      <c r="F3097" t="s">
        <v>32</v>
      </c>
      <c r="G3097">
        <v>144.78399999999999</v>
      </c>
    </row>
    <row r="3098" spans="1:7" x14ac:dyDescent="0.55000000000000004">
      <c r="A3098" s="1">
        <v>42286</v>
      </c>
      <c r="B3098" t="s">
        <v>22</v>
      </c>
      <c r="C3098" t="s">
        <v>39</v>
      </c>
      <c r="D3098" t="s">
        <v>40</v>
      </c>
      <c r="E3098" t="s">
        <v>42</v>
      </c>
      <c r="F3098" t="s">
        <v>64</v>
      </c>
      <c r="G3098">
        <v>144.6</v>
      </c>
    </row>
    <row r="3099" spans="1:7" x14ac:dyDescent="0.55000000000000004">
      <c r="A3099" s="1">
        <v>42882</v>
      </c>
      <c r="B3099" t="s">
        <v>37</v>
      </c>
      <c r="C3099" t="s">
        <v>234</v>
      </c>
      <c r="D3099" t="s">
        <v>101</v>
      </c>
      <c r="E3099" t="s">
        <v>42</v>
      </c>
      <c r="F3099" t="s">
        <v>86</v>
      </c>
      <c r="G3099">
        <v>144.12</v>
      </c>
    </row>
    <row r="3100" spans="1:7" x14ac:dyDescent="0.55000000000000004">
      <c r="A3100" s="1">
        <v>42332</v>
      </c>
      <c r="B3100" t="s">
        <v>37</v>
      </c>
      <c r="C3100" t="s">
        <v>234</v>
      </c>
      <c r="D3100" t="s">
        <v>101</v>
      </c>
      <c r="E3100" t="s">
        <v>42</v>
      </c>
      <c r="F3100" t="s">
        <v>86</v>
      </c>
      <c r="G3100">
        <v>144.12</v>
      </c>
    </row>
    <row r="3101" spans="1:7" x14ac:dyDescent="0.55000000000000004">
      <c r="A3101" s="1">
        <v>42591</v>
      </c>
      <c r="B3101" t="s">
        <v>37</v>
      </c>
      <c r="C3101" t="s">
        <v>263</v>
      </c>
      <c r="D3101" t="s">
        <v>144</v>
      </c>
      <c r="E3101" t="s">
        <v>42</v>
      </c>
      <c r="F3101" t="s">
        <v>86</v>
      </c>
      <c r="G3101">
        <v>144.12</v>
      </c>
    </row>
    <row r="3102" spans="1:7" x14ac:dyDescent="0.55000000000000004">
      <c r="A3102" s="1">
        <v>42932</v>
      </c>
      <c r="B3102" t="s">
        <v>22</v>
      </c>
      <c r="C3102" t="s">
        <v>143</v>
      </c>
      <c r="D3102" t="s">
        <v>144</v>
      </c>
      <c r="E3102" t="s">
        <v>67</v>
      </c>
      <c r="F3102" t="s">
        <v>68</v>
      </c>
      <c r="G3102">
        <v>143.982</v>
      </c>
    </row>
    <row r="3103" spans="1:7" x14ac:dyDescent="0.55000000000000004">
      <c r="A3103" s="1">
        <v>42255</v>
      </c>
      <c r="B3103" t="s">
        <v>22</v>
      </c>
      <c r="C3103" t="s">
        <v>100</v>
      </c>
      <c r="D3103" t="s">
        <v>101</v>
      </c>
      <c r="E3103" t="s">
        <v>67</v>
      </c>
      <c r="F3103" t="s">
        <v>68</v>
      </c>
      <c r="G3103">
        <v>143.976</v>
      </c>
    </row>
    <row r="3104" spans="1:7" x14ac:dyDescent="0.55000000000000004">
      <c r="A3104" s="1">
        <v>42544</v>
      </c>
      <c r="B3104" t="s">
        <v>22</v>
      </c>
      <c r="C3104" t="s">
        <v>39</v>
      </c>
      <c r="D3104" t="s">
        <v>40</v>
      </c>
      <c r="E3104" t="s">
        <v>67</v>
      </c>
      <c r="F3104" t="s">
        <v>68</v>
      </c>
      <c r="G3104">
        <v>143.976</v>
      </c>
    </row>
    <row r="3105" spans="1:7" x14ac:dyDescent="0.55000000000000004">
      <c r="A3105" s="1">
        <v>42547</v>
      </c>
      <c r="B3105" t="s">
        <v>22</v>
      </c>
      <c r="C3105" t="s">
        <v>315</v>
      </c>
      <c r="D3105" t="s">
        <v>26</v>
      </c>
      <c r="E3105" t="s">
        <v>42</v>
      </c>
      <c r="F3105" t="s">
        <v>71</v>
      </c>
      <c r="G3105">
        <v>143.96</v>
      </c>
    </row>
    <row r="3106" spans="1:7" x14ac:dyDescent="0.55000000000000004">
      <c r="A3106" s="1">
        <v>43185</v>
      </c>
      <c r="B3106" t="s">
        <v>37</v>
      </c>
      <c r="C3106" t="s">
        <v>100</v>
      </c>
      <c r="D3106" t="s">
        <v>101</v>
      </c>
      <c r="E3106" t="s">
        <v>67</v>
      </c>
      <c r="F3106" t="s">
        <v>157</v>
      </c>
      <c r="G3106">
        <v>143.96</v>
      </c>
    </row>
    <row r="3107" spans="1:7" x14ac:dyDescent="0.55000000000000004">
      <c r="A3107" s="1">
        <v>42273</v>
      </c>
      <c r="B3107" t="s">
        <v>37</v>
      </c>
      <c r="C3107" t="s">
        <v>143</v>
      </c>
      <c r="D3107" t="s">
        <v>144</v>
      </c>
      <c r="E3107" t="s">
        <v>42</v>
      </c>
      <c r="F3107" t="s">
        <v>74</v>
      </c>
      <c r="G3107">
        <v>143.952</v>
      </c>
    </row>
    <row r="3108" spans="1:7" x14ac:dyDescent="0.55000000000000004">
      <c r="A3108" s="1">
        <v>43354</v>
      </c>
      <c r="B3108" t="s">
        <v>37</v>
      </c>
      <c r="C3108" t="s">
        <v>39</v>
      </c>
      <c r="D3108" t="s">
        <v>40</v>
      </c>
      <c r="E3108" t="s">
        <v>67</v>
      </c>
      <c r="F3108" t="s">
        <v>68</v>
      </c>
      <c r="G3108">
        <v>143.952</v>
      </c>
    </row>
    <row r="3109" spans="1:7" x14ac:dyDescent="0.55000000000000004">
      <c r="A3109" s="1">
        <v>43408</v>
      </c>
      <c r="B3109" t="s">
        <v>22</v>
      </c>
      <c r="C3109" t="s">
        <v>331</v>
      </c>
      <c r="D3109" t="s">
        <v>26</v>
      </c>
      <c r="E3109" t="s">
        <v>67</v>
      </c>
      <c r="F3109" t="s">
        <v>68</v>
      </c>
      <c r="G3109">
        <v>143.928</v>
      </c>
    </row>
    <row r="3110" spans="1:7" x14ac:dyDescent="0.55000000000000004">
      <c r="A3110" s="1">
        <v>43443</v>
      </c>
      <c r="B3110" t="s">
        <v>22</v>
      </c>
      <c r="C3110" t="s">
        <v>207</v>
      </c>
      <c r="D3110" t="s">
        <v>101</v>
      </c>
      <c r="E3110" t="s">
        <v>42</v>
      </c>
      <c r="F3110" t="s">
        <v>86</v>
      </c>
      <c r="G3110">
        <v>143.85599999999999</v>
      </c>
    </row>
    <row r="3111" spans="1:7" x14ac:dyDescent="0.55000000000000004">
      <c r="A3111" s="1">
        <v>42311</v>
      </c>
      <c r="B3111" t="s">
        <v>22</v>
      </c>
      <c r="C3111" t="s">
        <v>331</v>
      </c>
      <c r="D3111" t="s">
        <v>26</v>
      </c>
      <c r="E3111" t="s">
        <v>42</v>
      </c>
      <c r="F3111" t="s">
        <v>86</v>
      </c>
      <c r="G3111">
        <v>143.85599999999999</v>
      </c>
    </row>
    <row r="3112" spans="1:7" x14ac:dyDescent="0.55000000000000004">
      <c r="A3112" s="1">
        <v>43431</v>
      </c>
      <c r="B3112" t="s">
        <v>37</v>
      </c>
      <c r="C3112" t="s">
        <v>110</v>
      </c>
      <c r="D3112" t="s">
        <v>101</v>
      </c>
      <c r="E3112" t="s">
        <v>67</v>
      </c>
      <c r="F3112" t="s">
        <v>157</v>
      </c>
      <c r="G3112">
        <v>143.72999999999999</v>
      </c>
    </row>
    <row r="3113" spans="1:7" x14ac:dyDescent="0.55000000000000004">
      <c r="A3113" s="1">
        <v>43182</v>
      </c>
      <c r="B3113" t="s">
        <v>22</v>
      </c>
      <c r="C3113" t="s">
        <v>100</v>
      </c>
      <c r="D3113" t="s">
        <v>101</v>
      </c>
      <c r="E3113" t="s">
        <v>42</v>
      </c>
      <c r="F3113" t="s">
        <v>55</v>
      </c>
      <c r="G3113">
        <v>143.72800000000001</v>
      </c>
    </row>
    <row r="3114" spans="1:7" x14ac:dyDescent="0.55000000000000004">
      <c r="A3114" s="1">
        <v>43361</v>
      </c>
      <c r="B3114" t="s">
        <v>37</v>
      </c>
      <c r="C3114" t="s">
        <v>39</v>
      </c>
      <c r="D3114" t="s">
        <v>40</v>
      </c>
      <c r="E3114" t="s">
        <v>42</v>
      </c>
      <c r="F3114" t="s">
        <v>86</v>
      </c>
      <c r="G3114">
        <v>143.69999999999999</v>
      </c>
    </row>
    <row r="3115" spans="1:7" x14ac:dyDescent="0.55000000000000004">
      <c r="A3115" s="1">
        <v>42591</v>
      </c>
      <c r="B3115" t="s">
        <v>22</v>
      </c>
      <c r="C3115" t="s">
        <v>263</v>
      </c>
      <c r="D3115" t="s">
        <v>144</v>
      </c>
      <c r="E3115" t="s">
        <v>42</v>
      </c>
      <c r="F3115" t="s">
        <v>86</v>
      </c>
      <c r="G3115">
        <v>143.69999999999999</v>
      </c>
    </row>
    <row r="3116" spans="1:7" x14ac:dyDescent="0.55000000000000004">
      <c r="A3116" s="1">
        <v>42840</v>
      </c>
      <c r="B3116" t="s">
        <v>98</v>
      </c>
      <c r="C3116" t="s">
        <v>39</v>
      </c>
      <c r="D3116" t="s">
        <v>40</v>
      </c>
      <c r="E3116" t="s">
        <v>42</v>
      </c>
      <c r="F3116" t="s">
        <v>86</v>
      </c>
      <c r="G3116">
        <v>143.69999999999999</v>
      </c>
    </row>
    <row r="3117" spans="1:7" x14ac:dyDescent="0.55000000000000004">
      <c r="A3117" s="1">
        <v>43379</v>
      </c>
      <c r="B3117" t="s">
        <v>22</v>
      </c>
      <c r="C3117" t="s">
        <v>786</v>
      </c>
      <c r="D3117" t="s">
        <v>144</v>
      </c>
      <c r="E3117" t="s">
        <v>42</v>
      </c>
      <c r="F3117" t="s">
        <v>86</v>
      </c>
      <c r="G3117">
        <v>143.69999999999999</v>
      </c>
    </row>
    <row r="3118" spans="1:7" x14ac:dyDescent="0.55000000000000004">
      <c r="A3118" s="1">
        <v>42239</v>
      </c>
      <c r="B3118" t="s">
        <v>22</v>
      </c>
      <c r="C3118" t="s">
        <v>453</v>
      </c>
      <c r="D3118" t="s">
        <v>40</v>
      </c>
      <c r="E3118" t="s">
        <v>67</v>
      </c>
      <c r="F3118" t="s">
        <v>68</v>
      </c>
      <c r="G3118">
        <v>143.63999999999999</v>
      </c>
    </row>
    <row r="3119" spans="1:7" x14ac:dyDescent="0.55000000000000004">
      <c r="A3119" s="1">
        <v>42280</v>
      </c>
      <c r="B3119" t="s">
        <v>37</v>
      </c>
      <c r="C3119" t="s">
        <v>39</v>
      </c>
      <c r="D3119" t="s">
        <v>40</v>
      </c>
      <c r="E3119" t="s">
        <v>28</v>
      </c>
      <c r="F3119" t="s">
        <v>52</v>
      </c>
      <c r="G3119">
        <v>143.43199999999999</v>
      </c>
    </row>
    <row r="3120" spans="1:7" x14ac:dyDescent="0.55000000000000004">
      <c r="A3120" s="1">
        <v>42529</v>
      </c>
      <c r="B3120" t="s">
        <v>22</v>
      </c>
      <c r="C3120" t="s">
        <v>207</v>
      </c>
      <c r="D3120" t="s">
        <v>101</v>
      </c>
      <c r="E3120" t="s">
        <v>42</v>
      </c>
      <c r="F3120" t="s">
        <v>74</v>
      </c>
      <c r="G3120">
        <v>143.12799999999999</v>
      </c>
    </row>
    <row r="3121" spans="1:7" x14ac:dyDescent="0.55000000000000004">
      <c r="A3121" s="1">
        <v>42362</v>
      </c>
      <c r="B3121" t="s">
        <v>37</v>
      </c>
      <c r="C3121" t="s">
        <v>39</v>
      </c>
      <c r="D3121" t="s">
        <v>40</v>
      </c>
      <c r="E3121" t="s">
        <v>42</v>
      </c>
      <c r="F3121" t="s">
        <v>55</v>
      </c>
      <c r="G3121">
        <v>142.86000000000001</v>
      </c>
    </row>
    <row r="3122" spans="1:7" x14ac:dyDescent="0.55000000000000004">
      <c r="A3122" s="1">
        <v>43438</v>
      </c>
      <c r="B3122" t="s">
        <v>22</v>
      </c>
      <c r="C3122" t="s">
        <v>225</v>
      </c>
      <c r="D3122" t="s">
        <v>101</v>
      </c>
      <c r="E3122" t="s">
        <v>67</v>
      </c>
      <c r="F3122" t="s">
        <v>157</v>
      </c>
      <c r="G3122">
        <v>142.80000000000001</v>
      </c>
    </row>
    <row r="3123" spans="1:7" x14ac:dyDescent="0.55000000000000004">
      <c r="A3123" s="1">
        <v>42078</v>
      </c>
      <c r="B3123" t="s">
        <v>22</v>
      </c>
      <c r="C3123" t="s">
        <v>50</v>
      </c>
      <c r="D3123" t="s">
        <v>26</v>
      </c>
      <c r="E3123" t="s">
        <v>42</v>
      </c>
      <c r="F3123" t="s">
        <v>55</v>
      </c>
      <c r="G3123">
        <v>142.77600000000001</v>
      </c>
    </row>
    <row r="3124" spans="1:7" x14ac:dyDescent="0.55000000000000004">
      <c r="A3124" s="1">
        <v>43266</v>
      </c>
      <c r="B3124" t="s">
        <v>37</v>
      </c>
      <c r="C3124" t="s">
        <v>331</v>
      </c>
      <c r="D3124" t="s">
        <v>26</v>
      </c>
      <c r="E3124" t="s">
        <v>42</v>
      </c>
      <c r="F3124" t="s">
        <v>55</v>
      </c>
      <c r="G3124">
        <v>142.77600000000001</v>
      </c>
    </row>
    <row r="3125" spans="1:7" x14ac:dyDescent="0.55000000000000004">
      <c r="A3125" s="1">
        <v>42280</v>
      </c>
      <c r="B3125" t="s">
        <v>22</v>
      </c>
      <c r="C3125" t="s">
        <v>494</v>
      </c>
      <c r="D3125" t="s">
        <v>144</v>
      </c>
      <c r="E3125" t="s">
        <v>67</v>
      </c>
      <c r="F3125" t="s">
        <v>157</v>
      </c>
      <c r="G3125">
        <v>142.488</v>
      </c>
    </row>
    <row r="3126" spans="1:7" x14ac:dyDescent="0.55000000000000004">
      <c r="A3126" s="1">
        <v>42261</v>
      </c>
      <c r="B3126" t="s">
        <v>22</v>
      </c>
      <c r="C3126" t="s">
        <v>1271</v>
      </c>
      <c r="D3126" t="s">
        <v>26</v>
      </c>
      <c r="E3126" t="s">
        <v>28</v>
      </c>
      <c r="F3126" t="s">
        <v>61</v>
      </c>
      <c r="G3126">
        <v>142.4</v>
      </c>
    </row>
    <row r="3127" spans="1:7" x14ac:dyDescent="0.55000000000000004">
      <c r="A3127" s="1">
        <v>42721</v>
      </c>
      <c r="B3127" t="s">
        <v>22</v>
      </c>
      <c r="C3127" t="s">
        <v>234</v>
      </c>
      <c r="D3127" t="s">
        <v>101</v>
      </c>
      <c r="E3127" t="s">
        <v>28</v>
      </c>
      <c r="F3127" t="s">
        <v>32</v>
      </c>
      <c r="G3127">
        <v>142.36000000000001</v>
      </c>
    </row>
    <row r="3128" spans="1:7" x14ac:dyDescent="0.55000000000000004">
      <c r="A3128" s="1">
        <v>43024</v>
      </c>
      <c r="B3128" t="s">
        <v>37</v>
      </c>
      <c r="C3128" t="s">
        <v>263</v>
      </c>
      <c r="D3128" t="s">
        <v>144</v>
      </c>
      <c r="E3128" t="s">
        <v>28</v>
      </c>
      <c r="F3128" t="s">
        <v>52</v>
      </c>
      <c r="G3128">
        <v>142.18199999999999</v>
      </c>
    </row>
    <row r="3129" spans="1:7" x14ac:dyDescent="0.55000000000000004">
      <c r="A3129" s="1">
        <v>42470</v>
      </c>
      <c r="B3129" t="s">
        <v>98</v>
      </c>
      <c r="C3129" t="s">
        <v>263</v>
      </c>
      <c r="D3129" t="s">
        <v>144</v>
      </c>
      <c r="E3129" t="s">
        <v>42</v>
      </c>
      <c r="F3129" t="s">
        <v>55</v>
      </c>
      <c r="G3129">
        <v>142.04</v>
      </c>
    </row>
    <row r="3130" spans="1:7" x14ac:dyDescent="0.55000000000000004">
      <c r="A3130" s="1">
        <v>42442</v>
      </c>
      <c r="B3130" t="s">
        <v>22</v>
      </c>
      <c r="C3130" t="s">
        <v>92</v>
      </c>
      <c r="D3130" t="s">
        <v>40</v>
      </c>
      <c r="E3130" t="s">
        <v>28</v>
      </c>
      <c r="F3130" t="s">
        <v>29</v>
      </c>
      <c r="G3130">
        <v>141.96</v>
      </c>
    </row>
    <row r="3131" spans="1:7" x14ac:dyDescent="0.55000000000000004">
      <c r="A3131" s="1">
        <v>42695</v>
      </c>
      <c r="B3131" t="s">
        <v>22</v>
      </c>
      <c r="C3131" t="s">
        <v>1392</v>
      </c>
      <c r="D3131" t="s">
        <v>40</v>
      </c>
      <c r="E3131" t="s">
        <v>28</v>
      </c>
      <c r="F3131" t="s">
        <v>29</v>
      </c>
      <c r="G3131">
        <v>141.96</v>
      </c>
    </row>
    <row r="3132" spans="1:7" x14ac:dyDescent="0.55000000000000004">
      <c r="A3132" s="1">
        <v>42693</v>
      </c>
      <c r="B3132" t="s">
        <v>98</v>
      </c>
      <c r="C3132" t="s">
        <v>92</v>
      </c>
      <c r="D3132" t="s">
        <v>40</v>
      </c>
      <c r="E3132" t="s">
        <v>28</v>
      </c>
      <c r="F3132" t="s">
        <v>61</v>
      </c>
      <c r="G3132">
        <v>141.96</v>
      </c>
    </row>
    <row r="3133" spans="1:7" x14ac:dyDescent="0.55000000000000004">
      <c r="A3133" s="1">
        <v>43435</v>
      </c>
      <c r="B3133" t="s">
        <v>22</v>
      </c>
      <c r="C3133" t="s">
        <v>92</v>
      </c>
      <c r="D3133" t="s">
        <v>40</v>
      </c>
      <c r="E3133" t="s">
        <v>28</v>
      </c>
      <c r="F3133" t="s">
        <v>29</v>
      </c>
      <c r="G3133">
        <v>141.96</v>
      </c>
    </row>
    <row r="3134" spans="1:7" x14ac:dyDescent="0.55000000000000004">
      <c r="A3134" s="1">
        <v>43456</v>
      </c>
      <c r="B3134" t="s">
        <v>98</v>
      </c>
      <c r="C3134" t="s">
        <v>354</v>
      </c>
      <c r="D3134" t="s">
        <v>26</v>
      </c>
      <c r="E3134" t="s">
        <v>28</v>
      </c>
      <c r="F3134" t="s">
        <v>32</v>
      </c>
      <c r="G3134">
        <v>141.96</v>
      </c>
    </row>
    <row r="3135" spans="1:7" x14ac:dyDescent="0.55000000000000004">
      <c r="A3135" s="1">
        <v>42030</v>
      </c>
      <c r="B3135" t="s">
        <v>37</v>
      </c>
      <c r="C3135" t="s">
        <v>5330</v>
      </c>
      <c r="D3135" t="s">
        <v>101</v>
      </c>
      <c r="E3135" t="s">
        <v>28</v>
      </c>
      <c r="F3135" t="s">
        <v>29</v>
      </c>
      <c r="G3135">
        <v>141.96</v>
      </c>
    </row>
    <row r="3136" spans="1:7" x14ac:dyDescent="0.55000000000000004">
      <c r="A3136" s="1">
        <v>43289</v>
      </c>
      <c r="B3136" t="s">
        <v>37</v>
      </c>
      <c r="C3136" t="s">
        <v>241</v>
      </c>
      <c r="D3136" t="s">
        <v>144</v>
      </c>
      <c r="E3136" t="s">
        <v>67</v>
      </c>
      <c r="F3136" t="s">
        <v>157</v>
      </c>
      <c r="G3136">
        <v>141.9</v>
      </c>
    </row>
    <row r="3137" spans="1:7" x14ac:dyDescent="0.55000000000000004">
      <c r="A3137" s="1">
        <v>42639</v>
      </c>
      <c r="B3137" t="s">
        <v>22</v>
      </c>
      <c r="C3137" t="s">
        <v>416</v>
      </c>
      <c r="D3137" t="s">
        <v>40</v>
      </c>
      <c r="E3137" t="s">
        <v>42</v>
      </c>
      <c r="F3137" t="s">
        <v>86</v>
      </c>
      <c r="G3137">
        <v>141.76</v>
      </c>
    </row>
    <row r="3138" spans="1:7" x14ac:dyDescent="0.55000000000000004">
      <c r="A3138" s="1">
        <v>42366</v>
      </c>
      <c r="B3138" t="s">
        <v>37</v>
      </c>
      <c r="C3138" t="s">
        <v>1244</v>
      </c>
      <c r="D3138" t="s">
        <v>144</v>
      </c>
      <c r="E3138" t="s">
        <v>42</v>
      </c>
      <c r="F3138" t="s">
        <v>86</v>
      </c>
      <c r="G3138">
        <v>141.76</v>
      </c>
    </row>
    <row r="3139" spans="1:7" x14ac:dyDescent="0.55000000000000004">
      <c r="A3139" s="1">
        <v>42694</v>
      </c>
      <c r="B3139" t="s">
        <v>22</v>
      </c>
      <c r="C3139" t="s">
        <v>494</v>
      </c>
      <c r="D3139" t="s">
        <v>144</v>
      </c>
      <c r="E3139" t="s">
        <v>42</v>
      </c>
      <c r="F3139" t="s">
        <v>55</v>
      </c>
      <c r="G3139">
        <v>141.55199999999999</v>
      </c>
    </row>
    <row r="3140" spans="1:7" x14ac:dyDescent="0.55000000000000004">
      <c r="A3140" s="1">
        <v>43101</v>
      </c>
      <c r="B3140" t="s">
        <v>22</v>
      </c>
      <c r="C3140" t="s">
        <v>100</v>
      </c>
      <c r="D3140" t="s">
        <v>101</v>
      </c>
      <c r="E3140" t="s">
        <v>28</v>
      </c>
      <c r="F3140" t="s">
        <v>61</v>
      </c>
      <c r="G3140">
        <v>141.41999999999999</v>
      </c>
    </row>
    <row r="3141" spans="1:7" x14ac:dyDescent="0.55000000000000004">
      <c r="A3141" s="1">
        <v>42571</v>
      </c>
      <c r="B3141" t="s">
        <v>22</v>
      </c>
      <c r="C3141" t="s">
        <v>250</v>
      </c>
      <c r="D3141" t="s">
        <v>101</v>
      </c>
      <c r="E3141" t="s">
        <v>42</v>
      </c>
      <c r="F3141" t="s">
        <v>55</v>
      </c>
      <c r="G3141">
        <v>141.4</v>
      </c>
    </row>
    <row r="3142" spans="1:7" x14ac:dyDescent="0.55000000000000004">
      <c r="A3142" s="1">
        <v>42305</v>
      </c>
      <c r="B3142" t="s">
        <v>37</v>
      </c>
      <c r="C3142" t="s">
        <v>39</v>
      </c>
      <c r="D3142" t="s">
        <v>40</v>
      </c>
      <c r="E3142" t="s">
        <v>42</v>
      </c>
      <c r="F3142" t="s">
        <v>55</v>
      </c>
      <c r="G3142">
        <v>141.4</v>
      </c>
    </row>
    <row r="3143" spans="1:7" x14ac:dyDescent="0.55000000000000004">
      <c r="A3143" s="1">
        <v>43352</v>
      </c>
      <c r="B3143" t="s">
        <v>37</v>
      </c>
      <c r="C3143" t="s">
        <v>143</v>
      </c>
      <c r="D3143" t="s">
        <v>144</v>
      </c>
      <c r="E3143" t="s">
        <v>28</v>
      </c>
      <c r="F3143" t="s">
        <v>32</v>
      </c>
      <c r="G3143">
        <v>141.37200000000001</v>
      </c>
    </row>
    <row r="3144" spans="1:7" x14ac:dyDescent="0.55000000000000004">
      <c r="A3144" s="1">
        <v>43092</v>
      </c>
      <c r="B3144" t="s">
        <v>37</v>
      </c>
      <c r="C3144" t="s">
        <v>207</v>
      </c>
      <c r="D3144" t="s">
        <v>101</v>
      </c>
      <c r="E3144" t="s">
        <v>28</v>
      </c>
      <c r="F3144" t="s">
        <v>29</v>
      </c>
      <c r="G3144">
        <v>141.37200000000001</v>
      </c>
    </row>
    <row r="3145" spans="1:7" x14ac:dyDescent="0.55000000000000004">
      <c r="A3145" s="1">
        <v>43295</v>
      </c>
      <c r="B3145" t="s">
        <v>22</v>
      </c>
      <c r="C3145" t="s">
        <v>39</v>
      </c>
      <c r="D3145" t="s">
        <v>40</v>
      </c>
      <c r="E3145" t="s">
        <v>67</v>
      </c>
      <c r="F3145" t="s">
        <v>157</v>
      </c>
      <c r="G3145">
        <v>140.97</v>
      </c>
    </row>
    <row r="3146" spans="1:7" x14ac:dyDescent="0.55000000000000004">
      <c r="A3146" s="1">
        <v>42934</v>
      </c>
      <c r="B3146" t="s">
        <v>37</v>
      </c>
      <c r="C3146" t="s">
        <v>25</v>
      </c>
      <c r="D3146" t="s">
        <v>26</v>
      </c>
      <c r="E3146" t="s">
        <v>28</v>
      </c>
      <c r="F3146" t="s">
        <v>32</v>
      </c>
      <c r="G3146">
        <v>140.81</v>
      </c>
    </row>
    <row r="3147" spans="1:7" x14ac:dyDescent="0.55000000000000004">
      <c r="A3147" s="1">
        <v>43052</v>
      </c>
      <c r="B3147" t="s">
        <v>37</v>
      </c>
      <c r="C3147" t="s">
        <v>263</v>
      </c>
      <c r="D3147" t="s">
        <v>144</v>
      </c>
      <c r="E3147" t="s">
        <v>42</v>
      </c>
      <c r="F3147" t="s">
        <v>64</v>
      </c>
      <c r="G3147">
        <v>140.75</v>
      </c>
    </row>
    <row r="3148" spans="1:7" x14ac:dyDescent="0.55000000000000004">
      <c r="A3148" s="1">
        <v>42130</v>
      </c>
      <c r="B3148" t="s">
        <v>98</v>
      </c>
      <c r="C3148" t="s">
        <v>39</v>
      </c>
      <c r="D3148" t="s">
        <v>40</v>
      </c>
      <c r="E3148" t="s">
        <v>42</v>
      </c>
      <c r="F3148" t="s">
        <v>71</v>
      </c>
      <c r="G3148">
        <v>140.73599999999999</v>
      </c>
    </row>
    <row r="3149" spans="1:7" x14ac:dyDescent="0.55000000000000004">
      <c r="A3149" s="1">
        <v>43172</v>
      </c>
      <c r="B3149" t="s">
        <v>98</v>
      </c>
      <c r="C3149" t="s">
        <v>665</v>
      </c>
      <c r="D3149" t="s">
        <v>40</v>
      </c>
      <c r="E3149" t="s">
        <v>67</v>
      </c>
      <c r="F3149" t="s">
        <v>68</v>
      </c>
      <c r="G3149">
        <v>140.73599999999999</v>
      </c>
    </row>
    <row r="3150" spans="1:7" x14ac:dyDescent="0.55000000000000004">
      <c r="A3150" s="1">
        <v>42620</v>
      </c>
      <c r="B3150" t="s">
        <v>37</v>
      </c>
      <c r="C3150" t="s">
        <v>84</v>
      </c>
      <c r="D3150" t="s">
        <v>26</v>
      </c>
      <c r="E3150" t="s">
        <v>42</v>
      </c>
      <c r="F3150" t="s">
        <v>64</v>
      </c>
      <c r="G3150">
        <v>140.73599999999999</v>
      </c>
    </row>
    <row r="3151" spans="1:7" x14ac:dyDescent="0.55000000000000004">
      <c r="A3151" s="1">
        <v>43175</v>
      </c>
      <c r="B3151" t="s">
        <v>37</v>
      </c>
      <c r="C3151" t="s">
        <v>39</v>
      </c>
      <c r="D3151" t="s">
        <v>40</v>
      </c>
      <c r="E3151" t="s">
        <v>42</v>
      </c>
      <c r="F3151" t="s">
        <v>74</v>
      </c>
      <c r="G3151">
        <v>140.66999999999999</v>
      </c>
    </row>
    <row r="3152" spans="1:7" x14ac:dyDescent="0.55000000000000004">
      <c r="A3152" s="1">
        <v>42530</v>
      </c>
      <c r="B3152" t="s">
        <v>22</v>
      </c>
      <c r="C3152" t="s">
        <v>6264</v>
      </c>
      <c r="D3152" t="s">
        <v>40</v>
      </c>
      <c r="E3152" t="s">
        <v>67</v>
      </c>
      <c r="F3152" t="s">
        <v>68</v>
      </c>
      <c r="G3152">
        <v>140.376</v>
      </c>
    </row>
    <row r="3153" spans="1:7" x14ac:dyDescent="0.55000000000000004">
      <c r="A3153" s="1">
        <v>43063</v>
      </c>
      <c r="B3153" t="s">
        <v>98</v>
      </c>
      <c r="C3153" t="s">
        <v>494</v>
      </c>
      <c r="D3153" t="s">
        <v>144</v>
      </c>
      <c r="E3153" t="s">
        <v>67</v>
      </c>
      <c r="F3153" t="s">
        <v>157</v>
      </c>
      <c r="G3153">
        <v>139.96</v>
      </c>
    </row>
    <row r="3154" spans="1:7" x14ac:dyDescent="0.55000000000000004">
      <c r="A3154" s="1">
        <v>42912</v>
      </c>
      <c r="B3154" t="s">
        <v>37</v>
      </c>
      <c r="C3154" t="s">
        <v>263</v>
      </c>
      <c r="D3154" t="s">
        <v>144</v>
      </c>
      <c r="E3154" t="s">
        <v>67</v>
      </c>
      <c r="F3154" t="s">
        <v>157</v>
      </c>
      <c r="G3154">
        <v>139.96</v>
      </c>
    </row>
    <row r="3155" spans="1:7" x14ac:dyDescent="0.55000000000000004">
      <c r="A3155" s="1">
        <v>43420</v>
      </c>
      <c r="B3155" t="s">
        <v>37</v>
      </c>
      <c r="C3155" t="s">
        <v>494</v>
      </c>
      <c r="D3155" t="s">
        <v>144</v>
      </c>
      <c r="E3155" t="s">
        <v>67</v>
      </c>
      <c r="F3155" t="s">
        <v>157</v>
      </c>
      <c r="G3155">
        <v>139.96</v>
      </c>
    </row>
    <row r="3156" spans="1:7" x14ac:dyDescent="0.55000000000000004">
      <c r="A3156" s="1">
        <v>42415</v>
      </c>
      <c r="B3156" t="s">
        <v>37</v>
      </c>
      <c r="C3156" t="s">
        <v>110</v>
      </c>
      <c r="D3156" t="s">
        <v>101</v>
      </c>
      <c r="E3156" t="s">
        <v>67</v>
      </c>
      <c r="F3156" t="s">
        <v>157</v>
      </c>
      <c r="G3156">
        <v>139.94999999999999</v>
      </c>
    </row>
    <row r="3157" spans="1:7" x14ac:dyDescent="0.55000000000000004">
      <c r="A3157" s="1">
        <v>42592</v>
      </c>
      <c r="B3157" t="s">
        <v>22</v>
      </c>
      <c r="C3157" t="s">
        <v>416</v>
      </c>
      <c r="D3157" t="s">
        <v>40</v>
      </c>
      <c r="E3157" t="s">
        <v>67</v>
      </c>
      <c r="F3157" t="s">
        <v>68</v>
      </c>
      <c r="G3157">
        <v>139.94399999999999</v>
      </c>
    </row>
    <row r="3158" spans="1:7" x14ac:dyDescent="0.55000000000000004">
      <c r="A3158" s="1">
        <v>42336</v>
      </c>
      <c r="B3158" t="s">
        <v>22</v>
      </c>
      <c r="C3158" t="s">
        <v>39</v>
      </c>
      <c r="D3158" t="s">
        <v>40</v>
      </c>
      <c r="E3158" t="s">
        <v>67</v>
      </c>
      <c r="F3158" t="s">
        <v>157</v>
      </c>
      <c r="G3158">
        <v>139.93</v>
      </c>
    </row>
    <row r="3159" spans="1:7" x14ac:dyDescent="0.55000000000000004">
      <c r="A3159" s="1">
        <v>43021</v>
      </c>
      <c r="B3159" t="s">
        <v>22</v>
      </c>
      <c r="C3159" t="s">
        <v>100</v>
      </c>
      <c r="D3159" t="s">
        <v>101</v>
      </c>
      <c r="E3159" t="s">
        <v>28</v>
      </c>
      <c r="F3159" t="s">
        <v>61</v>
      </c>
      <c r="G3159">
        <v>139.91999999999999</v>
      </c>
    </row>
    <row r="3160" spans="1:7" x14ac:dyDescent="0.55000000000000004">
      <c r="A3160" s="1">
        <v>43420</v>
      </c>
      <c r="B3160" t="s">
        <v>22</v>
      </c>
      <c r="C3160" t="s">
        <v>92</v>
      </c>
      <c r="D3160" t="s">
        <v>40</v>
      </c>
      <c r="E3160" t="s">
        <v>28</v>
      </c>
      <c r="F3160" t="s">
        <v>61</v>
      </c>
      <c r="G3160">
        <v>139.91999999999999</v>
      </c>
    </row>
    <row r="3161" spans="1:7" x14ac:dyDescent="0.55000000000000004">
      <c r="A3161" s="1">
        <v>43407</v>
      </c>
      <c r="B3161" t="s">
        <v>37</v>
      </c>
      <c r="C3161" t="s">
        <v>92</v>
      </c>
      <c r="D3161" t="s">
        <v>40</v>
      </c>
      <c r="E3161" t="s">
        <v>42</v>
      </c>
      <c r="F3161" t="s">
        <v>86</v>
      </c>
      <c r="G3161">
        <v>139.86000000000001</v>
      </c>
    </row>
    <row r="3162" spans="1:7" x14ac:dyDescent="0.55000000000000004">
      <c r="A3162" s="1">
        <v>42144</v>
      </c>
      <c r="B3162" t="s">
        <v>37</v>
      </c>
      <c r="C3162" t="s">
        <v>2697</v>
      </c>
      <c r="D3162" t="s">
        <v>144</v>
      </c>
      <c r="E3162" t="s">
        <v>28</v>
      </c>
      <c r="F3162" t="s">
        <v>61</v>
      </c>
      <c r="G3162">
        <v>139.86000000000001</v>
      </c>
    </row>
    <row r="3163" spans="1:7" x14ac:dyDescent="0.55000000000000004">
      <c r="A3163" s="1">
        <v>42173</v>
      </c>
      <c r="B3163" t="s">
        <v>22</v>
      </c>
      <c r="C3163" t="s">
        <v>39</v>
      </c>
      <c r="D3163" t="s">
        <v>40</v>
      </c>
      <c r="E3163" t="s">
        <v>67</v>
      </c>
      <c r="F3163" t="s">
        <v>68</v>
      </c>
      <c r="G3163">
        <v>139.80000000000001</v>
      </c>
    </row>
    <row r="3164" spans="1:7" x14ac:dyDescent="0.55000000000000004">
      <c r="A3164" s="1">
        <v>43217</v>
      </c>
      <c r="B3164" t="s">
        <v>22</v>
      </c>
      <c r="C3164" t="s">
        <v>92</v>
      </c>
      <c r="D3164" t="s">
        <v>40</v>
      </c>
      <c r="E3164" t="s">
        <v>28</v>
      </c>
      <c r="F3164" t="s">
        <v>61</v>
      </c>
      <c r="G3164">
        <v>139.58000000000001</v>
      </c>
    </row>
    <row r="3165" spans="1:7" x14ac:dyDescent="0.55000000000000004">
      <c r="A3165" s="1">
        <v>42270</v>
      </c>
      <c r="B3165" t="s">
        <v>22</v>
      </c>
      <c r="C3165" t="s">
        <v>263</v>
      </c>
      <c r="D3165" t="s">
        <v>144</v>
      </c>
      <c r="E3165" t="s">
        <v>42</v>
      </c>
      <c r="F3165" t="s">
        <v>71</v>
      </c>
      <c r="G3165">
        <v>139.44</v>
      </c>
    </row>
    <row r="3166" spans="1:7" x14ac:dyDescent="0.55000000000000004">
      <c r="A3166" s="1">
        <v>42644</v>
      </c>
      <c r="B3166" t="s">
        <v>37</v>
      </c>
      <c r="C3166" t="s">
        <v>453</v>
      </c>
      <c r="D3166" t="s">
        <v>40</v>
      </c>
      <c r="E3166" t="s">
        <v>42</v>
      </c>
      <c r="F3166" t="s">
        <v>55</v>
      </c>
      <c r="G3166">
        <v>139.42400000000001</v>
      </c>
    </row>
    <row r="3167" spans="1:7" x14ac:dyDescent="0.55000000000000004">
      <c r="A3167" s="1">
        <v>43133</v>
      </c>
      <c r="B3167" t="s">
        <v>22</v>
      </c>
      <c r="C3167" t="s">
        <v>39</v>
      </c>
      <c r="D3167" t="s">
        <v>40</v>
      </c>
      <c r="E3167" t="s">
        <v>42</v>
      </c>
      <c r="F3167" t="s">
        <v>55</v>
      </c>
      <c r="G3167">
        <v>139.04</v>
      </c>
    </row>
    <row r="3168" spans="1:7" x14ac:dyDescent="0.55000000000000004">
      <c r="A3168" s="1">
        <v>43306</v>
      </c>
      <c r="B3168" t="s">
        <v>22</v>
      </c>
      <c r="C3168" t="s">
        <v>143</v>
      </c>
      <c r="D3168" t="s">
        <v>144</v>
      </c>
      <c r="E3168" t="s">
        <v>28</v>
      </c>
      <c r="F3168" t="s">
        <v>52</v>
      </c>
      <c r="G3168">
        <v>138.58799999999999</v>
      </c>
    </row>
    <row r="3169" spans="1:7" x14ac:dyDescent="0.55000000000000004">
      <c r="A3169" s="1">
        <v>42156</v>
      </c>
      <c r="B3169" t="s">
        <v>37</v>
      </c>
      <c r="C3169" t="s">
        <v>234</v>
      </c>
      <c r="D3169" t="s">
        <v>101</v>
      </c>
      <c r="E3169" t="s">
        <v>42</v>
      </c>
      <c r="F3169" t="s">
        <v>71</v>
      </c>
      <c r="G3169">
        <v>138.56</v>
      </c>
    </row>
    <row r="3170" spans="1:7" x14ac:dyDescent="0.55000000000000004">
      <c r="A3170" s="1">
        <v>42593</v>
      </c>
      <c r="B3170" t="s">
        <v>98</v>
      </c>
      <c r="C3170" t="s">
        <v>263</v>
      </c>
      <c r="D3170" t="s">
        <v>144</v>
      </c>
      <c r="E3170" t="s">
        <v>67</v>
      </c>
      <c r="F3170" t="s">
        <v>68</v>
      </c>
      <c r="G3170">
        <v>138</v>
      </c>
    </row>
    <row r="3171" spans="1:7" x14ac:dyDescent="0.55000000000000004">
      <c r="A3171" s="1">
        <v>43127</v>
      </c>
      <c r="B3171" t="s">
        <v>22</v>
      </c>
      <c r="C3171" t="s">
        <v>263</v>
      </c>
      <c r="D3171" t="s">
        <v>144</v>
      </c>
      <c r="E3171" t="s">
        <v>67</v>
      </c>
      <c r="F3171" t="s">
        <v>68</v>
      </c>
      <c r="G3171">
        <v>137.94</v>
      </c>
    </row>
    <row r="3172" spans="1:7" x14ac:dyDescent="0.55000000000000004">
      <c r="A3172" s="1">
        <v>43070</v>
      </c>
      <c r="B3172" t="s">
        <v>22</v>
      </c>
      <c r="C3172" t="s">
        <v>1244</v>
      </c>
      <c r="D3172" t="s">
        <v>144</v>
      </c>
      <c r="E3172" t="s">
        <v>67</v>
      </c>
      <c r="F3172" t="s">
        <v>68</v>
      </c>
      <c r="G3172">
        <v>137.94</v>
      </c>
    </row>
    <row r="3173" spans="1:7" x14ac:dyDescent="0.55000000000000004">
      <c r="A3173" s="1">
        <v>42616</v>
      </c>
      <c r="B3173" t="s">
        <v>37</v>
      </c>
      <c r="C3173" t="s">
        <v>745</v>
      </c>
      <c r="D3173" t="s">
        <v>144</v>
      </c>
      <c r="E3173" t="s">
        <v>42</v>
      </c>
      <c r="F3173" t="s">
        <v>74</v>
      </c>
      <c r="G3173">
        <v>137.62</v>
      </c>
    </row>
    <row r="3174" spans="1:7" x14ac:dyDescent="0.55000000000000004">
      <c r="A3174" s="1">
        <v>43310</v>
      </c>
      <c r="B3174" t="s">
        <v>22</v>
      </c>
      <c r="C3174" t="s">
        <v>646</v>
      </c>
      <c r="D3174" t="s">
        <v>101</v>
      </c>
      <c r="E3174" t="s">
        <v>42</v>
      </c>
      <c r="F3174" t="s">
        <v>74</v>
      </c>
      <c r="G3174">
        <v>137.62</v>
      </c>
    </row>
    <row r="3175" spans="1:7" x14ac:dyDescent="0.55000000000000004">
      <c r="A3175" s="1">
        <v>42326</v>
      </c>
      <c r="B3175" t="s">
        <v>37</v>
      </c>
      <c r="C3175" t="s">
        <v>92</v>
      </c>
      <c r="D3175" t="s">
        <v>40</v>
      </c>
      <c r="E3175" t="s">
        <v>28</v>
      </c>
      <c r="F3175" t="s">
        <v>61</v>
      </c>
      <c r="G3175">
        <v>137.54</v>
      </c>
    </row>
    <row r="3176" spans="1:7" x14ac:dyDescent="0.55000000000000004">
      <c r="A3176" s="1">
        <v>42064</v>
      </c>
      <c r="B3176" t="s">
        <v>22</v>
      </c>
      <c r="C3176" t="s">
        <v>100</v>
      </c>
      <c r="D3176" t="s">
        <v>101</v>
      </c>
      <c r="E3176" t="s">
        <v>42</v>
      </c>
      <c r="F3176" t="s">
        <v>55</v>
      </c>
      <c r="G3176">
        <v>137.352</v>
      </c>
    </row>
    <row r="3177" spans="1:7" x14ac:dyDescent="0.55000000000000004">
      <c r="A3177" s="1">
        <v>42567</v>
      </c>
      <c r="B3177" t="s">
        <v>98</v>
      </c>
      <c r="C3177" t="s">
        <v>2738</v>
      </c>
      <c r="D3177" t="s">
        <v>144</v>
      </c>
      <c r="E3177" t="s">
        <v>42</v>
      </c>
      <c r="F3177" t="s">
        <v>169</v>
      </c>
      <c r="G3177">
        <v>137.25</v>
      </c>
    </row>
    <row r="3178" spans="1:7" x14ac:dyDescent="0.55000000000000004">
      <c r="A3178" s="1">
        <v>42613</v>
      </c>
      <c r="B3178" t="s">
        <v>37</v>
      </c>
      <c r="C3178" t="s">
        <v>39</v>
      </c>
      <c r="D3178" t="s">
        <v>40</v>
      </c>
      <c r="E3178" t="s">
        <v>42</v>
      </c>
      <c r="F3178" t="s">
        <v>71</v>
      </c>
      <c r="G3178">
        <v>137.24</v>
      </c>
    </row>
    <row r="3179" spans="1:7" x14ac:dyDescent="0.55000000000000004">
      <c r="A3179" s="1">
        <v>42264</v>
      </c>
      <c r="B3179" t="s">
        <v>22</v>
      </c>
      <c r="C3179" t="s">
        <v>92</v>
      </c>
      <c r="D3179" t="s">
        <v>40</v>
      </c>
      <c r="E3179" t="s">
        <v>42</v>
      </c>
      <c r="F3179" t="s">
        <v>71</v>
      </c>
      <c r="G3179">
        <v>137.24</v>
      </c>
    </row>
    <row r="3180" spans="1:7" x14ac:dyDescent="0.55000000000000004">
      <c r="A3180" s="1">
        <v>43437</v>
      </c>
      <c r="B3180" t="s">
        <v>22</v>
      </c>
      <c r="C3180" t="s">
        <v>263</v>
      </c>
      <c r="D3180" t="s">
        <v>144</v>
      </c>
      <c r="E3180" t="s">
        <v>67</v>
      </c>
      <c r="F3180" t="s">
        <v>68</v>
      </c>
      <c r="G3180">
        <v>136.99</v>
      </c>
    </row>
    <row r="3181" spans="1:7" x14ac:dyDescent="0.55000000000000004">
      <c r="A3181" s="1">
        <v>42152</v>
      </c>
      <c r="B3181" t="s">
        <v>22</v>
      </c>
      <c r="C3181" t="s">
        <v>92</v>
      </c>
      <c r="D3181" t="s">
        <v>40</v>
      </c>
      <c r="E3181" t="s">
        <v>42</v>
      </c>
      <c r="F3181" t="s">
        <v>71</v>
      </c>
      <c r="G3181">
        <v>136.96</v>
      </c>
    </row>
    <row r="3182" spans="1:7" x14ac:dyDescent="0.55000000000000004">
      <c r="A3182" s="1">
        <v>42403</v>
      </c>
      <c r="B3182" t="s">
        <v>37</v>
      </c>
      <c r="C3182" t="s">
        <v>39</v>
      </c>
      <c r="D3182" t="s">
        <v>40</v>
      </c>
      <c r="E3182" t="s">
        <v>28</v>
      </c>
      <c r="F3182" t="s">
        <v>61</v>
      </c>
      <c r="G3182">
        <v>136.91999999999999</v>
      </c>
    </row>
    <row r="3183" spans="1:7" x14ac:dyDescent="0.55000000000000004">
      <c r="A3183" s="1">
        <v>42890</v>
      </c>
      <c r="B3183" t="s">
        <v>22</v>
      </c>
      <c r="C3183" t="s">
        <v>263</v>
      </c>
      <c r="D3183" t="s">
        <v>144</v>
      </c>
      <c r="E3183" t="s">
        <v>28</v>
      </c>
      <c r="F3183" t="s">
        <v>29</v>
      </c>
      <c r="G3183">
        <v>136.78399999999999</v>
      </c>
    </row>
    <row r="3184" spans="1:7" x14ac:dyDescent="0.55000000000000004">
      <c r="A3184" s="1">
        <v>42352</v>
      </c>
      <c r="B3184" t="s">
        <v>22</v>
      </c>
      <c r="C3184" t="s">
        <v>494</v>
      </c>
      <c r="D3184" t="s">
        <v>144</v>
      </c>
      <c r="E3184" t="s">
        <v>28</v>
      </c>
      <c r="F3184" t="s">
        <v>52</v>
      </c>
      <c r="G3184">
        <v>136.53</v>
      </c>
    </row>
    <row r="3185" spans="1:7" x14ac:dyDescent="0.55000000000000004">
      <c r="A3185" s="1">
        <v>42949</v>
      </c>
      <c r="B3185" t="s">
        <v>37</v>
      </c>
      <c r="C3185" t="s">
        <v>39</v>
      </c>
      <c r="D3185" t="s">
        <v>40</v>
      </c>
      <c r="E3185" t="s">
        <v>28</v>
      </c>
      <c r="F3185" t="s">
        <v>52</v>
      </c>
      <c r="G3185">
        <v>136.464</v>
      </c>
    </row>
    <row r="3186" spans="1:7" x14ac:dyDescent="0.55000000000000004">
      <c r="A3186" s="1">
        <v>43254</v>
      </c>
      <c r="B3186" t="s">
        <v>98</v>
      </c>
      <c r="C3186" t="s">
        <v>92</v>
      </c>
      <c r="D3186" t="s">
        <v>40</v>
      </c>
      <c r="E3186" t="s">
        <v>42</v>
      </c>
      <c r="F3186" t="s">
        <v>55</v>
      </c>
      <c r="G3186">
        <v>136.26</v>
      </c>
    </row>
    <row r="3187" spans="1:7" x14ac:dyDescent="0.55000000000000004">
      <c r="A3187" s="1">
        <v>42221</v>
      </c>
      <c r="B3187" t="s">
        <v>37</v>
      </c>
      <c r="C3187" t="s">
        <v>263</v>
      </c>
      <c r="D3187" t="s">
        <v>144</v>
      </c>
      <c r="E3187" t="s">
        <v>67</v>
      </c>
      <c r="F3187" t="s">
        <v>68</v>
      </c>
      <c r="G3187">
        <v>135.99</v>
      </c>
    </row>
    <row r="3188" spans="1:7" x14ac:dyDescent="0.55000000000000004">
      <c r="A3188" s="1">
        <v>42721</v>
      </c>
      <c r="B3188" t="s">
        <v>22</v>
      </c>
      <c r="C3188" t="s">
        <v>39</v>
      </c>
      <c r="D3188" t="s">
        <v>40</v>
      </c>
      <c r="E3188" t="s">
        <v>67</v>
      </c>
      <c r="F3188" t="s">
        <v>68</v>
      </c>
      <c r="G3188">
        <v>135.98400000000001</v>
      </c>
    </row>
    <row r="3189" spans="1:7" x14ac:dyDescent="0.55000000000000004">
      <c r="A3189" s="1">
        <v>42146</v>
      </c>
      <c r="B3189" t="s">
        <v>22</v>
      </c>
      <c r="C3189" t="s">
        <v>354</v>
      </c>
      <c r="D3189" t="s">
        <v>26</v>
      </c>
      <c r="E3189" t="s">
        <v>67</v>
      </c>
      <c r="F3189" t="s">
        <v>68</v>
      </c>
      <c r="G3189">
        <v>135.97999999999999</v>
      </c>
    </row>
    <row r="3190" spans="1:7" x14ac:dyDescent="0.55000000000000004">
      <c r="A3190" s="1">
        <v>42912</v>
      </c>
      <c r="B3190" t="s">
        <v>22</v>
      </c>
      <c r="C3190" t="s">
        <v>1271</v>
      </c>
      <c r="D3190" t="s">
        <v>26</v>
      </c>
      <c r="E3190" t="s">
        <v>67</v>
      </c>
      <c r="F3190" t="s">
        <v>68</v>
      </c>
      <c r="G3190">
        <v>135.94999999999999</v>
      </c>
    </row>
    <row r="3191" spans="1:7" x14ac:dyDescent="0.55000000000000004">
      <c r="A3191" s="1">
        <v>42970</v>
      </c>
      <c r="B3191" t="s">
        <v>22</v>
      </c>
      <c r="C3191" t="s">
        <v>92</v>
      </c>
      <c r="D3191" t="s">
        <v>40</v>
      </c>
      <c r="E3191" t="s">
        <v>42</v>
      </c>
      <c r="F3191" t="s">
        <v>169</v>
      </c>
      <c r="G3191">
        <v>135.9</v>
      </c>
    </row>
    <row r="3192" spans="1:7" x14ac:dyDescent="0.55000000000000004">
      <c r="A3192" s="1">
        <v>42312</v>
      </c>
      <c r="B3192" t="s">
        <v>98</v>
      </c>
      <c r="C3192" t="s">
        <v>263</v>
      </c>
      <c r="D3192" t="s">
        <v>144</v>
      </c>
      <c r="E3192" t="s">
        <v>28</v>
      </c>
      <c r="F3192" t="s">
        <v>32</v>
      </c>
      <c r="G3192">
        <v>135.88200000000001</v>
      </c>
    </row>
    <row r="3193" spans="1:7" x14ac:dyDescent="0.55000000000000004">
      <c r="A3193" s="1">
        <v>42787</v>
      </c>
      <c r="B3193" t="s">
        <v>37</v>
      </c>
      <c r="C3193" t="s">
        <v>263</v>
      </c>
      <c r="D3193" t="s">
        <v>144</v>
      </c>
      <c r="E3193" t="s">
        <v>28</v>
      </c>
      <c r="F3193" t="s">
        <v>61</v>
      </c>
      <c r="G3193">
        <v>135.80000000000001</v>
      </c>
    </row>
    <row r="3194" spans="1:7" x14ac:dyDescent="0.55000000000000004">
      <c r="A3194" s="1">
        <v>42655</v>
      </c>
      <c r="B3194" t="s">
        <v>22</v>
      </c>
      <c r="C3194" t="s">
        <v>250</v>
      </c>
      <c r="D3194" t="s">
        <v>101</v>
      </c>
      <c r="E3194" t="s">
        <v>67</v>
      </c>
      <c r="F3194" t="s">
        <v>68</v>
      </c>
      <c r="G3194">
        <v>135.72</v>
      </c>
    </row>
    <row r="3195" spans="1:7" x14ac:dyDescent="0.55000000000000004">
      <c r="A3195" s="1">
        <v>42256</v>
      </c>
      <c r="B3195" t="s">
        <v>22</v>
      </c>
      <c r="C3195" t="s">
        <v>143</v>
      </c>
      <c r="D3195" t="s">
        <v>144</v>
      </c>
      <c r="E3195" t="s">
        <v>67</v>
      </c>
      <c r="F3195" t="s">
        <v>68</v>
      </c>
      <c r="G3195">
        <v>135.51599999999999</v>
      </c>
    </row>
    <row r="3196" spans="1:7" x14ac:dyDescent="0.55000000000000004">
      <c r="A3196" s="1">
        <v>43350</v>
      </c>
      <c r="B3196" t="s">
        <v>22</v>
      </c>
      <c r="C3196" t="s">
        <v>593</v>
      </c>
      <c r="D3196" t="s">
        <v>101</v>
      </c>
      <c r="E3196" t="s">
        <v>28</v>
      </c>
      <c r="F3196" t="s">
        <v>61</v>
      </c>
      <c r="G3196">
        <v>135.30000000000001</v>
      </c>
    </row>
    <row r="3197" spans="1:7" x14ac:dyDescent="0.55000000000000004">
      <c r="A3197" s="1">
        <v>43430</v>
      </c>
      <c r="B3197" t="s">
        <v>22</v>
      </c>
      <c r="C3197" t="s">
        <v>263</v>
      </c>
      <c r="D3197" t="s">
        <v>144</v>
      </c>
      <c r="E3197" t="s">
        <v>28</v>
      </c>
      <c r="F3197" t="s">
        <v>61</v>
      </c>
      <c r="G3197">
        <v>135.30000000000001</v>
      </c>
    </row>
    <row r="3198" spans="1:7" x14ac:dyDescent="0.55000000000000004">
      <c r="A3198" s="1">
        <v>42575</v>
      </c>
      <c r="B3198" t="s">
        <v>98</v>
      </c>
      <c r="C3198" t="s">
        <v>25</v>
      </c>
      <c r="D3198" t="s">
        <v>26</v>
      </c>
      <c r="E3198" t="s">
        <v>42</v>
      </c>
      <c r="F3198" t="s">
        <v>71</v>
      </c>
      <c r="G3198">
        <v>135.09</v>
      </c>
    </row>
    <row r="3199" spans="1:7" x14ac:dyDescent="0.55000000000000004">
      <c r="A3199" s="1">
        <v>42714</v>
      </c>
      <c r="B3199" t="s">
        <v>37</v>
      </c>
      <c r="C3199" t="s">
        <v>2738</v>
      </c>
      <c r="D3199" t="s">
        <v>144</v>
      </c>
      <c r="E3199" t="s">
        <v>67</v>
      </c>
      <c r="F3199" t="s">
        <v>68</v>
      </c>
      <c r="G3199">
        <v>134.99</v>
      </c>
    </row>
    <row r="3200" spans="1:7" x14ac:dyDescent="0.55000000000000004">
      <c r="A3200" s="1">
        <v>42415</v>
      </c>
      <c r="B3200" t="s">
        <v>37</v>
      </c>
      <c r="C3200" t="s">
        <v>110</v>
      </c>
      <c r="D3200" t="s">
        <v>101</v>
      </c>
      <c r="E3200" t="s">
        <v>67</v>
      </c>
      <c r="F3200" t="s">
        <v>68</v>
      </c>
      <c r="G3200">
        <v>134.97</v>
      </c>
    </row>
    <row r="3201" spans="1:7" x14ac:dyDescent="0.55000000000000004">
      <c r="A3201" s="1">
        <v>42797</v>
      </c>
      <c r="B3201" t="s">
        <v>22</v>
      </c>
      <c r="C3201" t="s">
        <v>250</v>
      </c>
      <c r="D3201" t="s">
        <v>101</v>
      </c>
      <c r="E3201" t="s">
        <v>67</v>
      </c>
      <c r="F3201" t="s">
        <v>68</v>
      </c>
      <c r="G3201">
        <v>134.85</v>
      </c>
    </row>
    <row r="3202" spans="1:7" x14ac:dyDescent="0.55000000000000004">
      <c r="A3202" s="1">
        <v>43083</v>
      </c>
      <c r="B3202" t="s">
        <v>37</v>
      </c>
      <c r="C3202" t="s">
        <v>39</v>
      </c>
      <c r="D3202" t="s">
        <v>40</v>
      </c>
      <c r="E3202" t="s">
        <v>42</v>
      </c>
      <c r="F3202" t="s">
        <v>55</v>
      </c>
      <c r="G3202">
        <v>134.80000000000001</v>
      </c>
    </row>
    <row r="3203" spans="1:7" x14ac:dyDescent="0.55000000000000004">
      <c r="A3203" s="1">
        <v>42717</v>
      </c>
      <c r="B3203" t="s">
        <v>37</v>
      </c>
      <c r="C3203" t="s">
        <v>39</v>
      </c>
      <c r="D3203" t="s">
        <v>40</v>
      </c>
      <c r="E3203" t="s">
        <v>42</v>
      </c>
      <c r="F3203" t="s">
        <v>74</v>
      </c>
      <c r="G3203">
        <v>134.47999999999999</v>
      </c>
    </row>
    <row r="3204" spans="1:7" x14ac:dyDescent="0.55000000000000004">
      <c r="A3204" s="1">
        <v>42617</v>
      </c>
      <c r="B3204" t="s">
        <v>37</v>
      </c>
      <c r="C3204" t="s">
        <v>100</v>
      </c>
      <c r="D3204" t="s">
        <v>101</v>
      </c>
      <c r="E3204" t="s">
        <v>67</v>
      </c>
      <c r="F3204" t="s">
        <v>157</v>
      </c>
      <c r="G3204">
        <v>134.376</v>
      </c>
    </row>
    <row r="3205" spans="1:7" x14ac:dyDescent="0.55000000000000004">
      <c r="A3205" s="1">
        <v>42969</v>
      </c>
      <c r="B3205" t="s">
        <v>22</v>
      </c>
      <c r="C3205" t="s">
        <v>494</v>
      </c>
      <c r="D3205" t="s">
        <v>144</v>
      </c>
      <c r="E3205" t="s">
        <v>42</v>
      </c>
      <c r="F3205" t="s">
        <v>169</v>
      </c>
      <c r="G3205">
        <v>134.28800000000001</v>
      </c>
    </row>
    <row r="3206" spans="1:7" x14ac:dyDescent="0.55000000000000004">
      <c r="A3206" s="1">
        <v>43061</v>
      </c>
      <c r="B3206" t="s">
        <v>98</v>
      </c>
      <c r="C3206" t="s">
        <v>263</v>
      </c>
      <c r="D3206" t="s">
        <v>144</v>
      </c>
      <c r="E3206" t="s">
        <v>42</v>
      </c>
      <c r="F3206" t="s">
        <v>71</v>
      </c>
      <c r="G3206">
        <v>134.27199999999999</v>
      </c>
    </row>
    <row r="3207" spans="1:7" x14ac:dyDescent="0.55000000000000004">
      <c r="A3207" s="1">
        <v>42211</v>
      </c>
      <c r="B3207" t="s">
        <v>22</v>
      </c>
      <c r="C3207" t="s">
        <v>1392</v>
      </c>
      <c r="D3207" t="s">
        <v>40</v>
      </c>
      <c r="E3207" t="s">
        <v>28</v>
      </c>
      <c r="F3207" t="s">
        <v>61</v>
      </c>
      <c r="G3207">
        <v>134.01</v>
      </c>
    </row>
    <row r="3208" spans="1:7" x14ac:dyDescent="0.55000000000000004">
      <c r="A3208" s="1">
        <v>42537</v>
      </c>
      <c r="B3208" t="s">
        <v>22</v>
      </c>
      <c r="C3208" t="s">
        <v>263</v>
      </c>
      <c r="D3208" t="s">
        <v>144</v>
      </c>
      <c r="E3208" t="s">
        <v>67</v>
      </c>
      <c r="F3208" t="s">
        <v>68</v>
      </c>
      <c r="G3208">
        <v>133.97999999999999</v>
      </c>
    </row>
    <row r="3209" spans="1:7" x14ac:dyDescent="0.55000000000000004">
      <c r="A3209" s="1">
        <v>42592</v>
      </c>
      <c r="B3209" t="s">
        <v>22</v>
      </c>
      <c r="C3209" t="s">
        <v>416</v>
      </c>
      <c r="D3209" t="s">
        <v>40</v>
      </c>
      <c r="E3209" t="s">
        <v>42</v>
      </c>
      <c r="F3209" t="s">
        <v>74</v>
      </c>
      <c r="G3209">
        <v>133.47200000000001</v>
      </c>
    </row>
    <row r="3210" spans="1:7" x14ac:dyDescent="0.55000000000000004">
      <c r="A3210" s="1">
        <v>43083</v>
      </c>
      <c r="B3210" t="s">
        <v>22</v>
      </c>
      <c r="C3210" t="s">
        <v>1488</v>
      </c>
      <c r="D3210" t="s">
        <v>26</v>
      </c>
      <c r="E3210" t="s">
        <v>28</v>
      </c>
      <c r="F3210" t="s">
        <v>61</v>
      </c>
      <c r="G3210">
        <v>133.38</v>
      </c>
    </row>
    <row r="3211" spans="1:7" x14ac:dyDescent="0.55000000000000004">
      <c r="A3211" s="1">
        <v>43317</v>
      </c>
      <c r="B3211" t="s">
        <v>22</v>
      </c>
      <c r="C3211" t="s">
        <v>250</v>
      </c>
      <c r="D3211" t="s">
        <v>101</v>
      </c>
      <c r="E3211" t="s">
        <v>42</v>
      </c>
      <c r="F3211" t="s">
        <v>43</v>
      </c>
      <c r="G3211">
        <v>133.19999999999999</v>
      </c>
    </row>
    <row r="3212" spans="1:7" x14ac:dyDescent="0.55000000000000004">
      <c r="A3212" s="1">
        <v>43239</v>
      </c>
      <c r="B3212" t="s">
        <v>22</v>
      </c>
      <c r="C3212" t="s">
        <v>39</v>
      </c>
      <c r="D3212" t="s">
        <v>40</v>
      </c>
      <c r="E3212" t="s">
        <v>42</v>
      </c>
      <c r="F3212" t="s">
        <v>71</v>
      </c>
      <c r="G3212">
        <v>133.12</v>
      </c>
    </row>
    <row r="3213" spans="1:7" x14ac:dyDescent="0.55000000000000004">
      <c r="A3213" s="1">
        <v>42728</v>
      </c>
      <c r="B3213" t="s">
        <v>37</v>
      </c>
      <c r="C3213" t="s">
        <v>263</v>
      </c>
      <c r="D3213" t="s">
        <v>144</v>
      </c>
      <c r="E3213" t="s">
        <v>42</v>
      </c>
      <c r="F3213" t="s">
        <v>86</v>
      </c>
      <c r="G3213">
        <v>132.79</v>
      </c>
    </row>
    <row r="3214" spans="1:7" x14ac:dyDescent="0.55000000000000004">
      <c r="A3214" s="1">
        <v>43292</v>
      </c>
      <c r="B3214" t="s">
        <v>22</v>
      </c>
      <c r="C3214" t="s">
        <v>263</v>
      </c>
      <c r="D3214" t="s">
        <v>144</v>
      </c>
      <c r="E3214" t="s">
        <v>67</v>
      </c>
      <c r="F3214" t="s">
        <v>157</v>
      </c>
      <c r="G3214">
        <v>132.6</v>
      </c>
    </row>
    <row r="3215" spans="1:7" x14ac:dyDescent="0.55000000000000004">
      <c r="A3215" s="1">
        <v>43261</v>
      </c>
      <c r="B3215" t="s">
        <v>22</v>
      </c>
      <c r="C3215" t="s">
        <v>234</v>
      </c>
      <c r="D3215" t="s">
        <v>101</v>
      </c>
      <c r="E3215" t="s">
        <v>67</v>
      </c>
      <c r="F3215" t="s">
        <v>157</v>
      </c>
      <c r="G3215">
        <v>132.52000000000001</v>
      </c>
    </row>
    <row r="3216" spans="1:7" x14ac:dyDescent="0.55000000000000004">
      <c r="A3216" s="1">
        <v>43422</v>
      </c>
      <c r="B3216" t="s">
        <v>22</v>
      </c>
      <c r="C3216" t="s">
        <v>92</v>
      </c>
      <c r="D3216" t="s">
        <v>40</v>
      </c>
      <c r="E3216" t="s">
        <v>67</v>
      </c>
      <c r="F3216" t="s">
        <v>157</v>
      </c>
      <c r="G3216">
        <v>132.52000000000001</v>
      </c>
    </row>
    <row r="3217" spans="1:7" x14ac:dyDescent="0.55000000000000004">
      <c r="A3217" s="1">
        <v>42858</v>
      </c>
      <c r="B3217" t="s">
        <v>22</v>
      </c>
      <c r="C3217" t="s">
        <v>494</v>
      </c>
      <c r="D3217" t="s">
        <v>144</v>
      </c>
      <c r="E3217" t="s">
        <v>67</v>
      </c>
      <c r="F3217" t="s">
        <v>157</v>
      </c>
      <c r="G3217">
        <v>132.52000000000001</v>
      </c>
    </row>
    <row r="3218" spans="1:7" x14ac:dyDescent="0.55000000000000004">
      <c r="A3218" s="1">
        <v>42772</v>
      </c>
      <c r="B3218" t="s">
        <v>37</v>
      </c>
      <c r="C3218" t="s">
        <v>331</v>
      </c>
      <c r="D3218" t="s">
        <v>26</v>
      </c>
      <c r="E3218" t="s">
        <v>28</v>
      </c>
      <c r="F3218" t="s">
        <v>61</v>
      </c>
      <c r="G3218">
        <v>132.22399999999999</v>
      </c>
    </row>
    <row r="3219" spans="1:7" x14ac:dyDescent="0.55000000000000004">
      <c r="A3219" s="1">
        <v>42360</v>
      </c>
      <c r="B3219" t="s">
        <v>22</v>
      </c>
      <c r="C3219" t="s">
        <v>207</v>
      </c>
      <c r="D3219" t="s">
        <v>101</v>
      </c>
      <c r="E3219" t="s">
        <v>42</v>
      </c>
      <c r="F3219" t="s">
        <v>55</v>
      </c>
      <c r="G3219">
        <v>132.16</v>
      </c>
    </row>
    <row r="3220" spans="1:7" x14ac:dyDescent="0.55000000000000004">
      <c r="A3220" s="1">
        <v>43435</v>
      </c>
      <c r="B3220" t="s">
        <v>22</v>
      </c>
      <c r="C3220" t="s">
        <v>234</v>
      </c>
      <c r="D3220" t="s">
        <v>101</v>
      </c>
      <c r="E3220" t="s">
        <v>67</v>
      </c>
      <c r="F3220" t="s">
        <v>68</v>
      </c>
      <c r="G3220">
        <v>131.97999999999999</v>
      </c>
    </row>
    <row r="3221" spans="1:7" x14ac:dyDescent="0.55000000000000004">
      <c r="A3221" s="1">
        <v>42611</v>
      </c>
      <c r="B3221" t="s">
        <v>98</v>
      </c>
      <c r="C3221" t="s">
        <v>234</v>
      </c>
      <c r="D3221" t="s">
        <v>101</v>
      </c>
      <c r="E3221" t="s">
        <v>67</v>
      </c>
      <c r="F3221" t="s">
        <v>68</v>
      </c>
      <c r="G3221">
        <v>131.97999999999999</v>
      </c>
    </row>
    <row r="3222" spans="1:7" x14ac:dyDescent="0.55000000000000004">
      <c r="A3222" s="1">
        <v>43240</v>
      </c>
      <c r="B3222" t="s">
        <v>22</v>
      </c>
      <c r="C3222" t="s">
        <v>7453</v>
      </c>
      <c r="D3222" t="s">
        <v>101</v>
      </c>
      <c r="E3222" t="s">
        <v>42</v>
      </c>
      <c r="F3222" t="s">
        <v>64</v>
      </c>
      <c r="G3222">
        <v>131.94</v>
      </c>
    </row>
    <row r="3223" spans="1:7" x14ac:dyDescent="0.55000000000000004">
      <c r="A3223" s="1">
        <v>42078</v>
      </c>
      <c r="B3223" t="s">
        <v>22</v>
      </c>
      <c r="C3223" t="s">
        <v>50</v>
      </c>
      <c r="D3223" t="s">
        <v>26</v>
      </c>
      <c r="E3223" t="s">
        <v>42</v>
      </c>
      <c r="F3223" t="s">
        <v>86</v>
      </c>
      <c r="G3223">
        <v>131.904</v>
      </c>
    </row>
    <row r="3224" spans="1:7" x14ac:dyDescent="0.55000000000000004">
      <c r="A3224" s="1">
        <v>42669</v>
      </c>
      <c r="B3224" t="s">
        <v>37</v>
      </c>
      <c r="C3224" t="s">
        <v>416</v>
      </c>
      <c r="D3224" t="s">
        <v>40</v>
      </c>
      <c r="E3224" t="s">
        <v>42</v>
      </c>
      <c r="F3224" t="s">
        <v>86</v>
      </c>
      <c r="G3224">
        <v>131.904</v>
      </c>
    </row>
    <row r="3225" spans="1:7" x14ac:dyDescent="0.55000000000000004">
      <c r="A3225" s="1">
        <v>43092</v>
      </c>
      <c r="B3225" t="s">
        <v>37</v>
      </c>
      <c r="C3225" t="s">
        <v>100</v>
      </c>
      <c r="D3225" t="s">
        <v>101</v>
      </c>
      <c r="E3225" t="s">
        <v>67</v>
      </c>
      <c r="F3225" t="s">
        <v>68</v>
      </c>
      <c r="G3225">
        <v>131.88</v>
      </c>
    </row>
    <row r="3226" spans="1:7" x14ac:dyDescent="0.55000000000000004">
      <c r="A3226" s="1">
        <v>42883</v>
      </c>
      <c r="B3226" t="s">
        <v>22</v>
      </c>
      <c r="C3226" t="s">
        <v>39</v>
      </c>
      <c r="D3226" t="s">
        <v>40</v>
      </c>
      <c r="E3226" t="s">
        <v>67</v>
      </c>
      <c r="F3226" t="s">
        <v>157</v>
      </c>
      <c r="G3226">
        <v>131.6</v>
      </c>
    </row>
    <row r="3227" spans="1:7" x14ac:dyDescent="0.55000000000000004">
      <c r="A3227" s="1">
        <v>42658</v>
      </c>
      <c r="B3227" t="s">
        <v>22</v>
      </c>
      <c r="C3227" t="s">
        <v>100</v>
      </c>
      <c r="D3227" t="s">
        <v>101</v>
      </c>
      <c r="E3227" t="s">
        <v>28</v>
      </c>
      <c r="F3227" t="s">
        <v>61</v>
      </c>
      <c r="G3227">
        <v>131.376</v>
      </c>
    </row>
    <row r="3228" spans="1:7" x14ac:dyDescent="0.55000000000000004">
      <c r="A3228" s="1">
        <v>42986</v>
      </c>
      <c r="B3228" t="s">
        <v>22</v>
      </c>
      <c r="C3228" t="s">
        <v>100</v>
      </c>
      <c r="D3228" t="s">
        <v>101</v>
      </c>
      <c r="E3228" t="s">
        <v>42</v>
      </c>
      <c r="F3228" t="s">
        <v>55</v>
      </c>
      <c r="G3228">
        <v>131.136</v>
      </c>
    </row>
    <row r="3229" spans="1:7" x14ac:dyDescent="0.55000000000000004">
      <c r="A3229" s="1">
        <v>42731</v>
      </c>
      <c r="B3229" t="s">
        <v>37</v>
      </c>
      <c r="C3229" t="s">
        <v>331</v>
      </c>
      <c r="D3229" t="s">
        <v>26</v>
      </c>
      <c r="E3229" t="s">
        <v>28</v>
      </c>
      <c r="F3229" t="s">
        <v>29</v>
      </c>
      <c r="G3229">
        <v>131.10400000000001</v>
      </c>
    </row>
    <row r="3230" spans="1:7" x14ac:dyDescent="0.55000000000000004">
      <c r="A3230" s="1">
        <v>43337</v>
      </c>
      <c r="B3230" t="s">
        <v>22</v>
      </c>
      <c r="C3230" t="s">
        <v>143</v>
      </c>
      <c r="D3230" t="s">
        <v>144</v>
      </c>
      <c r="E3230" t="s">
        <v>28</v>
      </c>
      <c r="F3230" t="s">
        <v>29</v>
      </c>
      <c r="G3230">
        <v>130.97999999999999</v>
      </c>
    </row>
    <row r="3231" spans="1:7" x14ac:dyDescent="0.55000000000000004">
      <c r="A3231" s="1">
        <v>43280</v>
      </c>
      <c r="B3231" t="s">
        <v>22</v>
      </c>
      <c r="C3231" t="s">
        <v>39</v>
      </c>
      <c r="D3231" t="s">
        <v>40</v>
      </c>
      <c r="E3231" t="s">
        <v>42</v>
      </c>
      <c r="F3231" t="s">
        <v>55</v>
      </c>
      <c r="G3231">
        <v>130.71</v>
      </c>
    </row>
    <row r="3232" spans="1:7" x14ac:dyDescent="0.55000000000000004">
      <c r="A3232" s="1">
        <v>42241</v>
      </c>
      <c r="B3232" t="s">
        <v>22</v>
      </c>
      <c r="C3232" t="s">
        <v>494</v>
      </c>
      <c r="D3232" t="s">
        <v>144</v>
      </c>
      <c r="E3232" t="s">
        <v>42</v>
      </c>
      <c r="F3232" t="s">
        <v>169</v>
      </c>
      <c r="G3232">
        <v>130.464</v>
      </c>
    </row>
    <row r="3233" spans="1:7" x14ac:dyDescent="0.55000000000000004">
      <c r="A3233" s="1">
        <v>43452</v>
      </c>
      <c r="B3233" t="s">
        <v>22</v>
      </c>
      <c r="C3233" t="s">
        <v>494</v>
      </c>
      <c r="D3233" t="s">
        <v>144</v>
      </c>
      <c r="E3233" t="s">
        <v>42</v>
      </c>
      <c r="F3233" t="s">
        <v>74</v>
      </c>
      <c r="G3233">
        <v>130.11199999999999</v>
      </c>
    </row>
    <row r="3234" spans="1:7" x14ac:dyDescent="0.55000000000000004">
      <c r="A3234" s="1">
        <v>42342</v>
      </c>
      <c r="B3234" t="s">
        <v>37</v>
      </c>
      <c r="C3234" t="s">
        <v>263</v>
      </c>
      <c r="D3234" t="s">
        <v>144</v>
      </c>
      <c r="E3234" t="s">
        <v>67</v>
      </c>
      <c r="F3234" t="s">
        <v>68</v>
      </c>
      <c r="G3234">
        <v>129.97999999999999</v>
      </c>
    </row>
    <row r="3235" spans="1:7" x14ac:dyDescent="0.55000000000000004">
      <c r="A3235" s="1">
        <v>42811</v>
      </c>
      <c r="B3235" t="s">
        <v>22</v>
      </c>
      <c r="C3235" t="s">
        <v>241</v>
      </c>
      <c r="D3235" t="s">
        <v>144</v>
      </c>
      <c r="E3235" t="s">
        <v>67</v>
      </c>
      <c r="F3235" t="s">
        <v>68</v>
      </c>
      <c r="G3235">
        <v>129.97999999999999</v>
      </c>
    </row>
    <row r="3236" spans="1:7" x14ac:dyDescent="0.55000000000000004">
      <c r="A3236" s="1">
        <v>43222</v>
      </c>
      <c r="B3236" t="s">
        <v>37</v>
      </c>
      <c r="C3236" t="s">
        <v>786</v>
      </c>
      <c r="D3236" t="s">
        <v>144</v>
      </c>
      <c r="E3236" t="s">
        <v>28</v>
      </c>
      <c r="F3236" t="s">
        <v>61</v>
      </c>
      <c r="G3236">
        <v>129.93</v>
      </c>
    </row>
    <row r="3237" spans="1:7" x14ac:dyDescent="0.55000000000000004">
      <c r="A3237" s="1">
        <v>42626</v>
      </c>
      <c r="B3237" t="s">
        <v>22</v>
      </c>
      <c r="C3237" t="s">
        <v>1271</v>
      </c>
      <c r="D3237" t="s">
        <v>26</v>
      </c>
      <c r="E3237" t="s">
        <v>28</v>
      </c>
      <c r="F3237" t="s">
        <v>61</v>
      </c>
      <c r="G3237">
        <v>129.93</v>
      </c>
    </row>
    <row r="3238" spans="1:7" x14ac:dyDescent="0.55000000000000004">
      <c r="A3238" s="1">
        <v>42284</v>
      </c>
      <c r="B3238" t="s">
        <v>98</v>
      </c>
      <c r="C3238" t="s">
        <v>143</v>
      </c>
      <c r="D3238" t="s">
        <v>144</v>
      </c>
      <c r="E3238" t="s">
        <v>28</v>
      </c>
      <c r="F3238" t="s">
        <v>61</v>
      </c>
      <c r="G3238">
        <v>129.91999999999999</v>
      </c>
    </row>
    <row r="3239" spans="1:7" x14ac:dyDescent="0.55000000000000004">
      <c r="A3239" s="1">
        <v>43333</v>
      </c>
      <c r="B3239" t="s">
        <v>22</v>
      </c>
      <c r="C3239" t="s">
        <v>39</v>
      </c>
      <c r="D3239" t="s">
        <v>40</v>
      </c>
      <c r="E3239" t="s">
        <v>28</v>
      </c>
      <c r="F3239" t="s">
        <v>61</v>
      </c>
      <c r="G3239">
        <v>129.91999999999999</v>
      </c>
    </row>
    <row r="3240" spans="1:7" x14ac:dyDescent="0.55000000000000004">
      <c r="A3240" s="1">
        <v>43049</v>
      </c>
      <c r="B3240" t="s">
        <v>22</v>
      </c>
      <c r="C3240" t="s">
        <v>39</v>
      </c>
      <c r="D3240" t="s">
        <v>40</v>
      </c>
      <c r="E3240" t="s">
        <v>42</v>
      </c>
      <c r="F3240" t="s">
        <v>74</v>
      </c>
      <c r="G3240">
        <v>129.91999999999999</v>
      </c>
    </row>
    <row r="3241" spans="1:7" x14ac:dyDescent="0.55000000000000004">
      <c r="A3241" s="1">
        <v>42982</v>
      </c>
      <c r="B3241" t="s">
        <v>22</v>
      </c>
      <c r="C3241" t="s">
        <v>25</v>
      </c>
      <c r="D3241" t="s">
        <v>26</v>
      </c>
      <c r="E3241" t="s">
        <v>42</v>
      </c>
      <c r="F3241" t="s">
        <v>55</v>
      </c>
      <c r="G3241">
        <v>129.91999999999999</v>
      </c>
    </row>
    <row r="3242" spans="1:7" x14ac:dyDescent="0.55000000000000004">
      <c r="A3242" s="1">
        <v>42299</v>
      </c>
      <c r="B3242" t="s">
        <v>37</v>
      </c>
      <c r="C3242" t="s">
        <v>734</v>
      </c>
      <c r="D3242" t="s">
        <v>26</v>
      </c>
      <c r="E3242" t="s">
        <v>28</v>
      </c>
      <c r="F3242" t="s">
        <v>61</v>
      </c>
      <c r="G3242">
        <v>129.91999999999999</v>
      </c>
    </row>
    <row r="3243" spans="1:7" x14ac:dyDescent="0.55000000000000004">
      <c r="A3243" s="1">
        <v>42213</v>
      </c>
      <c r="B3243" t="s">
        <v>22</v>
      </c>
      <c r="C3243" t="s">
        <v>50</v>
      </c>
      <c r="D3243" t="s">
        <v>26</v>
      </c>
      <c r="E3243" t="s">
        <v>28</v>
      </c>
      <c r="F3243" t="s">
        <v>61</v>
      </c>
      <c r="G3243">
        <v>129.88800000000001</v>
      </c>
    </row>
    <row r="3244" spans="1:7" x14ac:dyDescent="0.55000000000000004">
      <c r="A3244" s="1">
        <v>42047</v>
      </c>
      <c r="B3244" t="s">
        <v>22</v>
      </c>
      <c r="C3244" t="s">
        <v>39</v>
      </c>
      <c r="D3244" t="s">
        <v>40</v>
      </c>
      <c r="E3244" t="s">
        <v>28</v>
      </c>
      <c r="F3244" t="s">
        <v>32</v>
      </c>
      <c r="G3244">
        <v>129.56800000000001</v>
      </c>
    </row>
    <row r="3245" spans="1:7" x14ac:dyDescent="0.55000000000000004">
      <c r="A3245" s="1">
        <v>42451</v>
      </c>
      <c r="B3245" t="s">
        <v>22</v>
      </c>
      <c r="C3245" t="s">
        <v>100</v>
      </c>
      <c r="D3245" t="s">
        <v>101</v>
      </c>
      <c r="E3245" t="s">
        <v>42</v>
      </c>
      <c r="F3245" t="s">
        <v>55</v>
      </c>
      <c r="G3245">
        <v>129.56800000000001</v>
      </c>
    </row>
    <row r="3246" spans="1:7" x14ac:dyDescent="0.55000000000000004">
      <c r="A3246" s="1">
        <v>42616</v>
      </c>
      <c r="B3246" t="s">
        <v>98</v>
      </c>
      <c r="C3246" t="s">
        <v>39</v>
      </c>
      <c r="D3246" t="s">
        <v>40</v>
      </c>
      <c r="E3246" t="s">
        <v>28</v>
      </c>
      <c r="F3246" t="s">
        <v>32</v>
      </c>
      <c r="G3246">
        <v>129.56800000000001</v>
      </c>
    </row>
    <row r="3247" spans="1:7" x14ac:dyDescent="0.55000000000000004">
      <c r="A3247" s="1">
        <v>42064</v>
      </c>
      <c r="B3247" t="s">
        <v>22</v>
      </c>
      <c r="C3247" t="s">
        <v>100</v>
      </c>
      <c r="D3247" t="s">
        <v>101</v>
      </c>
      <c r="E3247" t="s">
        <v>42</v>
      </c>
      <c r="F3247" t="s">
        <v>55</v>
      </c>
      <c r="G3247">
        <v>129.55199999999999</v>
      </c>
    </row>
    <row r="3248" spans="1:7" x14ac:dyDescent="0.55000000000000004">
      <c r="A3248" s="1">
        <v>42837</v>
      </c>
      <c r="B3248" t="s">
        <v>37</v>
      </c>
      <c r="C3248" t="s">
        <v>84</v>
      </c>
      <c r="D3248" t="s">
        <v>26</v>
      </c>
      <c r="E3248" t="s">
        <v>42</v>
      </c>
      <c r="F3248" t="s">
        <v>55</v>
      </c>
      <c r="G3248">
        <v>129.55199999999999</v>
      </c>
    </row>
    <row r="3249" spans="1:7" x14ac:dyDescent="0.55000000000000004">
      <c r="A3249" s="1">
        <v>42616</v>
      </c>
      <c r="B3249" t="s">
        <v>37</v>
      </c>
      <c r="C3249" t="s">
        <v>39</v>
      </c>
      <c r="D3249" t="s">
        <v>40</v>
      </c>
      <c r="E3249" t="s">
        <v>67</v>
      </c>
      <c r="F3249" t="s">
        <v>157</v>
      </c>
      <c r="G3249">
        <v>129.44999999999999</v>
      </c>
    </row>
    <row r="3250" spans="1:7" x14ac:dyDescent="0.55000000000000004">
      <c r="A3250" s="1">
        <v>43284</v>
      </c>
      <c r="B3250" t="s">
        <v>22</v>
      </c>
      <c r="C3250" t="s">
        <v>39</v>
      </c>
      <c r="D3250" t="s">
        <v>40</v>
      </c>
      <c r="E3250" t="s">
        <v>28</v>
      </c>
      <c r="F3250" t="s">
        <v>61</v>
      </c>
      <c r="G3250">
        <v>129.38999999999999</v>
      </c>
    </row>
    <row r="3251" spans="1:7" x14ac:dyDescent="0.55000000000000004">
      <c r="A3251" s="1">
        <v>43130</v>
      </c>
      <c r="B3251" t="s">
        <v>22</v>
      </c>
      <c r="C3251" t="s">
        <v>39</v>
      </c>
      <c r="D3251" t="s">
        <v>40</v>
      </c>
      <c r="E3251" t="s">
        <v>42</v>
      </c>
      <c r="F3251" t="s">
        <v>55</v>
      </c>
      <c r="G3251">
        <v>129.30000000000001</v>
      </c>
    </row>
    <row r="3252" spans="1:7" x14ac:dyDescent="0.55000000000000004">
      <c r="A3252" s="1">
        <v>42093</v>
      </c>
      <c r="B3252" t="s">
        <v>22</v>
      </c>
      <c r="C3252" t="s">
        <v>225</v>
      </c>
      <c r="D3252" t="s">
        <v>101</v>
      </c>
      <c r="E3252" t="s">
        <v>42</v>
      </c>
      <c r="F3252" t="s">
        <v>55</v>
      </c>
      <c r="G3252">
        <v>129.30000000000001</v>
      </c>
    </row>
    <row r="3253" spans="1:7" x14ac:dyDescent="0.55000000000000004">
      <c r="A3253" s="1">
        <v>43442</v>
      </c>
      <c r="B3253" t="s">
        <v>22</v>
      </c>
      <c r="C3253" t="s">
        <v>39</v>
      </c>
      <c r="D3253" t="s">
        <v>40</v>
      </c>
      <c r="E3253" t="s">
        <v>28</v>
      </c>
      <c r="F3253" t="s">
        <v>61</v>
      </c>
      <c r="G3253">
        <v>128.9</v>
      </c>
    </row>
    <row r="3254" spans="1:7" x14ac:dyDescent="0.55000000000000004">
      <c r="A3254" s="1">
        <v>42584</v>
      </c>
      <c r="B3254" t="s">
        <v>98</v>
      </c>
      <c r="C3254" t="s">
        <v>1399</v>
      </c>
      <c r="D3254" t="s">
        <v>144</v>
      </c>
      <c r="E3254" t="s">
        <v>67</v>
      </c>
      <c r="F3254" t="s">
        <v>68</v>
      </c>
      <c r="G3254">
        <v>128.85</v>
      </c>
    </row>
    <row r="3255" spans="1:7" x14ac:dyDescent="0.55000000000000004">
      <c r="A3255" s="1">
        <v>42520</v>
      </c>
      <c r="B3255" t="s">
        <v>22</v>
      </c>
      <c r="C3255" t="s">
        <v>263</v>
      </c>
      <c r="D3255" t="s">
        <v>144</v>
      </c>
      <c r="E3255" t="s">
        <v>67</v>
      </c>
      <c r="F3255" t="s">
        <v>68</v>
      </c>
      <c r="G3255">
        <v>128.85</v>
      </c>
    </row>
    <row r="3256" spans="1:7" x14ac:dyDescent="0.55000000000000004">
      <c r="A3256" s="1">
        <v>43445</v>
      </c>
      <c r="B3256" t="s">
        <v>37</v>
      </c>
      <c r="C3256" t="s">
        <v>1244</v>
      </c>
      <c r="D3256" t="s">
        <v>144</v>
      </c>
      <c r="E3256" t="s">
        <v>67</v>
      </c>
      <c r="F3256" t="s">
        <v>68</v>
      </c>
      <c r="G3256">
        <v>128.85</v>
      </c>
    </row>
    <row r="3257" spans="1:7" x14ac:dyDescent="0.55000000000000004">
      <c r="A3257" s="1">
        <v>42574</v>
      </c>
      <c r="B3257" t="s">
        <v>98</v>
      </c>
      <c r="C3257" t="s">
        <v>263</v>
      </c>
      <c r="D3257" t="s">
        <v>144</v>
      </c>
      <c r="E3257" t="s">
        <v>28</v>
      </c>
      <c r="F3257" t="s">
        <v>61</v>
      </c>
      <c r="G3257">
        <v>128.82</v>
      </c>
    </row>
    <row r="3258" spans="1:7" x14ac:dyDescent="0.55000000000000004">
      <c r="A3258" s="1">
        <v>43380</v>
      </c>
      <c r="B3258" t="s">
        <v>22</v>
      </c>
      <c r="C3258" t="s">
        <v>39</v>
      </c>
      <c r="D3258" t="s">
        <v>40</v>
      </c>
      <c r="E3258" t="s">
        <v>67</v>
      </c>
      <c r="F3258" t="s">
        <v>68</v>
      </c>
      <c r="G3258">
        <v>128.744</v>
      </c>
    </row>
    <row r="3259" spans="1:7" x14ac:dyDescent="0.55000000000000004">
      <c r="A3259" s="1">
        <v>42638</v>
      </c>
      <c r="B3259" t="s">
        <v>22</v>
      </c>
      <c r="C3259" t="s">
        <v>207</v>
      </c>
      <c r="D3259" t="s">
        <v>101</v>
      </c>
      <c r="E3259" t="s">
        <v>42</v>
      </c>
      <c r="F3259" t="s">
        <v>64</v>
      </c>
      <c r="G3259">
        <v>128.744</v>
      </c>
    </row>
    <row r="3260" spans="1:7" x14ac:dyDescent="0.55000000000000004">
      <c r="A3260" s="1">
        <v>42798</v>
      </c>
      <c r="B3260" t="s">
        <v>22</v>
      </c>
      <c r="C3260" t="s">
        <v>250</v>
      </c>
      <c r="D3260" t="s">
        <v>101</v>
      </c>
      <c r="E3260" t="s">
        <v>42</v>
      </c>
      <c r="F3260" t="s">
        <v>71</v>
      </c>
      <c r="G3260">
        <v>128.4</v>
      </c>
    </row>
    <row r="3261" spans="1:7" x14ac:dyDescent="0.55000000000000004">
      <c r="A3261" s="1">
        <v>43059</v>
      </c>
      <c r="B3261" t="s">
        <v>22</v>
      </c>
      <c r="C3261" t="s">
        <v>241</v>
      </c>
      <c r="D3261" t="s">
        <v>144</v>
      </c>
      <c r="E3261" t="s">
        <v>42</v>
      </c>
      <c r="F3261" t="s">
        <v>71</v>
      </c>
      <c r="G3261">
        <v>128.4</v>
      </c>
    </row>
    <row r="3262" spans="1:7" x14ac:dyDescent="0.55000000000000004">
      <c r="A3262" s="1">
        <v>43000</v>
      </c>
      <c r="B3262" t="s">
        <v>98</v>
      </c>
      <c r="C3262" t="s">
        <v>263</v>
      </c>
      <c r="D3262" t="s">
        <v>144</v>
      </c>
      <c r="E3262" t="s">
        <v>42</v>
      </c>
      <c r="F3262" t="s">
        <v>55</v>
      </c>
      <c r="G3262">
        <v>128.34</v>
      </c>
    </row>
    <row r="3263" spans="1:7" x14ac:dyDescent="0.55000000000000004">
      <c r="A3263" s="1">
        <v>43409</v>
      </c>
      <c r="B3263" t="s">
        <v>22</v>
      </c>
      <c r="C3263" t="s">
        <v>263</v>
      </c>
      <c r="D3263" t="s">
        <v>144</v>
      </c>
      <c r="E3263" t="s">
        <v>28</v>
      </c>
      <c r="F3263" t="s">
        <v>32</v>
      </c>
      <c r="G3263">
        <v>128.124</v>
      </c>
    </row>
    <row r="3264" spans="1:7" x14ac:dyDescent="0.55000000000000004">
      <c r="A3264" s="1">
        <v>43228</v>
      </c>
      <c r="B3264" t="s">
        <v>37</v>
      </c>
      <c r="C3264" t="s">
        <v>143</v>
      </c>
      <c r="D3264" t="s">
        <v>144</v>
      </c>
      <c r="E3264" t="s">
        <v>28</v>
      </c>
      <c r="F3264" t="s">
        <v>32</v>
      </c>
      <c r="G3264">
        <v>128.05799999999999</v>
      </c>
    </row>
    <row r="3265" spans="1:7" x14ac:dyDescent="0.55000000000000004">
      <c r="A3265" s="1">
        <v>42485</v>
      </c>
      <c r="B3265" t="s">
        <v>22</v>
      </c>
      <c r="C3265" t="s">
        <v>207</v>
      </c>
      <c r="D3265" t="s">
        <v>101</v>
      </c>
      <c r="E3265" t="s">
        <v>28</v>
      </c>
      <c r="F3265" t="s">
        <v>32</v>
      </c>
      <c r="G3265">
        <v>128.05799999999999</v>
      </c>
    </row>
    <row r="3266" spans="1:7" x14ac:dyDescent="0.55000000000000004">
      <c r="A3266" s="1">
        <v>43140</v>
      </c>
      <c r="B3266" t="s">
        <v>22</v>
      </c>
      <c r="C3266" t="s">
        <v>100</v>
      </c>
      <c r="D3266" t="s">
        <v>101</v>
      </c>
      <c r="E3266" t="s">
        <v>67</v>
      </c>
      <c r="F3266" t="s">
        <v>157</v>
      </c>
      <c r="G3266">
        <v>127.98399999999999</v>
      </c>
    </row>
    <row r="3267" spans="1:7" x14ac:dyDescent="0.55000000000000004">
      <c r="A3267" s="1">
        <v>43441</v>
      </c>
      <c r="B3267" t="s">
        <v>22</v>
      </c>
      <c r="C3267" t="s">
        <v>494</v>
      </c>
      <c r="D3267" t="s">
        <v>144</v>
      </c>
      <c r="E3267" t="s">
        <v>67</v>
      </c>
      <c r="F3267" t="s">
        <v>157</v>
      </c>
      <c r="G3267">
        <v>127.98399999999999</v>
      </c>
    </row>
    <row r="3268" spans="1:7" x14ac:dyDescent="0.55000000000000004">
      <c r="A3268" s="1">
        <v>42515</v>
      </c>
      <c r="B3268" t="s">
        <v>98</v>
      </c>
      <c r="C3268" t="s">
        <v>4535</v>
      </c>
      <c r="D3268" t="s">
        <v>101</v>
      </c>
      <c r="E3268" t="s">
        <v>42</v>
      </c>
      <c r="F3268" t="s">
        <v>71</v>
      </c>
      <c r="G3268">
        <v>127.96</v>
      </c>
    </row>
    <row r="3269" spans="1:7" x14ac:dyDescent="0.55000000000000004">
      <c r="A3269" s="1">
        <v>43164</v>
      </c>
      <c r="B3269" t="s">
        <v>22</v>
      </c>
      <c r="C3269" t="s">
        <v>225</v>
      </c>
      <c r="D3269" t="s">
        <v>101</v>
      </c>
      <c r="E3269" t="s">
        <v>42</v>
      </c>
      <c r="F3269" t="s">
        <v>71</v>
      </c>
      <c r="G3269">
        <v>127.96</v>
      </c>
    </row>
    <row r="3270" spans="1:7" x14ac:dyDescent="0.55000000000000004">
      <c r="A3270" s="1">
        <v>43002</v>
      </c>
      <c r="B3270" t="s">
        <v>22</v>
      </c>
      <c r="C3270" t="s">
        <v>250</v>
      </c>
      <c r="D3270" t="s">
        <v>101</v>
      </c>
      <c r="E3270" t="s">
        <v>28</v>
      </c>
      <c r="F3270" t="s">
        <v>61</v>
      </c>
      <c r="G3270">
        <v>127.95</v>
      </c>
    </row>
    <row r="3271" spans="1:7" x14ac:dyDescent="0.55000000000000004">
      <c r="A3271" s="1">
        <v>43191</v>
      </c>
      <c r="B3271" t="s">
        <v>37</v>
      </c>
      <c r="C3271" t="s">
        <v>379</v>
      </c>
      <c r="D3271" t="s">
        <v>26</v>
      </c>
      <c r="E3271" t="s">
        <v>28</v>
      </c>
      <c r="F3271" t="s">
        <v>61</v>
      </c>
      <c r="G3271">
        <v>127.95</v>
      </c>
    </row>
    <row r="3272" spans="1:7" x14ac:dyDescent="0.55000000000000004">
      <c r="A3272" s="1">
        <v>42258</v>
      </c>
      <c r="B3272" t="s">
        <v>22</v>
      </c>
      <c r="C3272" t="s">
        <v>39</v>
      </c>
      <c r="D3272" t="s">
        <v>40</v>
      </c>
      <c r="E3272" t="s">
        <v>28</v>
      </c>
      <c r="F3272" t="s">
        <v>61</v>
      </c>
      <c r="G3272">
        <v>127.95</v>
      </c>
    </row>
    <row r="3273" spans="1:7" x14ac:dyDescent="0.55000000000000004">
      <c r="A3273" s="1">
        <v>43357</v>
      </c>
      <c r="B3273" t="s">
        <v>22</v>
      </c>
      <c r="C3273" t="s">
        <v>143</v>
      </c>
      <c r="D3273" t="s">
        <v>144</v>
      </c>
      <c r="E3273" t="s">
        <v>28</v>
      </c>
      <c r="F3273" t="s">
        <v>61</v>
      </c>
      <c r="G3273">
        <v>127.93600000000001</v>
      </c>
    </row>
    <row r="3274" spans="1:7" x14ac:dyDescent="0.55000000000000004">
      <c r="A3274" s="1">
        <v>43232</v>
      </c>
      <c r="B3274" t="s">
        <v>37</v>
      </c>
      <c r="C3274" t="s">
        <v>100</v>
      </c>
      <c r="D3274" t="s">
        <v>101</v>
      </c>
      <c r="E3274" t="s">
        <v>42</v>
      </c>
      <c r="F3274" t="s">
        <v>55</v>
      </c>
      <c r="G3274">
        <v>127.92</v>
      </c>
    </row>
    <row r="3275" spans="1:7" x14ac:dyDescent="0.55000000000000004">
      <c r="A3275" s="1">
        <v>42502</v>
      </c>
      <c r="B3275" t="s">
        <v>22</v>
      </c>
      <c r="C3275" t="s">
        <v>100</v>
      </c>
      <c r="D3275" t="s">
        <v>101</v>
      </c>
      <c r="E3275" t="s">
        <v>42</v>
      </c>
      <c r="F3275" t="s">
        <v>86</v>
      </c>
      <c r="G3275">
        <v>127.904</v>
      </c>
    </row>
    <row r="3276" spans="1:7" x14ac:dyDescent="0.55000000000000004">
      <c r="A3276" s="1">
        <v>42807</v>
      </c>
      <c r="B3276" t="s">
        <v>98</v>
      </c>
      <c r="C3276" t="s">
        <v>315</v>
      </c>
      <c r="D3276" t="s">
        <v>26</v>
      </c>
      <c r="E3276" t="s">
        <v>28</v>
      </c>
      <c r="F3276" t="s">
        <v>61</v>
      </c>
      <c r="G3276">
        <v>127.88</v>
      </c>
    </row>
    <row r="3277" spans="1:7" x14ac:dyDescent="0.55000000000000004">
      <c r="A3277" s="1">
        <v>42843</v>
      </c>
      <c r="B3277" t="s">
        <v>37</v>
      </c>
      <c r="C3277" t="s">
        <v>100</v>
      </c>
      <c r="D3277" t="s">
        <v>101</v>
      </c>
      <c r="E3277" t="s">
        <v>28</v>
      </c>
      <c r="F3277" t="s">
        <v>61</v>
      </c>
      <c r="G3277">
        <v>127.88</v>
      </c>
    </row>
    <row r="3278" spans="1:7" x14ac:dyDescent="0.55000000000000004">
      <c r="A3278" s="1">
        <v>42129</v>
      </c>
      <c r="B3278" t="s">
        <v>22</v>
      </c>
      <c r="C3278" t="s">
        <v>100</v>
      </c>
      <c r="D3278" t="s">
        <v>101</v>
      </c>
      <c r="E3278" t="s">
        <v>28</v>
      </c>
      <c r="F3278" t="s">
        <v>32</v>
      </c>
      <c r="G3278">
        <v>127.869</v>
      </c>
    </row>
    <row r="3279" spans="1:7" x14ac:dyDescent="0.55000000000000004">
      <c r="A3279" s="1">
        <v>43427</v>
      </c>
      <c r="B3279" t="s">
        <v>37</v>
      </c>
      <c r="C3279" t="s">
        <v>100</v>
      </c>
      <c r="D3279" t="s">
        <v>101</v>
      </c>
      <c r="E3279" t="s">
        <v>28</v>
      </c>
      <c r="F3279" t="s">
        <v>52</v>
      </c>
      <c r="G3279">
        <v>127.785</v>
      </c>
    </row>
    <row r="3280" spans="1:7" x14ac:dyDescent="0.55000000000000004">
      <c r="A3280" s="1">
        <v>42498</v>
      </c>
      <c r="B3280" t="s">
        <v>22</v>
      </c>
      <c r="C3280" t="s">
        <v>263</v>
      </c>
      <c r="D3280" t="s">
        <v>144</v>
      </c>
      <c r="E3280" t="s">
        <v>28</v>
      </c>
      <c r="F3280" t="s">
        <v>32</v>
      </c>
      <c r="G3280">
        <v>127.764</v>
      </c>
    </row>
    <row r="3281" spans="1:7" x14ac:dyDescent="0.55000000000000004">
      <c r="A3281" s="1">
        <v>42476</v>
      </c>
      <c r="B3281" t="s">
        <v>37</v>
      </c>
      <c r="C3281" t="s">
        <v>263</v>
      </c>
      <c r="D3281" t="s">
        <v>144</v>
      </c>
      <c r="E3281" t="s">
        <v>28</v>
      </c>
      <c r="F3281" t="s">
        <v>32</v>
      </c>
      <c r="G3281">
        <v>127.764</v>
      </c>
    </row>
    <row r="3282" spans="1:7" x14ac:dyDescent="0.55000000000000004">
      <c r="A3282" s="1">
        <v>42565</v>
      </c>
      <c r="B3282" t="s">
        <v>22</v>
      </c>
      <c r="C3282" t="s">
        <v>306</v>
      </c>
      <c r="D3282" t="s">
        <v>40</v>
      </c>
      <c r="E3282" t="s">
        <v>28</v>
      </c>
      <c r="F3282" t="s">
        <v>29</v>
      </c>
      <c r="G3282">
        <v>127.764</v>
      </c>
    </row>
    <row r="3283" spans="1:7" x14ac:dyDescent="0.55000000000000004">
      <c r="A3283" s="1">
        <v>43060</v>
      </c>
      <c r="B3283" t="s">
        <v>22</v>
      </c>
      <c r="C3283" t="s">
        <v>494</v>
      </c>
      <c r="D3283" t="s">
        <v>144</v>
      </c>
      <c r="E3283" t="s">
        <v>28</v>
      </c>
      <c r="F3283" t="s">
        <v>32</v>
      </c>
      <c r="G3283">
        <v>127.554</v>
      </c>
    </row>
    <row r="3284" spans="1:7" x14ac:dyDescent="0.55000000000000004">
      <c r="A3284" s="1">
        <v>43422</v>
      </c>
      <c r="B3284" t="s">
        <v>22</v>
      </c>
      <c r="C3284" t="s">
        <v>207</v>
      </c>
      <c r="D3284" t="s">
        <v>101</v>
      </c>
      <c r="E3284" t="s">
        <v>28</v>
      </c>
      <c r="F3284" t="s">
        <v>32</v>
      </c>
      <c r="G3284">
        <v>127.386</v>
      </c>
    </row>
    <row r="3285" spans="1:7" x14ac:dyDescent="0.55000000000000004">
      <c r="A3285" s="1">
        <v>43410</v>
      </c>
      <c r="B3285" t="s">
        <v>22</v>
      </c>
      <c r="C3285" t="s">
        <v>143</v>
      </c>
      <c r="D3285" t="s">
        <v>144</v>
      </c>
      <c r="E3285" t="s">
        <v>28</v>
      </c>
      <c r="F3285" t="s">
        <v>32</v>
      </c>
      <c r="G3285">
        <v>127.372</v>
      </c>
    </row>
    <row r="3286" spans="1:7" x14ac:dyDescent="0.55000000000000004">
      <c r="A3286" s="1">
        <v>42093</v>
      </c>
      <c r="B3286" t="s">
        <v>98</v>
      </c>
      <c r="C3286" t="s">
        <v>100</v>
      </c>
      <c r="D3286" t="s">
        <v>101</v>
      </c>
      <c r="E3286" t="s">
        <v>28</v>
      </c>
      <c r="F3286" t="s">
        <v>32</v>
      </c>
      <c r="G3286">
        <v>127.30200000000001</v>
      </c>
    </row>
    <row r="3287" spans="1:7" x14ac:dyDescent="0.55000000000000004">
      <c r="A3287" s="1">
        <v>42020</v>
      </c>
      <c r="B3287" t="s">
        <v>22</v>
      </c>
      <c r="C3287" t="s">
        <v>143</v>
      </c>
      <c r="D3287" t="s">
        <v>144</v>
      </c>
      <c r="E3287" t="s">
        <v>28</v>
      </c>
      <c r="F3287" t="s">
        <v>61</v>
      </c>
      <c r="G3287">
        <v>127.104</v>
      </c>
    </row>
    <row r="3288" spans="1:7" x14ac:dyDescent="0.55000000000000004">
      <c r="A3288" s="1">
        <v>42080</v>
      </c>
      <c r="B3288" t="s">
        <v>37</v>
      </c>
      <c r="C3288" t="s">
        <v>143</v>
      </c>
      <c r="D3288" t="s">
        <v>144</v>
      </c>
      <c r="E3288" t="s">
        <v>42</v>
      </c>
      <c r="F3288" t="s">
        <v>86</v>
      </c>
      <c r="G3288">
        <v>126.624</v>
      </c>
    </row>
    <row r="3289" spans="1:7" x14ac:dyDescent="0.55000000000000004">
      <c r="A3289" s="1">
        <v>43350</v>
      </c>
      <c r="B3289" t="s">
        <v>22</v>
      </c>
      <c r="C3289" t="s">
        <v>117</v>
      </c>
      <c r="D3289" t="s">
        <v>40</v>
      </c>
      <c r="E3289" t="s">
        <v>67</v>
      </c>
      <c r="F3289" t="s">
        <v>68</v>
      </c>
      <c r="G3289">
        <v>126.56</v>
      </c>
    </row>
    <row r="3290" spans="1:7" x14ac:dyDescent="0.55000000000000004">
      <c r="A3290" s="1">
        <v>43430</v>
      </c>
      <c r="B3290" t="s">
        <v>22</v>
      </c>
      <c r="C3290" t="s">
        <v>593</v>
      </c>
      <c r="D3290" t="s">
        <v>101</v>
      </c>
      <c r="E3290" t="s">
        <v>28</v>
      </c>
      <c r="F3290" t="s">
        <v>61</v>
      </c>
      <c r="G3290">
        <v>126.3</v>
      </c>
    </row>
    <row r="3291" spans="1:7" x14ac:dyDescent="0.55000000000000004">
      <c r="A3291" s="1">
        <v>43278</v>
      </c>
      <c r="B3291" t="s">
        <v>37</v>
      </c>
      <c r="C3291" t="s">
        <v>92</v>
      </c>
      <c r="D3291" t="s">
        <v>40</v>
      </c>
      <c r="E3291" t="s">
        <v>28</v>
      </c>
      <c r="F3291" t="s">
        <v>61</v>
      </c>
      <c r="G3291">
        <v>126.3</v>
      </c>
    </row>
    <row r="3292" spans="1:7" x14ac:dyDescent="0.55000000000000004">
      <c r="A3292" s="1">
        <v>42807</v>
      </c>
      <c r="B3292" t="s">
        <v>37</v>
      </c>
      <c r="C3292" t="s">
        <v>143</v>
      </c>
      <c r="D3292" t="s">
        <v>144</v>
      </c>
      <c r="E3292" t="s">
        <v>42</v>
      </c>
      <c r="F3292" t="s">
        <v>55</v>
      </c>
      <c r="G3292">
        <v>126.08</v>
      </c>
    </row>
    <row r="3293" spans="1:7" x14ac:dyDescent="0.55000000000000004">
      <c r="A3293" s="1">
        <v>42885</v>
      </c>
      <c r="B3293" t="s">
        <v>98</v>
      </c>
      <c r="C3293" t="s">
        <v>110</v>
      </c>
      <c r="D3293" t="s">
        <v>101</v>
      </c>
      <c r="E3293" t="s">
        <v>67</v>
      </c>
      <c r="F3293" t="s">
        <v>68</v>
      </c>
      <c r="G3293">
        <v>125.99</v>
      </c>
    </row>
    <row r="3294" spans="1:7" x14ac:dyDescent="0.55000000000000004">
      <c r="A3294" s="1">
        <v>42715</v>
      </c>
      <c r="B3294" t="s">
        <v>22</v>
      </c>
      <c r="C3294" t="s">
        <v>234</v>
      </c>
      <c r="D3294" t="s">
        <v>101</v>
      </c>
      <c r="E3294" t="s">
        <v>67</v>
      </c>
      <c r="F3294" t="s">
        <v>68</v>
      </c>
      <c r="G3294">
        <v>125.99</v>
      </c>
    </row>
    <row r="3295" spans="1:7" x14ac:dyDescent="0.55000000000000004">
      <c r="A3295" s="1">
        <v>42541</v>
      </c>
      <c r="B3295" t="s">
        <v>37</v>
      </c>
      <c r="C3295" t="s">
        <v>39</v>
      </c>
      <c r="D3295" t="s">
        <v>40</v>
      </c>
      <c r="E3295" t="s">
        <v>67</v>
      </c>
      <c r="F3295" t="s">
        <v>68</v>
      </c>
      <c r="G3295">
        <v>125.976</v>
      </c>
    </row>
    <row r="3296" spans="1:7" x14ac:dyDescent="0.55000000000000004">
      <c r="A3296" s="1">
        <v>42541</v>
      </c>
      <c r="B3296" t="s">
        <v>22</v>
      </c>
      <c r="C3296" t="s">
        <v>453</v>
      </c>
      <c r="D3296" t="s">
        <v>40</v>
      </c>
      <c r="E3296" t="s">
        <v>67</v>
      </c>
      <c r="F3296" t="s">
        <v>68</v>
      </c>
      <c r="G3296">
        <v>125.944</v>
      </c>
    </row>
    <row r="3297" spans="1:7" x14ac:dyDescent="0.55000000000000004">
      <c r="A3297" s="1">
        <v>42494</v>
      </c>
      <c r="B3297" t="s">
        <v>37</v>
      </c>
      <c r="C3297" t="s">
        <v>250</v>
      </c>
      <c r="D3297" t="s">
        <v>101</v>
      </c>
      <c r="E3297" t="s">
        <v>42</v>
      </c>
      <c r="F3297" t="s">
        <v>64</v>
      </c>
      <c r="G3297">
        <v>125.93</v>
      </c>
    </row>
    <row r="3298" spans="1:7" x14ac:dyDescent="0.55000000000000004">
      <c r="A3298" s="1">
        <v>43317</v>
      </c>
      <c r="B3298" t="s">
        <v>22</v>
      </c>
      <c r="C3298" t="s">
        <v>250</v>
      </c>
      <c r="D3298" t="s">
        <v>101</v>
      </c>
      <c r="E3298" t="s">
        <v>42</v>
      </c>
      <c r="F3298" t="s">
        <v>71</v>
      </c>
      <c r="G3298">
        <v>125.88</v>
      </c>
    </row>
    <row r="3299" spans="1:7" x14ac:dyDescent="0.55000000000000004">
      <c r="A3299" s="1">
        <v>42066</v>
      </c>
      <c r="B3299" t="s">
        <v>98</v>
      </c>
      <c r="C3299" t="s">
        <v>263</v>
      </c>
      <c r="D3299" t="s">
        <v>144</v>
      </c>
      <c r="E3299" t="s">
        <v>42</v>
      </c>
      <c r="F3299" t="s">
        <v>71</v>
      </c>
      <c r="G3299">
        <v>125.76</v>
      </c>
    </row>
    <row r="3300" spans="1:7" x14ac:dyDescent="0.55000000000000004">
      <c r="A3300" s="1">
        <v>43028</v>
      </c>
      <c r="B3300" t="s">
        <v>22</v>
      </c>
      <c r="C3300" t="s">
        <v>234</v>
      </c>
      <c r="D3300" t="s">
        <v>101</v>
      </c>
      <c r="E3300" t="s">
        <v>67</v>
      </c>
      <c r="F3300" t="s">
        <v>68</v>
      </c>
      <c r="G3300">
        <v>125.7</v>
      </c>
    </row>
    <row r="3301" spans="1:7" x14ac:dyDescent="0.55000000000000004">
      <c r="A3301" s="1">
        <v>42766</v>
      </c>
      <c r="B3301" t="s">
        <v>98</v>
      </c>
      <c r="C3301" t="s">
        <v>1271</v>
      </c>
      <c r="D3301" t="s">
        <v>26</v>
      </c>
      <c r="E3301" t="s">
        <v>42</v>
      </c>
      <c r="F3301" t="s">
        <v>169</v>
      </c>
      <c r="G3301">
        <v>125.36</v>
      </c>
    </row>
    <row r="3302" spans="1:7" x14ac:dyDescent="0.55000000000000004">
      <c r="A3302" s="1">
        <v>43248</v>
      </c>
      <c r="B3302" t="s">
        <v>37</v>
      </c>
      <c r="C3302" t="s">
        <v>2738</v>
      </c>
      <c r="D3302" t="s">
        <v>144</v>
      </c>
      <c r="E3302" t="s">
        <v>42</v>
      </c>
      <c r="F3302" t="s">
        <v>74</v>
      </c>
      <c r="G3302">
        <v>125.13</v>
      </c>
    </row>
    <row r="3303" spans="1:7" x14ac:dyDescent="0.55000000000000004">
      <c r="A3303" s="1">
        <v>42557</v>
      </c>
      <c r="B3303" t="s">
        <v>37</v>
      </c>
      <c r="C3303" t="s">
        <v>263</v>
      </c>
      <c r="D3303" t="s">
        <v>144</v>
      </c>
      <c r="E3303" t="s">
        <v>67</v>
      </c>
      <c r="F3303" t="s">
        <v>68</v>
      </c>
      <c r="G3303">
        <v>124.95</v>
      </c>
    </row>
    <row r="3304" spans="1:7" x14ac:dyDescent="0.55000000000000004">
      <c r="A3304" s="1">
        <v>43310</v>
      </c>
      <c r="B3304" t="s">
        <v>37</v>
      </c>
      <c r="C3304" t="s">
        <v>100</v>
      </c>
      <c r="D3304" t="s">
        <v>101</v>
      </c>
      <c r="E3304" t="s">
        <v>67</v>
      </c>
      <c r="F3304" t="s">
        <v>68</v>
      </c>
      <c r="G3304">
        <v>124.792</v>
      </c>
    </row>
    <row r="3305" spans="1:7" x14ac:dyDescent="0.55000000000000004">
      <c r="A3305" s="1">
        <v>43148</v>
      </c>
      <c r="B3305" t="s">
        <v>98</v>
      </c>
      <c r="C3305" t="s">
        <v>207</v>
      </c>
      <c r="D3305" t="s">
        <v>101</v>
      </c>
      <c r="E3305" t="s">
        <v>67</v>
      </c>
      <c r="F3305" t="s">
        <v>68</v>
      </c>
      <c r="G3305">
        <v>124.792</v>
      </c>
    </row>
    <row r="3306" spans="1:7" x14ac:dyDescent="0.55000000000000004">
      <c r="A3306" s="1">
        <v>43389</v>
      </c>
      <c r="B3306" t="s">
        <v>22</v>
      </c>
      <c r="C3306" t="s">
        <v>25</v>
      </c>
      <c r="D3306" t="s">
        <v>26</v>
      </c>
      <c r="E3306" t="s">
        <v>42</v>
      </c>
      <c r="F3306" t="s">
        <v>71</v>
      </c>
      <c r="G3306">
        <v>124.75</v>
      </c>
    </row>
    <row r="3307" spans="1:7" x14ac:dyDescent="0.55000000000000004">
      <c r="A3307" s="1">
        <v>42891</v>
      </c>
      <c r="B3307" t="s">
        <v>98</v>
      </c>
      <c r="C3307" t="s">
        <v>143</v>
      </c>
      <c r="D3307" t="s">
        <v>144</v>
      </c>
      <c r="E3307" t="s">
        <v>42</v>
      </c>
      <c r="F3307" t="s">
        <v>55</v>
      </c>
      <c r="G3307">
        <v>124.608</v>
      </c>
    </row>
    <row r="3308" spans="1:7" x14ac:dyDescent="0.55000000000000004">
      <c r="A3308" s="1">
        <v>42639</v>
      </c>
      <c r="B3308" t="s">
        <v>98</v>
      </c>
      <c r="C3308" t="s">
        <v>39</v>
      </c>
      <c r="D3308" t="s">
        <v>40</v>
      </c>
      <c r="E3308" t="s">
        <v>42</v>
      </c>
      <c r="F3308" t="s">
        <v>169</v>
      </c>
      <c r="G3308">
        <v>124.46</v>
      </c>
    </row>
    <row r="3309" spans="1:7" x14ac:dyDescent="0.55000000000000004">
      <c r="A3309" s="1">
        <v>42325</v>
      </c>
      <c r="B3309" t="s">
        <v>37</v>
      </c>
      <c r="C3309" t="s">
        <v>241</v>
      </c>
      <c r="D3309" t="s">
        <v>144</v>
      </c>
      <c r="E3309" t="s">
        <v>28</v>
      </c>
      <c r="F3309" t="s">
        <v>61</v>
      </c>
      <c r="G3309">
        <v>124.41</v>
      </c>
    </row>
    <row r="3310" spans="1:7" x14ac:dyDescent="0.55000000000000004">
      <c r="A3310" s="1">
        <v>43302</v>
      </c>
      <c r="B3310" t="s">
        <v>22</v>
      </c>
      <c r="C3310" t="s">
        <v>100</v>
      </c>
      <c r="D3310" t="s">
        <v>101</v>
      </c>
      <c r="E3310" t="s">
        <v>28</v>
      </c>
      <c r="F3310" t="s">
        <v>52</v>
      </c>
      <c r="G3310">
        <v>124.404</v>
      </c>
    </row>
    <row r="3311" spans="1:7" x14ac:dyDescent="0.55000000000000004">
      <c r="A3311" s="1">
        <v>43455</v>
      </c>
      <c r="B3311" t="s">
        <v>22</v>
      </c>
      <c r="C3311" t="s">
        <v>39</v>
      </c>
      <c r="D3311" t="s">
        <v>40</v>
      </c>
      <c r="E3311" t="s">
        <v>42</v>
      </c>
      <c r="F3311" t="s">
        <v>55</v>
      </c>
      <c r="G3311">
        <v>124.36</v>
      </c>
    </row>
    <row r="3312" spans="1:7" x14ac:dyDescent="0.55000000000000004">
      <c r="A3312" s="1">
        <v>42614</v>
      </c>
      <c r="B3312" t="s">
        <v>98</v>
      </c>
      <c r="C3312" t="s">
        <v>1244</v>
      </c>
      <c r="D3312" t="s">
        <v>144</v>
      </c>
      <c r="E3312" t="s">
        <v>28</v>
      </c>
      <c r="F3312" t="s">
        <v>61</v>
      </c>
      <c r="G3312">
        <v>124.36</v>
      </c>
    </row>
    <row r="3313" spans="1:7" x14ac:dyDescent="0.55000000000000004">
      <c r="A3313" s="1">
        <v>43451</v>
      </c>
      <c r="B3313" t="s">
        <v>22</v>
      </c>
      <c r="C3313" t="s">
        <v>263</v>
      </c>
      <c r="D3313" t="s">
        <v>144</v>
      </c>
      <c r="E3313" t="s">
        <v>28</v>
      </c>
      <c r="F3313" t="s">
        <v>61</v>
      </c>
      <c r="G3313">
        <v>124.36</v>
      </c>
    </row>
    <row r="3314" spans="1:7" x14ac:dyDescent="0.55000000000000004">
      <c r="A3314" s="1">
        <v>42630</v>
      </c>
      <c r="B3314" t="s">
        <v>22</v>
      </c>
      <c r="C3314" t="s">
        <v>143</v>
      </c>
      <c r="D3314" t="s">
        <v>144</v>
      </c>
      <c r="E3314" t="s">
        <v>28</v>
      </c>
      <c r="F3314" t="s">
        <v>61</v>
      </c>
      <c r="G3314">
        <v>124.2</v>
      </c>
    </row>
    <row r="3315" spans="1:7" x14ac:dyDescent="0.55000000000000004">
      <c r="A3315" s="1">
        <v>42020</v>
      </c>
      <c r="B3315" t="s">
        <v>22</v>
      </c>
      <c r="C3315" t="s">
        <v>143</v>
      </c>
      <c r="D3315" t="s">
        <v>144</v>
      </c>
      <c r="E3315" t="s">
        <v>67</v>
      </c>
      <c r="F3315" t="s">
        <v>68</v>
      </c>
      <c r="G3315">
        <v>124.2</v>
      </c>
    </row>
    <row r="3316" spans="1:7" x14ac:dyDescent="0.55000000000000004">
      <c r="A3316" s="1">
        <v>42196</v>
      </c>
      <c r="B3316" t="s">
        <v>37</v>
      </c>
      <c r="C3316" t="s">
        <v>786</v>
      </c>
      <c r="D3316" t="s">
        <v>144</v>
      </c>
      <c r="E3316" t="s">
        <v>28</v>
      </c>
      <c r="F3316" t="s">
        <v>61</v>
      </c>
      <c r="G3316">
        <v>124.11</v>
      </c>
    </row>
    <row r="3317" spans="1:7" x14ac:dyDescent="0.55000000000000004">
      <c r="A3317" s="1">
        <v>42360</v>
      </c>
      <c r="B3317" t="s">
        <v>22</v>
      </c>
      <c r="C3317" t="s">
        <v>207</v>
      </c>
      <c r="D3317" t="s">
        <v>101</v>
      </c>
      <c r="E3317" t="s">
        <v>42</v>
      </c>
      <c r="F3317" t="s">
        <v>86</v>
      </c>
      <c r="G3317">
        <v>124.032</v>
      </c>
    </row>
    <row r="3318" spans="1:7" x14ac:dyDescent="0.55000000000000004">
      <c r="A3318" s="1">
        <v>43315</v>
      </c>
      <c r="B3318" t="s">
        <v>22</v>
      </c>
      <c r="C3318" t="s">
        <v>39</v>
      </c>
      <c r="D3318" t="s">
        <v>40</v>
      </c>
      <c r="E3318" t="s">
        <v>28</v>
      </c>
      <c r="F3318" t="s">
        <v>61</v>
      </c>
      <c r="G3318">
        <v>123.96</v>
      </c>
    </row>
    <row r="3319" spans="1:7" x14ac:dyDescent="0.55000000000000004">
      <c r="A3319" s="1">
        <v>42498</v>
      </c>
      <c r="B3319" t="s">
        <v>22</v>
      </c>
      <c r="C3319" t="s">
        <v>225</v>
      </c>
      <c r="D3319" t="s">
        <v>101</v>
      </c>
      <c r="E3319" t="s">
        <v>28</v>
      </c>
      <c r="F3319" t="s">
        <v>61</v>
      </c>
      <c r="G3319">
        <v>123.96</v>
      </c>
    </row>
    <row r="3320" spans="1:7" x14ac:dyDescent="0.55000000000000004">
      <c r="A3320" s="1">
        <v>43079</v>
      </c>
      <c r="B3320" t="s">
        <v>22</v>
      </c>
      <c r="C3320" t="s">
        <v>92</v>
      </c>
      <c r="D3320" t="s">
        <v>40</v>
      </c>
      <c r="E3320" t="s">
        <v>42</v>
      </c>
      <c r="F3320" t="s">
        <v>86</v>
      </c>
      <c r="G3320">
        <v>123.92</v>
      </c>
    </row>
    <row r="3321" spans="1:7" x14ac:dyDescent="0.55000000000000004">
      <c r="A3321" s="1">
        <v>43217</v>
      </c>
      <c r="B3321" t="s">
        <v>22</v>
      </c>
      <c r="C3321" t="s">
        <v>39</v>
      </c>
      <c r="D3321" t="s">
        <v>40</v>
      </c>
      <c r="E3321" t="s">
        <v>42</v>
      </c>
      <c r="F3321" t="s">
        <v>64</v>
      </c>
      <c r="G3321">
        <v>123.92</v>
      </c>
    </row>
    <row r="3322" spans="1:7" x14ac:dyDescent="0.55000000000000004">
      <c r="A3322" s="1">
        <v>42885</v>
      </c>
      <c r="B3322" t="s">
        <v>22</v>
      </c>
      <c r="C3322" t="s">
        <v>494</v>
      </c>
      <c r="D3322" t="s">
        <v>144</v>
      </c>
      <c r="E3322" t="s">
        <v>42</v>
      </c>
      <c r="F3322" t="s">
        <v>74</v>
      </c>
      <c r="G3322">
        <v>123.92</v>
      </c>
    </row>
    <row r="3323" spans="1:7" x14ac:dyDescent="0.55000000000000004">
      <c r="A3323" s="1">
        <v>42319</v>
      </c>
      <c r="B3323" t="s">
        <v>98</v>
      </c>
      <c r="C3323" t="s">
        <v>39</v>
      </c>
      <c r="D3323" t="s">
        <v>40</v>
      </c>
      <c r="E3323" t="s">
        <v>42</v>
      </c>
      <c r="F3323" t="s">
        <v>86</v>
      </c>
      <c r="G3323">
        <v>123.92</v>
      </c>
    </row>
    <row r="3324" spans="1:7" x14ac:dyDescent="0.55000000000000004">
      <c r="A3324" s="1">
        <v>43155</v>
      </c>
      <c r="B3324" t="s">
        <v>37</v>
      </c>
      <c r="C3324" t="s">
        <v>143</v>
      </c>
      <c r="D3324" t="s">
        <v>144</v>
      </c>
      <c r="E3324" t="s">
        <v>42</v>
      </c>
      <c r="F3324" t="s">
        <v>86</v>
      </c>
      <c r="G3324">
        <v>123.92</v>
      </c>
    </row>
    <row r="3325" spans="1:7" x14ac:dyDescent="0.55000000000000004">
      <c r="A3325" s="1">
        <v>42285</v>
      </c>
      <c r="B3325" t="s">
        <v>22</v>
      </c>
      <c r="C3325" t="s">
        <v>263</v>
      </c>
      <c r="D3325" t="s">
        <v>144</v>
      </c>
      <c r="E3325" t="s">
        <v>42</v>
      </c>
      <c r="F3325" t="s">
        <v>86</v>
      </c>
      <c r="G3325">
        <v>123.92</v>
      </c>
    </row>
    <row r="3326" spans="1:7" x14ac:dyDescent="0.55000000000000004">
      <c r="A3326" s="1">
        <v>42919</v>
      </c>
      <c r="B3326" t="s">
        <v>37</v>
      </c>
      <c r="C3326" t="s">
        <v>143</v>
      </c>
      <c r="D3326" t="s">
        <v>144</v>
      </c>
      <c r="E3326" t="s">
        <v>42</v>
      </c>
      <c r="F3326" t="s">
        <v>86</v>
      </c>
      <c r="G3326">
        <v>123.92</v>
      </c>
    </row>
    <row r="3327" spans="1:7" x14ac:dyDescent="0.55000000000000004">
      <c r="A3327" s="1">
        <v>42685</v>
      </c>
      <c r="B3327" t="s">
        <v>37</v>
      </c>
      <c r="C3327" t="s">
        <v>234</v>
      </c>
      <c r="D3327" t="s">
        <v>101</v>
      </c>
      <c r="E3327" t="s">
        <v>42</v>
      </c>
      <c r="F3327" t="s">
        <v>74</v>
      </c>
      <c r="G3327">
        <v>123.858</v>
      </c>
    </row>
    <row r="3328" spans="1:7" x14ac:dyDescent="0.55000000000000004">
      <c r="A3328" s="1">
        <v>42211</v>
      </c>
      <c r="B3328" t="s">
        <v>22</v>
      </c>
      <c r="C3328" t="s">
        <v>207</v>
      </c>
      <c r="D3328" t="s">
        <v>101</v>
      </c>
      <c r="E3328" t="s">
        <v>42</v>
      </c>
      <c r="F3328" t="s">
        <v>55</v>
      </c>
      <c r="G3328">
        <v>123.55200000000001</v>
      </c>
    </row>
    <row r="3329" spans="1:7" x14ac:dyDescent="0.55000000000000004">
      <c r="A3329" s="1">
        <v>43392</v>
      </c>
      <c r="B3329" t="s">
        <v>37</v>
      </c>
      <c r="C3329" t="s">
        <v>143</v>
      </c>
      <c r="D3329" t="s">
        <v>144</v>
      </c>
      <c r="E3329" t="s">
        <v>42</v>
      </c>
      <c r="F3329" t="s">
        <v>64</v>
      </c>
      <c r="G3329">
        <v>123.256</v>
      </c>
    </row>
    <row r="3330" spans="1:7" x14ac:dyDescent="0.55000000000000004">
      <c r="A3330" s="1">
        <v>42315</v>
      </c>
      <c r="B3330" t="s">
        <v>22</v>
      </c>
      <c r="C3330" t="s">
        <v>39</v>
      </c>
      <c r="D3330" t="s">
        <v>40</v>
      </c>
      <c r="E3330" t="s">
        <v>42</v>
      </c>
      <c r="F3330" t="s">
        <v>71</v>
      </c>
      <c r="G3330">
        <v>123.14400000000001</v>
      </c>
    </row>
    <row r="3331" spans="1:7" x14ac:dyDescent="0.55000000000000004">
      <c r="A3331" s="1">
        <v>42197</v>
      </c>
      <c r="B3331" t="s">
        <v>22</v>
      </c>
      <c r="C3331" t="s">
        <v>92</v>
      </c>
      <c r="D3331" t="s">
        <v>40</v>
      </c>
      <c r="E3331" t="s">
        <v>28</v>
      </c>
      <c r="F3331" t="s">
        <v>32</v>
      </c>
      <c r="G3331">
        <v>123.136</v>
      </c>
    </row>
    <row r="3332" spans="1:7" x14ac:dyDescent="0.55000000000000004">
      <c r="A3332" s="1">
        <v>42841</v>
      </c>
      <c r="B3332" t="s">
        <v>22</v>
      </c>
      <c r="C3332" t="s">
        <v>331</v>
      </c>
      <c r="D3332" t="s">
        <v>26</v>
      </c>
      <c r="E3332" t="s">
        <v>42</v>
      </c>
      <c r="F3332" t="s">
        <v>86</v>
      </c>
      <c r="G3332">
        <v>123.08799999999999</v>
      </c>
    </row>
    <row r="3333" spans="1:7" x14ac:dyDescent="0.55000000000000004">
      <c r="A3333" s="1">
        <v>42771</v>
      </c>
      <c r="B3333" t="s">
        <v>98</v>
      </c>
      <c r="C3333" t="s">
        <v>1271</v>
      </c>
      <c r="D3333" t="s">
        <v>26</v>
      </c>
      <c r="E3333" t="s">
        <v>42</v>
      </c>
      <c r="F3333" t="s">
        <v>86</v>
      </c>
      <c r="G3333">
        <v>122.97</v>
      </c>
    </row>
    <row r="3334" spans="1:7" x14ac:dyDescent="0.55000000000000004">
      <c r="A3334" s="1">
        <v>43262</v>
      </c>
      <c r="B3334" t="s">
        <v>22</v>
      </c>
      <c r="C3334" t="s">
        <v>39</v>
      </c>
      <c r="D3334" t="s">
        <v>40</v>
      </c>
      <c r="E3334" t="s">
        <v>42</v>
      </c>
      <c r="F3334" t="s">
        <v>86</v>
      </c>
      <c r="G3334">
        <v>122.97</v>
      </c>
    </row>
    <row r="3335" spans="1:7" x14ac:dyDescent="0.55000000000000004">
      <c r="A3335" s="1">
        <v>42974</v>
      </c>
      <c r="B3335" t="s">
        <v>22</v>
      </c>
      <c r="C3335" t="s">
        <v>1244</v>
      </c>
      <c r="D3335" t="s">
        <v>144</v>
      </c>
      <c r="E3335" t="s">
        <v>42</v>
      </c>
      <c r="F3335" t="s">
        <v>86</v>
      </c>
      <c r="G3335">
        <v>122.97</v>
      </c>
    </row>
    <row r="3336" spans="1:7" x14ac:dyDescent="0.55000000000000004">
      <c r="A3336" s="1">
        <v>42101</v>
      </c>
      <c r="B3336" t="s">
        <v>37</v>
      </c>
      <c r="C3336" t="s">
        <v>379</v>
      </c>
      <c r="D3336" t="s">
        <v>26</v>
      </c>
      <c r="E3336" t="s">
        <v>42</v>
      </c>
      <c r="F3336" t="s">
        <v>86</v>
      </c>
      <c r="G3336">
        <v>122.97</v>
      </c>
    </row>
    <row r="3337" spans="1:7" x14ac:dyDescent="0.55000000000000004">
      <c r="A3337" s="1">
        <v>42084</v>
      </c>
      <c r="B3337" t="s">
        <v>37</v>
      </c>
      <c r="C3337" t="s">
        <v>315</v>
      </c>
      <c r="D3337" t="s">
        <v>26</v>
      </c>
      <c r="E3337" t="s">
        <v>42</v>
      </c>
      <c r="F3337" t="s">
        <v>86</v>
      </c>
      <c r="G3337">
        <v>122.97</v>
      </c>
    </row>
    <row r="3338" spans="1:7" x14ac:dyDescent="0.55000000000000004">
      <c r="A3338" s="1">
        <v>42560</v>
      </c>
      <c r="B3338" t="s">
        <v>37</v>
      </c>
      <c r="C3338" t="s">
        <v>1244</v>
      </c>
      <c r="D3338" t="s">
        <v>144</v>
      </c>
      <c r="E3338" t="s">
        <v>42</v>
      </c>
      <c r="F3338" t="s">
        <v>71</v>
      </c>
      <c r="G3338">
        <v>122.94</v>
      </c>
    </row>
    <row r="3339" spans="1:7" x14ac:dyDescent="0.55000000000000004">
      <c r="A3339" s="1">
        <v>42084</v>
      </c>
      <c r="B3339" t="s">
        <v>37</v>
      </c>
      <c r="C3339" t="s">
        <v>315</v>
      </c>
      <c r="D3339" t="s">
        <v>26</v>
      </c>
      <c r="E3339" t="s">
        <v>42</v>
      </c>
      <c r="F3339" t="s">
        <v>71</v>
      </c>
      <c r="G3339">
        <v>122.94</v>
      </c>
    </row>
    <row r="3340" spans="1:7" x14ac:dyDescent="0.55000000000000004">
      <c r="A3340" s="1">
        <v>42368</v>
      </c>
      <c r="B3340" t="s">
        <v>22</v>
      </c>
      <c r="C3340" t="s">
        <v>263</v>
      </c>
      <c r="D3340" t="s">
        <v>144</v>
      </c>
      <c r="E3340" t="s">
        <v>42</v>
      </c>
      <c r="F3340" t="s">
        <v>74</v>
      </c>
      <c r="G3340">
        <v>122.94</v>
      </c>
    </row>
    <row r="3341" spans="1:7" x14ac:dyDescent="0.55000000000000004">
      <c r="A3341" s="1">
        <v>43059</v>
      </c>
      <c r="B3341" t="s">
        <v>37</v>
      </c>
      <c r="C3341" t="s">
        <v>100</v>
      </c>
      <c r="D3341" t="s">
        <v>101</v>
      </c>
      <c r="E3341" t="s">
        <v>67</v>
      </c>
      <c r="F3341" t="s">
        <v>68</v>
      </c>
      <c r="G3341">
        <v>122.92</v>
      </c>
    </row>
    <row r="3342" spans="1:7" x14ac:dyDescent="0.55000000000000004">
      <c r="A3342" s="1">
        <v>42504</v>
      </c>
      <c r="B3342" t="s">
        <v>37</v>
      </c>
      <c r="C3342" t="s">
        <v>39</v>
      </c>
      <c r="D3342" t="s">
        <v>40</v>
      </c>
      <c r="E3342" t="s">
        <v>28</v>
      </c>
      <c r="F3342" t="s">
        <v>61</v>
      </c>
      <c r="G3342">
        <v>122.91</v>
      </c>
    </row>
    <row r="3343" spans="1:7" x14ac:dyDescent="0.55000000000000004">
      <c r="A3343" s="1">
        <v>43213</v>
      </c>
      <c r="B3343" t="s">
        <v>22</v>
      </c>
      <c r="C3343" t="s">
        <v>263</v>
      </c>
      <c r="D3343" t="s">
        <v>144</v>
      </c>
      <c r="E3343" t="s">
        <v>42</v>
      </c>
      <c r="F3343" t="s">
        <v>575</v>
      </c>
      <c r="G3343">
        <v>122.71</v>
      </c>
    </row>
    <row r="3344" spans="1:7" x14ac:dyDescent="0.55000000000000004">
      <c r="A3344" s="1">
        <v>43080</v>
      </c>
      <c r="B3344" t="s">
        <v>22</v>
      </c>
      <c r="C3344" t="s">
        <v>39</v>
      </c>
      <c r="D3344" t="s">
        <v>40</v>
      </c>
      <c r="E3344" t="s">
        <v>42</v>
      </c>
      <c r="F3344" t="s">
        <v>71</v>
      </c>
      <c r="G3344">
        <v>122.688</v>
      </c>
    </row>
    <row r="3345" spans="1:7" x14ac:dyDescent="0.55000000000000004">
      <c r="A3345" s="1">
        <v>42358</v>
      </c>
      <c r="B3345" t="s">
        <v>98</v>
      </c>
      <c r="C3345" t="s">
        <v>315</v>
      </c>
      <c r="D3345" t="s">
        <v>26</v>
      </c>
      <c r="E3345" t="s">
        <v>42</v>
      </c>
      <c r="F3345" t="s">
        <v>55</v>
      </c>
      <c r="G3345">
        <v>122.48</v>
      </c>
    </row>
    <row r="3346" spans="1:7" x14ac:dyDescent="0.55000000000000004">
      <c r="A3346" s="1">
        <v>42878</v>
      </c>
      <c r="B3346" t="s">
        <v>22</v>
      </c>
      <c r="C3346" t="s">
        <v>143</v>
      </c>
      <c r="D3346" t="s">
        <v>144</v>
      </c>
      <c r="E3346" t="s">
        <v>67</v>
      </c>
      <c r="F3346" t="s">
        <v>68</v>
      </c>
      <c r="G3346">
        <v>122.38200000000001</v>
      </c>
    </row>
    <row r="3347" spans="1:7" x14ac:dyDescent="0.55000000000000004">
      <c r="A3347" s="1">
        <v>42280</v>
      </c>
      <c r="B3347" t="s">
        <v>37</v>
      </c>
      <c r="C3347" t="s">
        <v>39</v>
      </c>
      <c r="D3347" t="s">
        <v>40</v>
      </c>
      <c r="E3347" t="s">
        <v>28</v>
      </c>
      <c r="F3347" t="s">
        <v>32</v>
      </c>
      <c r="G3347">
        <v>122.352</v>
      </c>
    </row>
    <row r="3348" spans="1:7" x14ac:dyDescent="0.55000000000000004">
      <c r="A3348" s="1">
        <v>42081</v>
      </c>
      <c r="B3348" t="s">
        <v>98</v>
      </c>
      <c r="C3348" t="s">
        <v>50</v>
      </c>
      <c r="D3348" t="s">
        <v>26</v>
      </c>
      <c r="E3348" t="s">
        <v>28</v>
      </c>
      <c r="F3348" t="s">
        <v>61</v>
      </c>
      <c r="G3348">
        <v>122.352</v>
      </c>
    </row>
    <row r="3349" spans="1:7" x14ac:dyDescent="0.55000000000000004">
      <c r="A3349" s="1">
        <v>42287</v>
      </c>
      <c r="B3349" t="s">
        <v>98</v>
      </c>
      <c r="C3349" t="s">
        <v>39</v>
      </c>
      <c r="D3349" t="s">
        <v>40</v>
      </c>
      <c r="E3349" t="s">
        <v>28</v>
      </c>
      <c r="F3349" t="s">
        <v>32</v>
      </c>
      <c r="G3349">
        <v>122.352</v>
      </c>
    </row>
    <row r="3350" spans="1:7" x14ac:dyDescent="0.55000000000000004">
      <c r="A3350" s="1">
        <v>42895</v>
      </c>
      <c r="B3350" t="s">
        <v>22</v>
      </c>
      <c r="C3350" t="s">
        <v>39</v>
      </c>
      <c r="D3350" t="s">
        <v>40</v>
      </c>
      <c r="E3350" t="s">
        <v>28</v>
      </c>
      <c r="F3350" t="s">
        <v>32</v>
      </c>
      <c r="G3350">
        <v>122.352</v>
      </c>
    </row>
    <row r="3351" spans="1:7" x14ac:dyDescent="0.55000000000000004">
      <c r="A3351" s="1">
        <v>42962</v>
      </c>
      <c r="B3351" t="s">
        <v>22</v>
      </c>
      <c r="C3351" t="s">
        <v>453</v>
      </c>
      <c r="D3351" t="s">
        <v>40</v>
      </c>
      <c r="E3351" t="s">
        <v>42</v>
      </c>
      <c r="F3351" t="s">
        <v>74</v>
      </c>
      <c r="G3351">
        <v>122.328</v>
      </c>
    </row>
    <row r="3352" spans="1:7" x14ac:dyDescent="0.55000000000000004">
      <c r="A3352" s="1">
        <v>43270</v>
      </c>
      <c r="B3352" t="s">
        <v>37</v>
      </c>
      <c r="C3352" t="s">
        <v>494</v>
      </c>
      <c r="D3352" t="s">
        <v>144</v>
      </c>
      <c r="E3352" t="s">
        <v>67</v>
      </c>
      <c r="F3352" t="s">
        <v>157</v>
      </c>
      <c r="G3352">
        <v>122.328</v>
      </c>
    </row>
    <row r="3353" spans="1:7" x14ac:dyDescent="0.55000000000000004">
      <c r="A3353" s="1">
        <v>43287</v>
      </c>
      <c r="B3353" t="s">
        <v>22</v>
      </c>
      <c r="C3353" t="s">
        <v>39</v>
      </c>
      <c r="D3353" t="s">
        <v>40</v>
      </c>
      <c r="E3353" t="s">
        <v>28</v>
      </c>
      <c r="F3353" t="s">
        <v>32</v>
      </c>
      <c r="G3353">
        <v>122.136</v>
      </c>
    </row>
    <row r="3354" spans="1:7" x14ac:dyDescent="0.55000000000000004">
      <c r="A3354" s="1">
        <v>43078</v>
      </c>
      <c r="B3354" t="s">
        <v>22</v>
      </c>
      <c r="C3354" t="s">
        <v>1244</v>
      </c>
      <c r="D3354" t="s">
        <v>144</v>
      </c>
      <c r="E3354" t="s">
        <v>42</v>
      </c>
      <c r="F3354" t="s">
        <v>43</v>
      </c>
      <c r="G3354">
        <v>122.12</v>
      </c>
    </row>
    <row r="3355" spans="1:7" x14ac:dyDescent="0.55000000000000004">
      <c r="A3355" s="1">
        <v>42909</v>
      </c>
      <c r="B3355" t="s">
        <v>22</v>
      </c>
      <c r="C3355" t="s">
        <v>263</v>
      </c>
      <c r="D3355" t="s">
        <v>144</v>
      </c>
      <c r="E3355" t="s">
        <v>42</v>
      </c>
      <c r="F3355" t="s">
        <v>43</v>
      </c>
      <c r="G3355">
        <v>122.12</v>
      </c>
    </row>
    <row r="3356" spans="1:7" x14ac:dyDescent="0.55000000000000004">
      <c r="A3356" s="1">
        <v>43226</v>
      </c>
      <c r="B3356" t="s">
        <v>22</v>
      </c>
      <c r="C3356" t="s">
        <v>84</v>
      </c>
      <c r="D3356" t="s">
        <v>26</v>
      </c>
      <c r="E3356" t="s">
        <v>42</v>
      </c>
      <c r="F3356" t="s">
        <v>43</v>
      </c>
      <c r="G3356">
        <v>122.12</v>
      </c>
    </row>
    <row r="3357" spans="1:7" x14ac:dyDescent="0.55000000000000004">
      <c r="A3357" s="1">
        <v>42634</v>
      </c>
      <c r="B3357" t="s">
        <v>22</v>
      </c>
      <c r="C3357" t="s">
        <v>379</v>
      </c>
      <c r="D3357" t="s">
        <v>26</v>
      </c>
      <c r="E3357" t="s">
        <v>42</v>
      </c>
      <c r="F3357" t="s">
        <v>169</v>
      </c>
      <c r="G3357">
        <v>121.96</v>
      </c>
    </row>
    <row r="3358" spans="1:7" x14ac:dyDescent="0.55000000000000004">
      <c r="A3358" s="1">
        <v>42914</v>
      </c>
      <c r="B3358" t="s">
        <v>22</v>
      </c>
      <c r="C3358" t="s">
        <v>786</v>
      </c>
      <c r="D3358" t="s">
        <v>144</v>
      </c>
      <c r="E3358" t="s">
        <v>28</v>
      </c>
      <c r="F3358" t="s">
        <v>32</v>
      </c>
      <c r="G3358">
        <v>121.96</v>
      </c>
    </row>
    <row r="3359" spans="1:7" x14ac:dyDescent="0.55000000000000004">
      <c r="A3359" s="1">
        <v>43213</v>
      </c>
      <c r="B3359" t="s">
        <v>22</v>
      </c>
      <c r="C3359" t="s">
        <v>263</v>
      </c>
      <c r="D3359" t="s">
        <v>144</v>
      </c>
      <c r="E3359" t="s">
        <v>42</v>
      </c>
      <c r="F3359" t="s">
        <v>74</v>
      </c>
      <c r="G3359">
        <v>121.94</v>
      </c>
    </row>
    <row r="3360" spans="1:7" x14ac:dyDescent="0.55000000000000004">
      <c r="A3360" s="1">
        <v>42298</v>
      </c>
      <c r="B3360" t="s">
        <v>22</v>
      </c>
      <c r="C3360" t="s">
        <v>494</v>
      </c>
      <c r="D3360" t="s">
        <v>144</v>
      </c>
      <c r="E3360" t="s">
        <v>42</v>
      </c>
      <c r="F3360" t="s">
        <v>74</v>
      </c>
      <c r="G3360">
        <v>121.792</v>
      </c>
    </row>
    <row r="3361" spans="1:7" x14ac:dyDescent="0.55000000000000004">
      <c r="A3361" s="1">
        <v>42513</v>
      </c>
      <c r="B3361" t="s">
        <v>22</v>
      </c>
      <c r="C3361" t="s">
        <v>306</v>
      </c>
      <c r="D3361" t="s">
        <v>40</v>
      </c>
      <c r="E3361" t="s">
        <v>42</v>
      </c>
      <c r="F3361" t="s">
        <v>74</v>
      </c>
      <c r="G3361">
        <v>121.792</v>
      </c>
    </row>
    <row r="3362" spans="1:7" x14ac:dyDescent="0.55000000000000004">
      <c r="A3362" s="1">
        <v>42994</v>
      </c>
      <c r="B3362" t="s">
        <v>98</v>
      </c>
      <c r="C3362" t="s">
        <v>1271</v>
      </c>
      <c r="D3362" t="s">
        <v>26</v>
      </c>
      <c r="E3362" t="s">
        <v>28</v>
      </c>
      <c r="F3362" t="s">
        <v>32</v>
      </c>
      <c r="G3362">
        <v>121.78</v>
      </c>
    </row>
    <row r="3363" spans="1:7" x14ac:dyDescent="0.55000000000000004">
      <c r="A3363" s="1">
        <v>43191</v>
      </c>
      <c r="B3363" t="s">
        <v>22</v>
      </c>
      <c r="C3363" t="s">
        <v>39</v>
      </c>
      <c r="D3363" t="s">
        <v>40</v>
      </c>
      <c r="E3363" t="s">
        <v>42</v>
      </c>
      <c r="F3363" t="s">
        <v>71</v>
      </c>
      <c r="G3363">
        <v>121.68</v>
      </c>
    </row>
    <row r="3364" spans="1:7" x14ac:dyDescent="0.55000000000000004">
      <c r="A3364" s="1">
        <v>43023</v>
      </c>
      <c r="B3364" t="s">
        <v>98</v>
      </c>
      <c r="C3364" t="s">
        <v>646</v>
      </c>
      <c r="D3364" t="s">
        <v>101</v>
      </c>
      <c r="E3364" t="s">
        <v>42</v>
      </c>
      <c r="F3364" t="s">
        <v>71</v>
      </c>
      <c r="G3364">
        <v>121.6</v>
      </c>
    </row>
    <row r="3365" spans="1:7" x14ac:dyDescent="0.55000000000000004">
      <c r="A3365" s="1">
        <v>43415</v>
      </c>
      <c r="B3365" t="s">
        <v>22</v>
      </c>
      <c r="C3365" t="s">
        <v>39</v>
      </c>
      <c r="D3365" t="s">
        <v>40</v>
      </c>
      <c r="E3365" t="s">
        <v>42</v>
      </c>
      <c r="F3365" t="s">
        <v>71</v>
      </c>
      <c r="G3365">
        <v>121.6</v>
      </c>
    </row>
    <row r="3366" spans="1:7" x14ac:dyDescent="0.55000000000000004">
      <c r="A3366" s="1">
        <v>43304</v>
      </c>
      <c r="B3366" t="s">
        <v>22</v>
      </c>
      <c r="C3366" t="s">
        <v>207</v>
      </c>
      <c r="D3366" t="s">
        <v>101</v>
      </c>
      <c r="E3366" t="s">
        <v>42</v>
      </c>
      <c r="F3366" t="s">
        <v>64</v>
      </c>
      <c r="G3366">
        <v>121.536</v>
      </c>
    </row>
    <row r="3367" spans="1:7" x14ac:dyDescent="0.55000000000000004">
      <c r="A3367" s="1">
        <v>42224</v>
      </c>
      <c r="B3367" t="s">
        <v>22</v>
      </c>
      <c r="C3367" t="s">
        <v>306</v>
      </c>
      <c r="D3367" t="s">
        <v>40</v>
      </c>
      <c r="E3367" t="s">
        <v>28</v>
      </c>
      <c r="F3367" t="s">
        <v>61</v>
      </c>
      <c r="G3367">
        <v>121.376</v>
      </c>
    </row>
    <row r="3368" spans="1:7" x14ac:dyDescent="0.55000000000000004">
      <c r="A3368" s="1">
        <v>43322</v>
      </c>
      <c r="B3368" t="s">
        <v>22</v>
      </c>
      <c r="C3368" t="s">
        <v>250</v>
      </c>
      <c r="D3368" t="s">
        <v>101</v>
      </c>
      <c r="E3368" t="s">
        <v>28</v>
      </c>
      <c r="F3368" t="s">
        <v>61</v>
      </c>
      <c r="G3368">
        <v>121.3</v>
      </c>
    </row>
    <row r="3369" spans="1:7" x14ac:dyDescent="0.55000000000000004">
      <c r="A3369" s="1">
        <v>42639</v>
      </c>
      <c r="B3369" t="s">
        <v>22</v>
      </c>
      <c r="C3369" t="s">
        <v>143</v>
      </c>
      <c r="D3369" t="s">
        <v>144</v>
      </c>
      <c r="E3369" t="s">
        <v>42</v>
      </c>
      <c r="F3369" t="s">
        <v>71</v>
      </c>
      <c r="G3369">
        <v>121.104</v>
      </c>
    </row>
    <row r="3370" spans="1:7" x14ac:dyDescent="0.55000000000000004">
      <c r="A3370" s="1">
        <v>42833</v>
      </c>
      <c r="B3370" t="s">
        <v>98</v>
      </c>
      <c r="C3370" t="s">
        <v>494</v>
      </c>
      <c r="D3370" t="s">
        <v>144</v>
      </c>
      <c r="E3370" t="s">
        <v>42</v>
      </c>
      <c r="F3370" t="s">
        <v>71</v>
      </c>
      <c r="G3370">
        <v>121.104</v>
      </c>
    </row>
    <row r="3371" spans="1:7" x14ac:dyDescent="0.55000000000000004">
      <c r="A3371" s="1">
        <v>42687</v>
      </c>
      <c r="B3371" t="s">
        <v>22</v>
      </c>
      <c r="C3371" t="s">
        <v>50</v>
      </c>
      <c r="D3371" t="s">
        <v>26</v>
      </c>
      <c r="E3371" t="s">
        <v>42</v>
      </c>
      <c r="F3371" t="s">
        <v>71</v>
      </c>
      <c r="G3371">
        <v>121.104</v>
      </c>
    </row>
    <row r="3372" spans="1:7" x14ac:dyDescent="0.55000000000000004">
      <c r="A3372" s="1">
        <v>43025</v>
      </c>
      <c r="B3372" t="s">
        <v>22</v>
      </c>
      <c r="C3372" t="s">
        <v>786</v>
      </c>
      <c r="D3372" t="s">
        <v>144</v>
      </c>
      <c r="E3372" t="s">
        <v>28</v>
      </c>
      <c r="F3372" t="s">
        <v>29</v>
      </c>
      <c r="G3372">
        <v>120.98</v>
      </c>
    </row>
    <row r="3373" spans="1:7" x14ac:dyDescent="0.55000000000000004">
      <c r="A3373" s="1">
        <v>43266</v>
      </c>
      <c r="B3373" t="s">
        <v>37</v>
      </c>
      <c r="C3373" t="s">
        <v>331</v>
      </c>
      <c r="D3373" t="s">
        <v>26</v>
      </c>
      <c r="E3373" t="s">
        <v>28</v>
      </c>
      <c r="F3373" t="s">
        <v>52</v>
      </c>
      <c r="G3373">
        <v>120.96</v>
      </c>
    </row>
    <row r="3374" spans="1:7" x14ac:dyDescent="0.55000000000000004">
      <c r="A3374" s="1">
        <v>43130</v>
      </c>
      <c r="B3374" t="s">
        <v>98</v>
      </c>
      <c r="C3374" t="s">
        <v>39</v>
      </c>
      <c r="D3374" t="s">
        <v>40</v>
      </c>
      <c r="E3374" t="s">
        <v>28</v>
      </c>
      <c r="F3374" t="s">
        <v>32</v>
      </c>
      <c r="G3374">
        <v>120.78400000000001</v>
      </c>
    </row>
    <row r="3375" spans="1:7" x14ac:dyDescent="0.55000000000000004">
      <c r="A3375" s="1">
        <v>43018</v>
      </c>
      <c r="B3375" t="s">
        <v>37</v>
      </c>
      <c r="C3375" t="s">
        <v>453</v>
      </c>
      <c r="D3375" t="s">
        <v>40</v>
      </c>
      <c r="E3375" t="s">
        <v>28</v>
      </c>
      <c r="F3375" t="s">
        <v>32</v>
      </c>
      <c r="G3375">
        <v>120.78400000000001</v>
      </c>
    </row>
    <row r="3376" spans="1:7" x14ac:dyDescent="0.55000000000000004">
      <c r="A3376" s="1">
        <v>42332</v>
      </c>
      <c r="B3376" t="s">
        <v>22</v>
      </c>
      <c r="C3376" t="s">
        <v>39</v>
      </c>
      <c r="D3376" t="s">
        <v>40</v>
      </c>
      <c r="E3376" t="s">
        <v>28</v>
      </c>
      <c r="F3376" t="s">
        <v>32</v>
      </c>
      <c r="G3376">
        <v>120.712</v>
      </c>
    </row>
    <row r="3377" spans="1:7" x14ac:dyDescent="0.55000000000000004">
      <c r="A3377" s="1">
        <v>42646</v>
      </c>
      <c r="B3377" t="s">
        <v>22</v>
      </c>
      <c r="C3377" t="s">
        <v>39</v>
      </c>
      <c r="D3377" t="s">
        <v>40</v>
      </c>
      <c r="E3377" t="s">
        <v>28</v>
      </c>
      <c r="F3377" t="s">
        <v>29</v>
      </c>
      <c r="G3377">
        <v>120.666</v>
      </c>
    </row>
    <row r="3378" spans="1:7" x14ac:dyDescent="0.55000000000000004">
      <c r="A3378" s="1">
        <v>43025</v>
      </c>
      <c r="B3378" t="s">
        <v>98</v>
      </c>
      <c r="C3378" t="s">
        <v>39</v>
      </c>
      <c r="D3378" t="s">
        <v>40</v>
      </c>
      <c r="E3378" t="s">
        <v>28</v>
      </c>
      <c r="F3378" t="s">
        <v>29</v>
      </c>
      <c r="G3378">
        <v>120.666</v>
      </c>
    </row>
    <row r="3379" spans="1:7" x14ac:dyDescent="0.55000000000000004">
      <c r="A3379" s="1">
        <v>43339</v>
      </c>
      <c r="B3379" t="s">
        <v>22</v>
      </c>
      <c r="C3379" t="s">
        <v>306</v>
      </c>
      <c r="D3379" t="s">
        <v>40</v>
      </c>
      <c r="E3379" t="s">
        <v>28</v>
      </c>
      <c r="F3379" t="s">
        <v>61</v>
      </c>
      <c r="G3379">
        <v>120.57599999999999</v>
      </c>
    </row>
    <row r="3380" spans="1:7" x14ac:dyDescent="0.55000000000000004">
      <c r="A3380" s="1">
        <v>42616</v>
      </c>
      <c r="B3380" t="s">
        <v>37</v>
      </c>
      <c r="C3380" t="s">
        <v>263</v>
      </c>
      <c r="D3380" t="s">
        <v>144</v>
      </c>
      <c r="E3380" t="s">
        <v>42</v>
      </c>
      <c r="F3380" t="s">
        <v>55</v>
      </c>
      <c r="G3380">
        <v>120.33</v>
      </c>
    </row>
    <row r="3381" spans="1:7" x14ac:dyDescent="0.55000000000000004">
      <c r="A3381" s="1">
        <v>42710</v>
      </c>
      <c r="B3381" t="s">
        <v>22</v>
      </c>
      <c r="C3381" t="s">
        <v>39</v>
      </c>
      <c r="D3381" t="s">
        <v>40</v>
      </c>
      <c r="E3381" t="s">
        <v>42</v>
      </c>
      <c r="F3381" t="s">
        <v>64</v>
      </c>
      <c r="G3381">
        <v>120.15</v>
      </c>
    </row>
    <row r="3382" spans="1:7" x14ac:dyDescent="0.55000000000000004">
      <c r="A3382" s="1">
        <v>43245</v>
      </c>
      <c r="B3382" t="s">
        <v>22</v>
      </c>
      <c r="C3382" t="s">
        <v>263</v>
      </c>
      <c r="D3382" t="s">
        <v>144</v>
      </c>
      <c r="E3382" t="s">
        <v>67</v>
      </c>
      <c r="F3382" t="s">
        <v>157</v>
      </c>
      <c r="G3382">
        <v>120</v>
      </c>
    </row>
    <row r="3383" spans="1:7" x14ac:dyDescent="0.55000000000000004">
      <c r="A3383" s="1">
        <v>43459</v>
      </c>
      <c r="B3383" t="s">
        <v>22</v>
      </c>
      <c r="C3383" t="s">
        <v>50</v>
      </c>
      <c r="D3383" t="s">
        <v>26</v>
      </c>
      <c r="E3383" t="s">
        <v>67</v>
      </c>
      <c r="F3383" t="s">
        <v>680</v>
      </c>
      <c r="G3383">
        <v>120</v>
      </c>
    </row>
    <row r="3384" spans="1:7" x14ac:dyDescent="0.55000000000000004">
      <c r="A3384" s="1">
        <v>42867</v>
      </c>
      <c r="B3384" t="s">
        <v>22</v>
      </c>
      <c r="C3384" t="s">
        <v>39</v>
      </c>
      <c r="D3384" t="s">
        <v>40</v>
      </c>
      <c r="E3384" t="s">
        <v>67</v>
      </c>
      <c r="F3384" t="s">
        <v>157</v>
      </c>
      <c r="G3384">
        <v>120</v>
      </c>
    </row>
    <row r="3385" spans="1:7" x14ac:dyDescent="0.55000000000000004">
      <c r="A3385" s="1">
        <v>43452</v>
      </c>
      <c r="B3385" t="s">
        <v>22</v>
      </c>
      <c r="C3385" t="s">
        <v>39</v>
      </c>
      <c r="D3385" t="s">
        <v>40</v>
      </c>
      <c r="E3385" t="s">
        <v>67</v>
      </c>
      <c r="F3385" t="s">
        <v>157</v>
      </c>
      <c r="G3385">
        <v>119.98</v>
      </c>
    </row>
    <row r="3386" spans="1:7" x14ac:dyDescent="0.55000000000000004">
      <c r="A3386" s="1">
        <v>42525</v>
      </c>
      <c r="B3386" t="s">
        <v>22</v>
      </c>
      <c r="C3386" t="s">
        <v>39</v>
      </c>
      <c r="D3386" t="s">
        <v>40</v>
      </c>
      <c r="E3386" t="s">
        <v>67</v>
      </c>
      <c r="F3386" t="s">
        <v>157</v>
      </c>
      <c r="G3386">
        <v>119.98</v>
      </c>
    </row>
    <row r="3387" spans="1:7" x14ac:dyDescent="0.55000000000000004">
      <c r="A3387" s="1">
        <v>43046</v>
      </c>
      <c r="B3387" t="s">
        <v>37</v>
      </c>
      <c r="C3387" t="s">
        <v>494</v>
      </c>
      <c r="D3387" t="s">
        <v>144</v>
      </c>
      <c r="E3387" t="s">
        <v>67</v>
      </c>
      <c r="F3387" t="s">
        <v>157</v>
      </c>
      <c r="G3387">
        <v>119.976</v>
      </c>
    </row>
    <row r="3388" spans="1:7" x14ac:dyDescent="0.55000000000000004">
      <c r="A3388" s="1">
        <v>42820</v>
      </c>
      <c r="B3388" t="s">
        <v>22</v>
      </c>
      <c r="C3388" t="s">
        <v>84</v>
      </c>
      <c r="D3388" t="s">
        <v>26</v>
      </c>
      <c r="E3388" t="s">
        <v>67</v>
      </c>
      <c r="F3388" t="s">
        <v>157</v>
      </c>
      <c r="G3388">
        <v>119.976</v>
      </c>
    </row>
    <row r="3389" spans="1:7" x14ac:dyDescent="0.55000000000000004">
      <c r="A3389" s="1">
        <v>42294</v>
      </c>
      <c r="B3389" t="s">
        <v>22</v>
      </c>
      <c r="C3389" t="s">
        <v>100</v>
      </c>
      <c r="D3389" t="s">
        <v>101</v>
      </c>
      <c r="E3389" t="s">
        <v>67</v>
      </c>
      <c r="F3389" t="s">
        <v>157</v>
      </c>
      <c r="G3389">
        <v>119.976</v>
      </c>
    </row>
    <row r="3390" spans="1:7" x14ac:dyDescent="0.55000000000000004">
      <c r="A3390" s="1">
        <v>42340</v>
      </c>
      <c r="B3390" t="s">
        <v>22</v>
      </c>
      <c r="C3390" t="s">
        <v>263</v>
      </c>
      <c r="D3390" t="s">
        <v>144</v>
      </c>
      <c r="E3390" t="s">
        <v>67</v>
      </c>
      <c r="F3390" t="s">
        <v>157</v>
      </c>
      <c r="G3390">
        <v>119.96</v>
      </c>
    </row>
    <row r="3391" spans="1:7" x14ac:dyDescent="0.55000000000000004">
      <c r="A3391" s="1">
        <v>43366</v>
      </c>
      <c r="B3391" t="s">
        <v>22</v>
      </c>
      <c r="C3391" t="s">
        <v>92</v>
      </c>
      <c r="D3391" t="s">
        <v>40</v>
      </c>
      <c r="E3391" t="s">
        <v>42</v>
      </c>
      <c r="F3391" t="s">
        <v>74</v>
      </c>
      <c r="G3391">
        <v>119.96</v>
      </c>
    </row>
    <row r="3392" spans="1:7" x14ac:dyDescent="0.55000000000000004">
      <c r="A3392" s="1">
        <v>43185</v>
      </c>
      <c r="B3392" t="s">
        <v>22</v>
      </c>
      <c r="C3392" t="s">
        <v>263</v>
      </c>
      <c r="D3392" t="s">
        <v>144</v>
      </c>
      <c r="E3392" t="s">
        <v>67</v>
      </c>
      <c r="F3392" t="s">
        <v>68</v>
      </c>
      <c r="G3392">
        <v>119.96</v>
      </c>
    </row>
    <row r="3393" spans="1:7" x14ac:dyDescent="0.55000000000000004">
      <c r="A3393" s="1">
        <v>43368</v>
      </c>
      <c r="B3393" t="s">
        <v>22</v>
      </c>
      <c r="C3393" t="s">
        <v>494</v>
      </c>
      <c r="D3393" t="s">
        <v>144</v>
      </c>
      <c r="E3393" t="s">
        <v>67</v>
      </c>
      <c r="F3393" t="s">
        <v>157</v>
      </c>
      <c r="G3393">
        <v>119.96</v>
      </c>
    </row>
    <row r="3394" spans="1:7" x14ac:dyDescent="0.55000000000000004">
      <c r="A3394" s="1">
        <v>42712</v>
      </c>
      <c r="B3394" t="s">
        <v>98</v>
      </c>
      <c r="C3394" t="s">
        <v>100</v>
      </c>
      <c r="D3394" t="s">
        <v>101</v>
      </c>
      <c r="E3394" t="s">
        <v>67</v>
      </c>
      <c r="F3394" t="s">
        <v>68</v>
      </c>
      <c r="G3394">
        <v>119.96</v>
      </c>
    </row>
    <row r="3395" spans="1:7" x14ac:dyDescent="0.55000000000000004">
      <c r="A3395" s="1">
        <v>43080</v>
      </c>
      <c r="B3395" t="s">
        <v>22</v>
      </c>
      <c r="C3395" t="s">
        <v>39</v>
      </c>
      <c r="D3395" t="s">
        <v>40</v>
      </c>
      <c r="E3395" t="s">
        <v>67</v>
      </c>
      <c r="F3395" t="s">
        <v>157</v>
      </c>
      <c r="G3395">
        <v>119.96</v>
      </c>
    </row>
    <row r="3396" spans="1:7" x14ac:dyDescent="0.55000000000000004">
      <c r="A3396" s="1">
        <v>43266</v>
      </c>
      <c r="B3396" t="s">
        <v>37</v>
      </c>
      <c r="C3396" t="s">
        <v>39</v>
      </c>
      <c r="D3396" t="s">
        <v>40</v>
      </c>
      <c r="E3396" t="s">
        <v>67</v>
      </c>
      <c r="F3396" t="s">
        <v>68</v>
      </c>
      <c r="G3396">
        <v>119.96</v>
      </c>
    </row>
    <row r="3397" spans="1:7" x14ac:dyDescent="0.55000000000000004">
      <c r="A3397" s="1">
        <v>43418</v>
      </c>
      <c r="B3397" t="s">
        <v>22</v>
      </c>
      <c r="C3397" t="s">
        <v>494</v>
      </c>
      <c r="D3397" t="s">
        <v>144</v>
      </c>
      <c r="E3397" t="s">
        <v>67</v>
      </c>
      <c r="F3397" t="s">
        <v>68</v>
      </c>
      <c r="G3397">
        <v>119.94</v>
      </c>
    </row>
    <row r="3398" spans="1:7" x14ac:dyDescent="0.55000000000000004">
      <c r="A3398" s="1">
        <v>43420</v>
      </c>
      <c r="B3398" t="s">
        <v>22</v>
      </c>
      <c r="C3398" t="s">
        <v>263</v>
      </c>
      <c r="D3398" t="s">
        <v>144</v>
      </c>
      <c r="E3398" t="s">
        <v>67</v>
      </c>
      <c r="F3398" t="s">
        <v>68</v>
      </c>
      <c r="G3398">
        <v>119.94</v>
      </c>
    </row>
    <row r="3399" spans="1:7" x14ac:dyDescent="0.55000000000000004">
      <c r="A3399" s="1">
        <v>43420</v>
      </c>
      <c r="B3399" t="s">
        <v>22</v>
      </c>
      <c r="C3399" t="s">
        <v>39</v>
      </c>
      <c r="D3399" t="s">
        <v>40</v>
      </c>
      <c r="E3399" t="s">
        <v>28</v>
      </c>
      <c r="F3399" t="s">
        <v>61</v>
      </c>
      <c r="G3399">
        <v>119.94</v>
      </c>
    </row>
    <row r="3400" spans="1:7" x14ac:dyDescent="0.55000000000000004">
      <c r="A3400" s="1">
        <v>42639</v>
      </c>
      <c r="B3400" t="s">
        <v>37</v>
      </c>
      <c r="C3400" t="s">
        <v>306</v>
      </c>
      <c r="D3400" t="s">
        <v>40</v>
      </c>
      <c r="E3400" t="s">
        <v>42</v>
      </c>
      <c r="F3400" t="s">
        <v>55</v>
      </c>
      <c r="G3400">
        <v>119.904</v>
      </c>
    </row>
    <row r="3401" spans="1:7" x14ac:dyDescent="0.55000000000000004">
      <c r="A3401" s="1">
        <v>42682</v>
      </c>
      <c r="B3401" t="s">
        <v>22</v>
      </c>
      <c r="C3401" t="s">
        <v>39</v>
      </c>
      <c r="D3401" t="s">
        <v>40</v>
      </c>
      <c r="E3401" t="s">
        <v>67</v>
      </c>
      <c r="F3401" t="s">
        <v>157</v>
      </c>
      <c r="G3401">
        <v>119.9</v>
      </c>
    </row>
    <row r="3402" spans="1:7" x14ac:dyDescent="0.55000000000000004">
      <c r="A3402" s="1">
        <v>42436</v>
      </c>
      <c r="B3402" t="s">
        <v>98</v>
      </c>
      <c r="C3402" t="s">
        <v>241</v>
      </c>
      <c r="D3402" t="s">
        <v>144</v>
      </c>
      <c r="E3402" t="s">
        <v>67</v>
      </c>
      <c r="F3402" t="s">
        <v>157</v>
      </c>
      <c r="G3402">
        <v>119.85</v>
      </c>
    </row>
    <row r="3403" spans="1:7" x14ac:dyDescent="0.55000000000000004">
      <c r="A3403" s="1">
        <v>43452</v>
      </c>
      <c r="B3403" t="s">
        <v>22</v>
      </c>
      <c r="C3403" t="s">
        <v>39</v>
      </c>
      <c r="D3403" t="s">
        <v>40</v>
      </c>
      <c r="E3403" t="s">
        <v>28</v>
      </c>
      <c r="F3403" t="s">
        <v>29</v>
      </c>
      <c r="G3403">
        <v>119.833</v>
      </c>
    </row>
    <row r="3404" spans="1:7" x14ac:dyDescent="0.55000000000000004">
      <c r="A3404" s="1">
        <v>42194</v>
      </c>
      <c r="B3404" t="s">
        <v>98</v>
      </c>
      <c r="C3404" t="s">
        <v>39</v>
      </c>
      <c r="D3404" t="s">
        <v>40</v>
      </c>
      <c r="E3404" t="s">
        <v>28</v>
      </c>
      <c r="F3404" t="s">
        <v>29</v>
      </c>
      <c r="G3404">
        <v>119.833</v>
      </c>
    </row>
    <row r="3405" spans="1:7" x14ac:dyDescent="0.55000000000000004">
      <c r="A3405" s="1">
        <v>43080</v>
      </c>
      <c r="B3405" t="s">
        <v>22</v>
      </c>
      <c r="C3405" t="s">
        <v>453</v>
      </c>
      <c r="D3405" t="s">
        <v>40</v>
      </c>
      <c r="E3405" t="s">
        <v>67</v>
      </c>
      <c r="F3405" t="s">
        <v>157</v>
      </c>
      <c r="G3405">
        <v>119.8</v>
      </c>
    </row>
    <row r="3406" spans="1:7" x14ac:dyDescent="0.55000000000000004">
      <c r="A3406" s="1">
        <v>42367</v>
      </c>
      <c r="B3406" t="s">
        <v>22</v>
      </c>
      <c r="C3406" t="s">
        <v>225</v>
      </c>
      <c r="D3406" t="s">
        <v>101</v>
      </c>
      <c r="E3406" t="s">
        <v>67</v>
      </c>
      <c r="F3406" t="s">
        <v>157</v>
      </c>
      <c r="G3406">
        <v>119.8</v>
      </c>
    </row>
    <row r="3407" spans="1:7" x14ac:dyDescent="0.55000000000000004">
      <c r="A3407" s="1">
        <v>42340</v>
      </c>
      <c r="B3407" t="s">
        <v>37</v>
      </c>
      <c r="C3407" t="s">
        <v>494</v>
      </c>
      <c r="D3407" t="s">
        <v>144</v>
      </c>
      <c r="E3407" t="s">
        <v>67</v>
      </c>
      <c r="F3407" t="s">
        <v>157</v>
      </c>
      <c r="G3407">
        <v>119.8</v>
      </c>
    </row>
    <row r="3408" spans="1:7" x14ac:dyDescent="0.55000000000000004">
      <c r="A3408" s="1">
        <v>43176</v>
      </c>
      <c r="B3408" t="s">
        <v>22</v>
      </c>
      <c r="C3408" t="s">
        <v>263</v>
      </c>
      <c r="D3408" t="s">
        <v>144</v>
      </c>
      <c r="E3408" t="s">
        <v>67</v>
      </c>
      <c r="F3408" t="s">
        <v>68</v>
      </c>
      <c r="G3408">
        <v>119.7</v>
      </c>
    </row>
    <row r="3409" spans="1:7" x14ac:dyDescent="0.55000000000000004">
      <c r="A3409" s="1">
        <v>42941</v>
      </c>
      <c r="B3409" t="s">
        <v>22</v>
      </c>
      <c r="C3409" t="s">
        <v>39</v>
      </c>
      <c r="D3409" t="s">
        <v>40</v>
      </c>
      <c r="E3409" t="s">
        <v>42</v>
      </c>
      <c r="F3409" t="s">
        <v>71</v>
      </c>
      <c r="G3409">
        <v>119.616</v>
      </c>
    </row>
    <row r="3410" spans="1:7" x14ac:dyDescent="0.55000000000000004">
      <c r="A3410" s="1">
        <v>43129</v>
      </c>
      <c r="B3410" t="s">
        <v>22</v>
      </c>
      <c r="C3410" t="s">
        <v>39</v>
      </c>
      <c r="D3410" t="s">
        <v>40</v>
      </c>
      <c r="E3410" t="s">
        <v>42</v>
      </c>
      <c r="F3410" t="s">
        <v>71</v>
      </c>
      <c r="G3410">
        <v>119.616</v>
      </c>
    </row>
    <row r="3411" spans="1:7" x14ac:dyDescent="0.55000000000000004">
      <c r="A3411" s="1">
        <v>43319</v>
      </c>
      <c r="B3411" t="s">
        <v>22</v>
      </c>
      <c r="C3411" t="s">
        <v>100</v>
      </c>
      <c r="D3411" t="s">
        <v>101</v>
      </c>
      <c r="E3411" t="s">
        <v>67</v>
      </c>
      <c r="F3411" t="s">
        <v>157</v>
      </c>
      <c r="G3411">
        <v>119.44799999999999</v>
      </c>
    </row>
    <row r="3412" spans="1:7" x14ac:dyDescent="0.55000000000000004">
      <c r="A3412" s="1">
        <v>43012</v>
      </c>
      <c r="B3412" t="s">
        <v>98</v>
      </c>
      <c r="C3412" t="s">
        <v>1399</v>
      </c>
      <c r="D3412" t="s">
        <v>144</v>
      </c>
      <c r="E3412" t="s">
        <v>42</v>
      </c>
      <c r="F3412" t="s">
        <v>55</v>
      </c>
      <c r="G3412">
        <v>119.1</v>
      </c>
    </row>
    <row r="3413" spans="1:7" x14ac:dyDescent="0.55000000000000004">
      <c r="A3413" s="1">
        <v>43290</v>
      </c>
      <c r="B3413" t="s">
        <v>22</v>
      </c>
      <c r="C3413" t="s">
        <v>745</v>
      </c>
      <c r="D3413" t="s">
        <v>144</v>
      </c>
      <c r="E3413" t="s">
        <v>42</v>
      </c>
      <c r="F3413" t="s">
        <v>64</v>
      </c>
      <c r="G3413">
        <v>119.04</v>
      </c>
    </row>
    <row r="3414" spans="1:7" x14ac:dyDescent="0.55000000000000004">
      <c r="A3414" s="1">
        <v>42689</v>
      </c>
      <c r="B3414" t="s">
        <v>37</v>
      </c>
      <c r="C3414" t="s">
        <v>263</v>
      </c>
      <c r="D3414" t="s">
        <v>144</v>
      </c>
      <c r="E3414" t="s">
        <v>42</v>
      </c>
      <c r="F3414" t="s">
        <v>64</v>
      </c>
      <c r="G3414">
        <v>119.04</v>
      </c>
    </row>
    <row r="3415" spans="1:7" x14ac:dyDescent="0.55000000000000004">
      <c r="A3415" s="1">
        <v>42694</v>
      </c>
      <c r="B3415" t="s">
        <v>98</v>
      </c>
      <c r="C3415" t="s">
        <v>92</v>
      </c>
      <c r="D3415" t="s">
        <v>40</v>
      </c>
      <c r="E3415" t="s">
        <v>42</v>
      </c>
      <c r="F3415" t="s">
        <v>64</v>
      </c>
      <c r="G3415">
        <v>119.04</v>
      </c>
    </row>
    <row r="3416" spans="1:7" x14ac:dyDescent="0.55000000000000004">
      <c r="A3416" s="1">
        <v>43194</v>
      </c>
      <c r="B3416" t="s">
        <v>98</v>
      </c>
      <c r="C3416" t="s">
        <v>263</v>
      </c>
      <c r="D3416" t="s">
        <v>144</v>
      </c>
      <c r="E3416" t="s">
        <v>67</v>
      </c>
      <c r="F3416" t="s">
        <v>68</v>
      </c>
      <c r="G3416">
        <v>119.02</v>
      </c>
    </row>
    <row r="3417" spans="1:7" x14ac:dyDescent="0.55000000000000004">
      <c r="A3417" s="1">
        <v>42947</v>
      </c>
      <c r="B3417" t="s">
        <v>22</v>
      </c>
      <c r="C3417" t="s">
        <v>234</v>
      </c>
      <c r="D3417" t="s">
        <v>101</v>
      </c>
      <c r="E3417" t="s">
        <v>67</v>
      </c>
      <c r="F3417" t="s">
        <v>68</v>
      </c>
      <c r="G3417">
        <v>118.99</v>
      </c>
    </row>
    <row r="3418" spans="1:7" x14ac:dyDescent="0.55000000000000004">
      <c r="A3418" s="1">
        <v>42476</v>
      </c>
      <c r="B3418" t="s">
        <v>37</v>
      </c>
      <c r="C3418" t="s">
        <v>494</v>
      </c>
      <c r="D3418" t="s">
        <v>144</v>
      </c>
      <c r="E3418" t="s">
        <v>67</v>
      </c>
      <c r="F3418" t="s">
        <v>68</v>
      </c>
      <c r="G3418">
        <v>118.782</v>
      </c>
    </row>
    <row r="3419" spans="1:7" x14ac:dyDescent="0.55000000000000004">
      <c r="A3419" s="1">
        <v>42830</v>
      </c>
      <c r="B3419" t="s">
        <v>22</v>
      </c>
      <c r="C3419" t="s">
        <v>143</v>
      </c>
      <c r="D3419" t="s">
        <v>144</v>
      </c>
      <c r="E3419" t="s">
        <v>67</v>
      </c>
      <c r="F3419" t="s">
        <v>68</v>
      </c>
      <c r="G3419">
        <v>118.782</v>
      </c>
    </row>
    <row r="3420" spans="1:7" x14ac:dyDescent="0.55000000000000004">
      <c r="A3420" s="1">
        <v>43399</v>
      </c>
      <c r="B3420" t="s">
        <v>22</v>
      </c>
      <c r="C3420" t="s">
        <v>143</v>
      </c>
      <c r="D3420" t="s">
        <v>144</v>
      </c>
      <c r="E3420" t="s">
        <v>67</v>
      </c>
      <c r="F3420" t="s">
        <v>68</v>
      </c>
      <c r="G3420">
        <v>118.65</v>
      </c>
    </row>
    <row r="3421" spans="1:7" x14ac:dyDescent="0.55000000000000004">
      <c r="A3421" s="1">
        <v>43001</v>
      </c>
      <c r="B3421" t="s">
        <v>22</v>
      </c>
      <c r="C3421" t="s">
        <v>1271</v>
      </c>
      <c r="D3421" t="s">
        <v>26</v>
      </c>
      <c r="E3421" t="s">
        <v>42</v>
      </c>
      <c r="F3421" t="s">
        <v>55</v>
      </c>
      <c r="G3421">
        <v>118.25</v>
      </c>
    </row>
    <row r="3422" spans="1:7" x14ac:dyDescent="0.55000000000000004">
      <c r="A3422" s="1">
        <v>43462</v>
      </c>
      <c r="B3422" t="s">
        <v>22</v>
      </c>
      <c r="C3422" t="s">
        <v>665</v>
      </c>
      <c r="D3422" t="s">
        <v>40</v>
      </c>
      <c r="E3422" t="s">
        <v>42</v>
      </c>
      <c r="F3422" t="s">
        <v>55</v>
      </c>
      <c r="G3422">
        <v>118.25</v>
      </c>
    </row>
    <row r="3423" spans="1:7" x14ac:dyDescent="0.55000000000000004">
      <c r="A3423" s="1">
        <v>43319</v>
      </c>
      <c r="B3423" t="s">
        <v>22</v>
      </c>
      <c r="C3423" t="s">
        <v>100</v>
      </c>
      <c r="D3423" t="s">
        <v>101</v>
      </c>
      <c r="E3423" t="s">
        <v>42</v>
      </c>
      <c r="F3423" t="s">
        <v>55</v>
      </c>
      <c r="G3423">
        <v>118.16</v>
      </c>
    </row>
    <row r="3424" spans="1:7" x14ac:dyDescent="0.55000000000000004">
      <c r="A3424" s="1">
        <v>42365</v>
      </c>
      <c r="B3424" t="s">
        <v>22</v>
      </c>
      <c r="C3424" t="s">
        <v>494</v>
      </c>
      <c r="D3424" t="s">
        <v>144</v>
      </c>
      <c r="E3424" t="s">
        <v>42</v>
      </c>
      <c r="F3424" t="s">
        <v>55</v>
      </c>
      <c r="G3424">
        <v>118.16</v>
      </c>
    </row>
    <row r="3425" spans="1:7" x14ac:dyDescent="0.55000000000000004">
      <c r="A3425" s="1">
        <v>42260</v>
      </c>
      <c r="B3425" t="s">
        <v>22</v>
      </c>
      <c r="C3425" t="s">
        <v>92</v>
      </c>
      <c r="D3425" t="s">
        <v>40</v>
      </c>
      <c r="E3425" t="s">
        <v>67</v>
      </c>
      <c r="F3425" t="s">
        <v>157</v>
      </c>
      <c r="G3425">
        <v>118</v>
      </c>
    </row>
    <row r="3426" spans="1:7" x14ac:dyDescent="0.55000000000000004">
      <c r="A3426" s="1">
        <v>42768</v>
      </c>
      <c r="B3426" t="s">
        <v>22</v>
      </c>
      <c r="C3426" t="s">
        <v>263</v>
      </c>
      <c r="D3426" t="s">
        <v>144</v>
      </c>
      <c r="E3426" t="s">
        <v>42</v>
      </c>
      <c r="F3426" t="s">
        <v>55</v>
      </c>
      <c r="G3426">
        <v>117.96</v>
      </c>
    </row>
    <row r="3427" spans="1:7" x14ac:dyDescent="0.55000000000000004">
      <c r="A3427" s="1">
        <v>42550</v>
      </c>
      <c r="B3427" t="s">
        <v>22</v>
      </c>
      <c r="C3427" t="s">
        <v>263</v>
      </c>
      <c r="D3427" t="s">
        <v>144</v>
      </c>
      <c r="E3427" t="s">
        <v>28</v>
      </c>
      <c r="F3427" t="s">
        <v>32</v>
      </c>
      <c r="G3427">
        <v>117.88200000000001</v>
      </c>
    </row>
    <row r="3428" spans="1:7" x14ac:dyDescent="0.55000000000000004">
      <c r="A3428" s="1">
        <v>42296</v>
      </c>
      <c r="B3428" t="s">
        <v>37</v>
      </c>
      <c r="C3428" t="s">
        <v>39</v>
      </c>
      <c r="D3428" t="s">
        <v>40</v>
      </c>
      <c r="E3428" t="s">
        <v>67</v>
      </c>
      <c r="F3428" t="s">
        <v>68</v>
      </c>
      <c r="G3428">
        <v>117.57599999999999</v>
      </c>
    </row>
    <row r="3429" spans="1:7" x14ac:dyDescent="0.55000000000000004">
      <c r="A3429" s="1">
        <v>43431</v>
      </c>
      <c r="B3429" t="s">
        <v>22</v>
      </c>
      <c r="C3429" t="s">
        <v>39</v>
      </c>
      <c r="D3429" t="s">
        <v>40</v>
      </c>
      <c r="E3429" t="s">
        <v>42</v>
      </c>
      <c r="F3429" t="s">
        <v>71</v>
      </c>
      <c r="G3429">
        <v>117.488</v>
      </c>
    </row>
    <row r="3430" spans="1:7" x14ac:dyDescent="0.55000000000000004">
      <c r="A3430" s="1">
        <v>42676</v>
      </c>
      <c r="B3430" t="s">
        <v>22</v>
      </c>
      <c r="C3430" t="s">
        <v>39</v>
      </c>
      <c r="D3430" t="s">
        <v>40</v>
      </c>
      <c r="E3430" t="s">
        <v>42</v>
      </c>
      <c r="F3430" t="s">
        <v>71</v>
      </c>
      <c r="G3430">
        <v>117.488</v>
      </c>
    </row>
    <row r="3431" spans="1:7" x14ac:dyDescent="0.55000000000000004">
      <c r="A3431" s="1">
        <v>42480</v>
      </c>
      <c r="B3431" t="s">
        <v>22</v>
      </c>
      <c r="C3431" t="s">
        <v>100</v>
      </c>
      <c r="D3431" t="s">
        <v>101</v>
      </c>
      <c r="E3431" t="s">
        <v>42</v>
      </c>
      <c r="F3431" t="s">
        <v>86</v>
      </c>
      <c r="G3431">
        <v>117.456</v>
      </c>
    </row>
    <row r="3432" spans="1:7" x14ac:dyDescent="0.55000000000000004">
      <c r="A3432" s="1">
        <v>42276</v>
      </c>
      <c r="B3432" t="s">
        <v>22</v>
      </c>
      <c r="C3432" t="s">
        <v>263</v>
      </c>
      <c r="D3432" t="s">
        <v>144</v>
      </c>
      <c r="E3432" t="s">
        <v>28</v>
      </c>
      <c r="F3432" t="s">
        <v>61</v>
      </c>
      <c r="G3432">
        <v>117.36</v>
      </c>
    </row>
    <row r="3433" spans="1:7" x14ac:dyDescent="0.55000000000000004">
      <c r="A3433" s="1">
        <v>43333</v>
      </c>
      <c r="B3433" t="s">
        <v>22</v>
      </c>
      <c r="C3433" t="s">
        <v>39</v>
      </c>
      <c r="D3433" t="s">
        <v>40</v>
      </c>
      <c r="E3433" t="s">
        <v>42</v>
      </c>
      <c r="F3433" t="s">
        <v>71</v>
      </c>
      <c r="G3433">
        <v>117.14400000000001</v>
      </c>
    </row>
    <row r="3434" spans="1:7" x14ac:dyDescent="0.55000000000000004">
      <c r="A3434" s="1">
        <v>43445</v>
      </c>
      <c r="B3434" t="s">
        <v>22</v>
      </c>
      <c r="C3434" t="s">
        <v>263</v>
      </c>
      <c r="D3434" t="s">
        <v>144</v>
      </c>
      <c r="E3434" t="s">
        <v>67</v>
      </c>
      <c r="F3434" t="s">
        <v>68</v>
      </c>
      <c r="G3434">
        <v>116.98</v>
      </c>
    </row>
    <row r="3435" spans="1:7" x14ac:dyDescent="0.55000000000000004">
      <c r="A3435" s="1">
        <v>43351</v>
      </c>
      <c r="B3435" t="s">
        <v>37</v>
      </c>
      <c r="C3435" t="s">
        <v>494</v>
      </c>
      <c r="D3435" t="s">
        <v>144</v>
      </c>
      <c r="E3435" t="s">
        <v>67</v>
      </c>
      <c r="F3435" t="s">
        <v>157</v>
      </c>
      <c r="G3435">
        <v>116.83199999999999</v>
      </c>
    </row>
    <row r="3436" spans="1:7" x14ac:dyDescent="0.55000000000000004">
      <c r="A3436" s="1">
        <v>43046</v>
      </c>
      <c r="B3436" t="s">
        <v>22</v>
      </c>
      <c r="C3436" t="s">
        <v>263</v>
      </c>
      <c r="D3436" t="s">
        <v>144</v>
      </c>
      <c r="E3436" t="s">
        <v>42</v>
      </c>
      <c r="F3436" t="s">
        <v>55</v>
      </c>
      <c r="G3436">
        <v>116.82</v>
      </c>
    </row>
    <row r="3437" spans="1:7" x14ac:dyDescent="0.55000000000000004">
      <c r="A3437" s="1">
        <v>42100</v>
      </c>
      <c r="B3437" t="s">
        <v>98</v>
      </c>
      <c r="C3437" t="s">
        <v>143</v>
      </c>
      <c r="D3437" t="s">
        <v>144</v>
      </c>
      <c r="E3437" t="s">
        <v>67</v>
      </c>
      <c r="F3437" t="s">
        <v>157</v>
      </c>
      <c r="G3437">
        <v>116.78400000000001</v>
      </c>
    </row>
    <row r="3438" spans="1:7" x14ac:dyDescent="0.55000000000000004">
      <c r="A3438" s="1">
        <v>43066</v>
      </c>
      <c r="B3438" t="s">
        <v>22</v>
      </c>
      <c r="C3438" t="s">
        <v>50</v>
      </c>
      <c r="D3438" t="s">
        <v>26</v>
      </c>
      <c r="E3438" t="s">
        <v>67</v>
      </c>
      <c r="F3438" t="s">
        <v>68</v>
      </c>
      <c r="G3438">
        <v>116.76</v>
      </c>
    </row>
    <row r="3439" spans="1:7" x14ac:dyDescent="0.55000000000000004">
      <c r="A3439" s="1">
        <v>42735</v>
      </c>
      <c r="B3439" t="s">
        <v>37</v>
      </c>
      <c r="C3439" t="s">
        <v>234</v>
      </c>
      <c r="D3439" t="s">
        <v>101</v>
      </c>
      <c r="E3439" t="s">
        <v>42</v>
      </c>
      <c r="F3439" t="s">
        <v>71</v>
      </c>
      <c r="G3439">
        <v>116.4</v>
      </c>
    </row>
    <row r="3440" spans="1:7" x14ac:dyDescent="0.55000000000000004">
      <c r="A3440" s="1">
        <v>43445</v>
      </c>
      <c r="B3440" t="s">
        <v>37</v>
      </c>
      <c r="C3440" t="s">
        <v>207</v>
      </c>
      <c r="D3440" t="s">
        <v>101</v>
      </c>
      <c r="E3440" t="s">
        <v>67</v>
      </c>
      <c r="F3440" t="s">
        <v>157</v>
      </c>
      <c r="G3440">
        <v>116.312</v>
      </c>
    </row>
    <row r="3441" spans="1:7" x14ac:dyDescent="0.55000000000000004">
      <c r="A3441" s="1">
        <v>42148</v>
      </c>
      <c r="B3441" t="s">
        <v>22</v>
      </c>
      <c r="C3441" t="s">
        <v>2738</v>
      </c>
      <c r="D3441" t="s">
        <v>144</v>
      </c>
      <c r="E3441" t="s">
        <v>42</v>
      </c>
      <c r="F3441" t="s">
        <v>86</v>
      </c>
      <c r="G3441">
        <v>116.28</v>
      </c>
    </row>
    <row r="3442" spans="1:7" x14ac:dyDescent="0.55000000000000004">
      <c r="A3442" s="1">
        <v>43339</v>
      </c>
      <c r="B3442" t="s">
        <v>37</v>
      </c>
      <c r="C3442" t="s">
        <v>39</v>
      </c>
      <c r="D3442" t="s">
        <v>40</v>
      </c>
      <c r="E3442" t="s">
        <v>42</v>
      </c>
      <c r="F3442" t="s">
        <v>86</v>
      </c>
      <c r="G3442">
        <v>116.28</v>
      </c>
    </row>
    <row r="3443" spans="1:7" x14ac:dyDescent="0.55000000000000004">
      <c r="A3443" s="1">
        <v>42723</v>
      </c>
      <c r="B3443" t="s">
        <v>37</v>
      </c>
      <c r="C3443" t="s">
        <v>134</v>
      </c>
      <c r="D3443" t="s">
        <v>101</v>
      </c>
      <c r="E3443" t="s">
        <v>42</v>
      </c>
      <c r="F3443" t="s">
        <v>86</v>
      </c>
      <c r="G3443">
        <v>116.28</v>
      </c>
    </row>
    <row r="3444" spans="1:7" x14ac:dyDescent="0.55000000000000004">
      <c r="A3444" s="1">
        <v>43042</v>
      </c>
      <c r="B3444" t="s">
        <v>22</v>
      </c>
      <c r="C3444" t="s">
        <v>39</v>
      </c>
      <c r="D3444" t="s">
        <v>40</v>
      </c>
      <c r="E3444" t="s">
        <v>42</v>
      </c>
      <c r="F3444" t="s">
        <v>86</v>
      </c>
      <c r="G3444">
        <v>116.28</v>
      </c>
    </row>
    <row r="3445" spans="1:7" x14ac:dyDescent="0.55000000000000004">
      <c r="A3445" s="1">
        <v>42983</v>
      </c>
      <c r="B3445" t="s">
        <v>37</v>
      </c>
      <c r="C3445" t="s">
        <v>39</v>
      </c>
      <c r="D3445" t="s">
        <v>40</v>
      </c>
      <c r="E3445" t="s">
        <v>67</v>
      </c>
      <c r="F3445" t="s">
        <v>157</v>
      </c>
      <c r="G3445">
        <v>116</v>
      </c>
    </row>
    <row r="3446" spans="1:7" x14ac:dyDescent="0.55000000000000004">
      <c r="A3446" s="1">
        <v>43310</v>
      </c>
      <c r="B3446" t="s">
        <v>22</v>
      </c>
      <c r="C3446" t="s">
        <v>92</v>
      </c>
      <c r="D3446" t="s">
        <v>40</v>
      </c>
      <c r="E3446" t="s">
        <v>28</v>
      </c>
      <c r="F3446" t="s">
        <v>29</v>
      </c>
      <c r="G3446">
        <v>115.96</v>
      </c>
    </row>
    <row r="3447" spans="1:7" x14ac:dyDescent="0.55000000000000004">
      <c r="A3447" s="1">
        <v>43248</v>
      </c>
      <c r="B3447" t="s">
        <v>37</v>
      </c>
      <c r="C3447" t="s">
        <v>494</v>
      </c>
      <c r="D3447" t="s">
        <v>144</v>
      </c>
      <c r="E3447" t="s">
        <v>28</v>
      </c>
      <c r="F3447" t="s">
        <v>29</v>
      </c>
      <c r="G3447">
        <v>115.96</v>
      </c>
    </row>
    <row r="3448" spans="1:7" x14ac:dyDescent="0.55000000000000004">
      <c r="A3448" s="1">
        <v>43071</v>
      </c>
      <c r="B3448" t="s">
        <v>37</v>
      </c>
      <c r="C3448" t="s">
        <v>485</v>
      </c>
      <c r="D3448" t="s">
        <v>101</v>
      </c>
      <c r="E3448" t="s">
        <v>42</v>
      </c>
      <c r="F3448" t="s">
        <v>71</v>
      </c>
      <c r="G3448">
        <v>115.84</v>
      </c>
    </row>
    <row r="3449" spans="1:7" x14ac:dyDescent="0.55000000000000004">
      <c r="A3449" s="1">
        <v>42478</v>
      </c>
      <c r="B3449" t="s">
        <v>22</v>
      </c>
      <c r="C3449" t="s">
        <v>39</v>
      </c>
      <c r="D3449" t="s">
        <v>40</v>
      </c>
      <c r="E3449" t="s">
        <v>42</v>
      </c>
      <c r="F3449" t="s">
        <v>55</v>
      </c>
      <c r="G3449">
        <v>115.44</v>
      </c>
    </row>
    <row r="3450" spans="1:7" x14ac:dyDescent="0.55000000000000004">
      <c r="A3450" s="1">
        <v>42042</v>
      </c>
      <c r="B3450" t="s">
        <v>37</v>
      </c>
      <c r="C3450" t="s">
        <v>786</v>
      </c>
      <c r="D3450" t="s">
        <v>144</v>
      </c>
      <c r="E3450" t="s">
        <v>67</v>
      </c>
      <c r="F3450" t="s">
        <v>157</v>
      </c>
      <c r="G3450">
        <v>115.36</v>
      </c>
    </row>
    <row r="3451" spans="1:7" x14ac:dyDescent="0.55000000000000004">
      <c r="A3451" s="1">
        <v>42687</v>
      </c>
      <c r="B3451" t="s">
        <v>22</v>
      </c>
      <c r="C3451" t="s">
        <v>84</v>
      </c>
      <c r="D3451" t="s">
        <v>26</v>
      </c>
      <c r="E3451" t="s">
        <v>42</v>
      </c>
      <c r="F3451" t="s">
        <v>86</v>
      </c>
      <c r="G3451">
        <v>115.29600000000001</v>
      </c>
    </row>
    <row r="3452" spans="1:7" x14ac:dyDescent="0.55000000000000004">
      <c r="A3452" s="1">
        <v>43134</v>
      </c>
      <c r="B3452" t="s">
        <v>22</v>
      </c>
      <c r="C3452" t="s">
        <v>50</v>
      </c>
      <c r="D3452" t="s">
        <v>26</v>
      </c>
      <c r="E3452" t="s">
        <v>42</v>
      </c>
      <c r="F3452" t="s">
        <v>86</v>
      </c>
      <c r="G3452">
        <v>115.29600000000001</v>
      </c>
    </row>
    <row r="3453" spans="1:7" x14ac:dyDescent="0.55000000000000004">
      <c r="A3453" s="1">
        <v>43318</v>
      </c>
      <c r="B3453" t="s">
        <v>37</v>
      </c>
      <c r="C3453" t="s">
        <v>100</v>
      </c>
      <c r="D3453" t="s">
        <v>101</v>
      </c>
      <c r="E3453" t="s">
        <v>42</v>
      </c>
      <c r="F3453" t="s">
        <v>86</v>
      </c>
      <c r="G3453">
        <v>115.29600000000001</v>
      </c>
    </row>
    <row r="3454" spans="1:7" x14ac:dyDescent="0.55000000000000004">
      <c r="A3454" s="1">
        <v>42939</v>
      </c>
      <c r="B3454" t="s">
        <v>22</v>
      </c>
      <c r="C3454" t="s">
        <v>100</v>
      </c>
      <c r="D3454" t="s">
        <v>101</v>
      </c>
      <c r="E3454" t="s">
        <v>67</v>
      </c>
      <c r="F3454" t="s">
        <v>68</v>
      </c>
      <c r="G3454">
        <v>115.136</v>
      </c>
    </row>
    <row r="3455" spans="1:7" x14ac:dyDescent="0.55000000000000004">
      <c r="A3455" s="1">
        <v>42898</v>
      </c>
      <c r="B3455" t="s">
        <v>22</v>
      </c>
      <c r="C3455" t="s">
        <v>241</v>
      </c>
      <c r="D3455" t="s">
        <v>144</v>
      </c>
      <c r="E3455" t="s">
        <v>42</v>
      </c>
      <c r="F3455" t="s">
        <v>169</v>
      </c>
      <c r="G3455">
        <v>115.02</v>
      </c>
    </row>
    <row r="3456" spans="1:7" x14ac:dyDescent="0.55000000000000004">
      <c r="A3456" s="1">
        <v>43077</v>
      </c>
      <c r="B3456" t="s">
        <v>37</v>
      </c>
      <c r="C3456" t="s">
        <v>225</v>
      </c>
      <c r="D3456" t="s">
        <v>101</v>
      </c>
      <c r="E3456" t="s">
        <v>67</v>
      </c>
      <c r="F3456" t="s">
        <v>68</v>
      </c>
      <c r="G3456">
        <v>114.95</v>
      </c>
    </row>
    <row r="3457" spans="1:7" x14ac:dyDescent="0.55000000000000004">
      <c r="A3457" s="1">
        <v>43238</v>
      </c>
      <c r="B3457" t="s">
        <v>98</v>
      </c>
      <c r="C3457" t="s">
        <v>593</v>
      </c>
      <c r="D3457" t="s">
        <v>101</v>
      </c>
      <c r="E3457" t="s">
        <v>67</v>
      </c>
      <c r="F3457" t="s">
        <v>68</v>
      </c>
      <c r="G3457">
        <v>114.95</v>
      </c>
    </row>
    <row r="3458" spans="1:7" x14ac:dyDescent="0.55000000000000004">
      <c r="A3458" s="1">
        <v>43038</v>
      </c>
      <c r="B3458" t="s">
        <v>37</v>
      </c>
      <c r="C3458" t="s">
        <v>263</v>
      </c>
      <c r="D3458" t="s">
        <v>144</v>
      </c>
      <c r="E3458" t="s">
        <v>42</v>
      </c>
      <c r="F3458" t="s">
        <v>64</v>
      </c>
      <c r="G3458">
        <v>114.95</v>
      </c>
    </row>
    <row r="3459" spans="1:7" x14ac:dyDescent="0.55000000000000004">
      <c r="A3459" s="1">
        <v>42164</v>
      </c>
      <c r="B3459" t="s">
        <v>22</v>
      </c>
      <c r="C3459" t="s">
        <v>39</v>
      </c>
      <c r="D3459" t="s">
        <v>40</v>
      </c>
      <c r="E3459" t="s">
        <v>42</v>
      </c>
      <c r="F3459" t="s">
        <v>74</v>
      </c>
      <c r="G3459">
        <v>114.9</v>
      </c>
    </row>
    <row r="3460" spans="1:7" x14ac:dyDescent="0.55000000000000004">
      <c r="A3460" s="1">
        <v>43344</v>
      </c>
      <c r="B3460" t="s">
        <v>22</v>
      </c>
      <c r="C3460" t="s">
        <v>263</v>
      </c>
      <c r="D3460" t="s">
        <v>144</v>
      </c>
      <c r="E3460" t="s">
        <v>28</v>
      </c>
      <c r="F3460" t="s">
        <v>61</v>
      </c>
      <c r="G3460">
        <v>114.9</v>
      </c>
    </row>
    <row r="3461" spans="1:7" x14ac:dyDescent="0.55000000000000004">
      <c r="A3461" s="1">
        <v>43361</v>
      </c>
      <c r="B3461" t="s">
        <v>98</v>
      </c>
      <c r="C3461" t="s">
        <v>100</v>
      </c>
      <c r="D3461" t="s">
        <v>101</v>
      </c>
      <c r="E3461" t="s">
        <v>42</v>
      </c>
      <c r="F3461" t="s">
        <v>169</v>
      </c>
      <c r="G3461">
        <v>114.848</v>
      </c>
    </row>
    <row r="3462" spans="1:7" x14ac:dyDescent="0.55000000000000004">
      <c r="A3462" s="1">
        <v>42614</v>
      </c>
      <c r="B3462" t="s">
        <v>98</v>
      </c>
      <c r="C3462" t="s">
        <v>1244</v>
      </c>
      <c r="D3462" t="s">
        <v>144</v>
      </c>
      <c r="E3462" t="s">
        <v>42</v>
      </c>
      <c r="F3462" t="s">
        <v>71</v>
      </c>
      <c r="G3462">
        <v>114.6</v>
      </c>
    </row>
    <row r="3463" spans="1:7" x14ac:dyDescent="0.55000000000000004">
      <c r="A3463" s="1">
        <v>42611</v>
      </c>
      <c r="B3463" t="s">
        <v>98</v>
      </c>
      <c r="C3463" t="s">
        <v>234</v>
      </c>
      <c r="D3463" t="s">
        <v>101</v>
      </c>
      <c r="E3463" t="s">
        <v>67</v>
      </c>
      <c r="F3463" t="s">
        <v>157</v>
      </c>
      <c r="G3463">
        <v>114.52</v>
      </c>
    </row>
    <row r="3464" spans="1:7" x14ac:dyDescent="0.55000000000000004">
      <c r="A3464" s="1">
        <v>42738</v>
      </c>
      <c r="B3464" t="s">
        <v>22</v>
      </c>
      <c r="C3464" t="s">
        <v>39</v>
      </c>
      <c r="D3464" t="s">
        <v>40</v>
      </c>
      <c r="E3464" t="s">
        <v>42</v>
      </c>
      <c r="F3464" t="s">
        <v>55</v>
      </c>
      <c r="G3464">
        <v>114.46</v>
      </c>
    </row>
    <row r="3465" spans="1:7" x14ac:dyDescent="0.55000000000000004">
      <c r="A3465" s="1">
        <v>43436</v>
      </c>
      <c r="B3465" t="s">
        <v>37</v>
      </c>
      <c r="C3465" t="s">
        <v>453</v>
      </c>
      <c r="D3465" t="s">
        <v>40</v>
      </c>
      <c r="E3465" t="s">
        <v>42</v>
      </c>
      <c r="F3465" t="s">
        <v>55</v>
      </c>
      <c r="G3465">
        <v>114.288</v>
      </c>
    </row>
    <row r="3466" spans="1:7" x14ac:dyDescent="0.55000000000000004">
      <c r="A3466" s="1">
        <v>42609</v>
      </c>
      <c r="B3466" t="s">
        <v>22</v>
      </c>
      <c r="C3466" t="s">
        <v>39</v>
      </c>
      <c r="D3466" t="s">
        <v>40</v>
      </c>
      <c r="E3466" t="s">
        <v>42</v>
      </c>
      <c r="F3466" t="s">
        <v>86</v>
      </c>
      <c r="G3466">
        <v>114.2</v>
      </c>
    </row>
    <row r="3467" spans="1:7" x14ac:dyDescent="0.55000000000000004">
      <c r="A3467" s="1">
        <v>42233</v>
      </c>
      <c r="B3467" t="s">
        <v>37</v>
      </c>
      <c r="C3467" t="s">
        <v>1708</v>
      </c>
      <c r="D3467" t="s">
        <v>26</v>
      </c>
      <c r="E3467" t="s">
        <v>42</v>
      </c>
      <c r="F3467" t="s">
        <v>86</v>
      </c>
      <c r="G3467">
        <v>114.2</v>
      </c>
    </row>
    <row r="3468" spans="1:7" x14ac:dyDescent="0.55000000000000004">
      <c r="A3468" s="1">
        <v>42354</v>
      </c>
      <c r="B3468" t="s">
        <v>37</v>
      </c>
      <c r="C3468" t="s">
        <v>234</v>
      </c>
      <c r="D3468" t="s">
        <v>101</v>
      </c>
      <c r="E3468" t="s">
        <v>42</v>
      </c>
      <c r="F3468" t="s">
        <v>86</v>
      </c>
      <c r="G3468">
        <v>114.2</v>
      </c>
    </row>
    <row r="3469" spans="1:7" x14ac:dyDescent="0.55000000000000004">
      <c r="A3469" s="1">
        <v>42705</v>
      </c>
      <c r="B3469" t="s">
        <v>98</v>
      </c>
      <c r="C3469" t="s">
        <v>92</v>
      </c>
      <c r="D3469" t="s">
        <v>40</v>
      </c>
      <c r="E3469" t="s">
        <v>42</v>
      </c>
      <c r="F3469" t="s">
        <v>86</v>
      </c>
      <c r="G3469">
        <v>114.2</v>
      </c>
    </row>
    <row r="3470" spans="1:7" x14ac:dyDescent="0.55000000000000004">
      <c r="A3470" s="1">
        <v>42369</v>
      </c>
      <c r="B3470" t="s">
        <v>98</v>
      </c>
      <c r="C3470" t="s">
        <v>1244</v>
      </c>
      <c r="D3470" t="s">
        <v>144</v>
      </c>
      <c r="E3470" t="s">
        <v>67</v>
      </c>
      <c r="F3470" t="s">
        <v>157</v>
      </c>
      <c r="G3470">
        <v>113.97</v>
      </c>
    </row>
    <row r="3471" spans="1:7" x14ac:dyDescent="0.55000000000000004">
      <c r="A3471" s="1">
        <v>43238</v>
      </c>
      <c r="B3471" t="s">
        <v>37</v>
      </c>
      <c r="C3471" t="s">
        <v>1271</v>
      </c>
      <c r="D3471" t="s">
        <v>26</v>
      </c>
      <c r="E3471" t="s">
        <v>42</v>
      </c>
      <c r="F3471" t="s">
        <v>71</v>
      </c>
      <c r="G3471">
        <v>113.94</v>
      </c>
    </row>
    <row r="3472" spans="1:7" x14ac:dyDescent="0.55000000000000004">
      <c r="A3472" s="1">
        <v>42982</v>
      </c>
      <c r="B3472" t="s">
        <v>22</v>
      </c>
      <c r="C3472" t="s">
        <v>25</v>
      </c>
      <c r="D3472" t="s">
        <v>26</v>
      </c>
      <c r="E3472" t="s">
        <v>42</v>
      </c>
      <c r="F3472" t="s">
        <v>71</v>
      </c>
      <c r="G3472">
        <v>113.94</v>
      </c>
    </row>
    <row r="3473" spans="1:7" x14ac:dyDescent="0.55000000000000004">
      <c r="A3473" s="1">
        <v>43361</v>
      </c>
      <c r="B3473" t="s">
        <v>37</v>
      </c>
      <c r="C3473" t="s">
        <v>1271</v>
      </c>
      <c r="D3473" t="s">
        <v>26</v>
      </c>
      <c r="E3473" t="s">
        <v>42</v>
      </c>
      <c r="F3473" t="s">
        <v>64</v>
      </c>
      <c r="G3473">
        <v>113.94</v>
      </c>
    </row>
    <row r="3474" spans="1:7" x14ac:dyDescent="0.55000000000000004">
      <c r="A3474" s="1">
        <v>42710</v>
      </c>
      <c r="B3474" t="s">
        <v>22</v>
      </c>
      <c r="C3474" t="s">
        <v>263</v>
      </c>
      <c r="D3474" t="s">
        <v>144</v>
      </c>
      <c r="E3474" t="s">
        <v>28</v>
      </c>
      <c r="F3474" t="s">
        <v>61</v>
      </c>
      <c r="G3474">
        <v>113.92</v>
      </c>
    </row>
    <row r="3475" spans="1:7" x14ac:dyDescent="0.55000000000000004">
      <c r="A3475" s="1">
        <v>42590</v>
      </c>
      <c r="B3475" t="s">
        <v>22</v>
      </c>
      <c r="C3475" t="s">
        <v>1244</v>
      </c>
      <c r="D3475" t="s">
        <v>144</v>
      </c>
      <c r="E3475" t="s">
        <v>42</v>
      </c>
      <c r="F3475" t="s">
        <v>74</v>
      </c>
      <c r="G3475">
        <v>113.92</v>
      </c>
    </row>
    <row r="3476" spans="1:7" x14ac:dyDescent="0.55000000000000004">
      <c r="A3476" s="1">
        <v>43416</v>
      </c>
      <c r="B3476" t="s">
        <v>98</v>
      </c>
      <c r="C3476" t="s">
        <v>306</v>
      </c>
      <c r="D3476" t="s">
        <v>40</v>
      </c>
      <c r="E3476" t="s">
        <v>28</v>
      </c>
      <c r="F3476" t="s">
        <v>32</v>
      </c>
      <c r="G3476">
        <v>113.88800000000001</v>
      </c>
    </row>
    <row r="3477" spans="1:7" x14ac:dyDescent="0.55000000000000004">
      <c r="A3477" s="1">
        <v>42995</v>
      </c>
      <c r="B3477" t="s">
        <v>98</v>
      </c>
      <c r="C3477" t="s">
        <v>92</v>
      </c>
      <c r="D3477" t="s">
        <v>40</v>
      </c>
      <c r="E3477" t="s">
        <v>28</v>
      </c>
      <c r="F3477" t="s">
        <v>32</v>
      </c>
      <c r="G3477">
        <v>113.88800000000001</v>
      </c>
    </row>
    <row r="3478" spans="1:7" x14ac:dyDescent="0.55000000000000004">
      <c r="A3478" s="1">
        <v>43044</v>
      </c>
      <c r="B3478" t="s">
        <v>22</v>
      </c>
      <c r="C3478" t="s">
        <v>39</v>
      </c>
      <c r="D3478" t="s">
        <v>40</v>
      </c>
      <c r="E3478" t="s">
        <v>28</v>
      </c>
      <c r="F3478" t="s">
        <v>32</v>
      </c>
      <c r="G3478">
        <v>113.88800000000001</v>
      </c>
    </row>
    <row r="3479" spans="1:7" x14ac:dyDescent="0.55000000000000004">
      <c r="A3479" s="1">
        <v>42701</v>
      </c>
      <c r="B3479" t="s">
        <v>98</v>
      </c>
      <c r="C3479" t="s">
        <v>39</v>
      </c>
      <c r="D3479" t="s">
        <v>40</v>
      </c>
      <c r="E3479" t="s">
        <v>42</v>
      </c>
      <c r="F3479" t="s">
        <v>86</v>
      </c>
      <c r="G3479">
        <v>113.82</v>
      </c>
    </row>
    <row r="3480" spans="1:7" x14ac:dyDescent="0.55000000000000004">
      <c r="A3480" s="1">
        <v>43073</v>
      </c>
      <c r="B3480" t="s">
        <v>22</v>
      </c>
      <c r="C3480" t="s">
        <v>263</v>
      </c>
      <c r="D3480" t="s">
        <v>144</v>
      </c>
      <c r="E3480" t="s">
        <v>28</v>
      </c>
      <c r="F3480" t="s">
        <v>61</v>
      </c>
      <c r="G3480">
        <v>113.79</v>
      </c>
    </row>
    <row r="3481" spans="1:7" x14ac:dyDescent="0.55000000000000004">
      <c r="A3481" s="1">
        <v>42835</v>
      </c>
      <c r="B3481" t="s">
        <v>22</v>
      </c>
      <c r="C3481" t="s">
        <v>39</v>
      </c>
      <c r="D3481" t="s">
        <v>40</v>
      </c>
      <c r="E3481" t="s">
        <v>42</v>
      </c>
      <c r="F3481" t="s">
        <v>74</v>
      </c>
      <c r="G3481">
        <v>113.76</v>
      </c>
    </row>
    <row r="3482" spans="1:7" x14ac:dyDescent="0.55000000000000004">
      <c r="A3482" s="1">
        <v>42634</v>
      </c>
      <c r="B3482" t="s">
        <v>22</v>
      </c>
      <c r="C3482" t="s">
        <v>379</v>
      </c>
      <c r="D3482" t="s">
        <v>26</v>
      </c>
      <c r="E3482" t="s">
        <v>67</v>
      </c>
      <c r="F3482" t="s">
        <v>68</v>
      </c>
      <c r="G3482">
        <v>113.73</v>
      </c>
    </row>
    <row r="3483" spans="1:7" x14ac:dyDescent="0.55000000000000004">
      <c r="A3483" s="1">
        <v>42155</v>
      </c>
      <c r="B3483" t="s">
        <v>22</v>
      </c>
      <c r="C3483" t="s">
        <v>1488</v>
      </c>
      <c r="D3483" t="s">
        <v>26</v>
      </c>
      <c r="E3483" t="s">
        <v>67</v>
      </c>
      <c r="F3483" t="s">
        <v>68</v>
      </c>
      <c r="G3483">
        <v>113.73</v>
      </c>
    </row>
    <row r="3484" spans="1:7" x14ac:dyDescent="0.55000000000000004">
      <c r="A3484" s="1">
        <v>42802</v>
      </c>
      <c r="B3484" t="s">
        <v>22</v>
      </c>
      <c r="C3484" t="s">
        <v>263</v>
      </c>
      <c r="D3484" t="s">
        <v>144</v>
      </c>
      <c r="E3484" t="s">
        <v>28</v>
      </c>
      <c r="F3484" t="s">
        <v>61</v>
      </c>
      <c r="G3484">
        <v>113.6</v>
      </c>
    </row>
    <row r="3485" spans="1:7" x14ac:dyDescent="0.55000000000000004">
      <c r="A3485" s="1">
        <v>43442</v>
      </c>
      <c r="B3485" t="s">
        <v>22</v>
      </c>
      <c r="C3485" t="s">
        <v>39</v>
      </c>
      <c r="D3485" t="s">
        <v>40</v>
      </c>
      <c r="E3485" t="s">
        <v>28</v>
      </c>
      <c r="F3485" t="s">
        <v>32</v>
      </c>
      <c r="G3485">
        <v>113.568</v>
      </c>
    </row>
    <row r="3486" spans="1:7" x14ac:dyDescent="0.55000000000000004">
      <c r="A3486" s="1">
        <v>43416</v>
      </c>
      <c r="B3486" t="s">
        <v>98</v>
      </c>
      <c r="C3486" t="s">
        <v>306</v>
      </c>
      <c r="D3486" t="s">
        <v>40</v>
      </c>
      <c r="E3486" t="s">
        <v>28</v>
      </c>
      <c r="F3486" t="s">
        <v>61</v>
      </c>
      <c r="G3486">
        <v>113.568</v>
      </c>
    </row>
    <row r="3487" spans="1:7" x14ac:dyDescent="0.55000000000000004">
      <c r="A3487" s="1">
        <v>43214</v>
      </c>
      <c r="B3487" t="s">
        <v>37</v>
      </c>
      <c r="C3487" t="s">
        <v>50</v>
      </c>
      <c r="D3487" t="s">
        <v>26</v>
      </c>
      <c r="E3487" t="s">
        <v>42</v>
      </c>
      <c r="F3487" t="s">
        <v>55</v>
      </c>
      <c r="G3487">
        <v>113.568</v>
      </c>
    </row>
    <row r="3488" spans="1:7" x14ac:dyDescent="0.55000000000000004">
      <c r="A3488" s="1">
        <v>43060</v>
      </c>
      <c r="B3488" t="s">
        <v>98</v>
      </c>
      <c r="C3488" t="s">
        <v>263</v>
      </c>
      <c r="D3488" t="s">
        <v>144</v>
      </c>
      <c r="E3488" t="s">
        <v>28</v>
      </c>
      <c r="F3488" t="s">
        <v>29</v>
      </c>
      <c r="G3488">
        <v>113.568</v>
      </c>
    </row>
    <row r="3489" spans="1:7" x14ac:dyDescent="0.55000000000000004">
      <c r="A3489" s="1">
        <v>42969</v>
      </c>
      <c r="B3489" t="s">
        <v>22</v>
      </c>
      <c r="C3489" t="s">
        <v>494</v>
      </c>
      <c r="D3489" t="s">
        <v>144</v>
      </c>
      <c r="E3489" t="s">
        <v>42</v>
      </c>
      <c r="F3489" t="s">
        <v>74</v>
      </c>
      <c r="G3489">
        <v>113.55200000000001</v>
      </c>
    </row>
    <row r="3490" spans="1:7" x14ac:dyDescent="0.55000000000000004">
      <c r="A3490" s="1">
        <v>42438</v>
      </c>
      <c r="B3490" t="s">
        <v>37</v>
      </c>
      <c r="C3490" t="s">
        <v>100</v>
      </c>
      <c r="D3490" t="s">
        <v>101</v>
      </c>
      <c r="E3490" t="s">
        <v>67</v>
      </c>
      <c r="F3490" t="s">
        <v>157</v>
      </c>
      <c r="G3490">
        <v>113.52</v>
      </c>
    </row>
    <row r="3491" spans="1:7" x14ac:dyDescent="0.55000000000000004">
      <c r="A3491" s="1">
        <v>43350</v>
      </c>
      <c r="B3491" t="s">
        <v>22</v>
      </c>
      <c r="C3491" t="s">
        <v>593</v>
      </c>
      <c r="D3491" t="s">
        <v>101</v>
      </c>
      <c r="E3491" t="s">
        <v>67</v>
      </c>
      <c r="F3491" t="s">
        <v>157</v>
      </c>
      <c r="G3491">
        <v>113.52</v>
      </c>
    </row>
    <row r="3492" spans="1:7" x14ac:dyDescent="0.55000000000000004">
      <c r="A3492" s="1">
        <v>43357</v>
      </c>
      <c r="B3492" t="s">
        <v>22</v>
      </c>
      <c r="C3492" t="s">
        <v>143</v>
      </c>
      <c r="D3492" t="s">
        <v>144</v>
      </c>
      <c r="E3492" t="s">
        <v>28</v>
      </c>
      <c r="F3492" t="s">
        <v>32</v>
      </c>
      <c r="G3492">
        <v>113.372</v>
      </c>
    </row>
    <row r="3493" spans="1:7" x14ac:dyDescent="0.55000000000000004">
      <c r="A3493" s="1">
        <v>43462</v>
      </c>
      <c r="B3493" t="s">
        <v>37</v>
      </c>
      <c r="C3493" t="s">
        <v>207</v>
      </c>
      <c r="D3493" t="s">
        <v>101</v>
      </c>
      <c r="E3493" t="s">
        <v>28</v>
      </c>
      <c r="F3493" t="s">
        <v>32</v>
      </c>
      <c r="G3493">
        <v>113.372</v>
      </c>
    </row>
    <row r="3494" spans="1:7" x14ac:dyDescent="0.55000000000000004">
      <c r="A3494" s="1">
        <v>42731</v>
      </c>
      <c r="B3494" t="s">
        <v>98</v>
      </c>
      <c r="C3494" t="s">
        <v>100</v>
      </c>
      <c r="D3494" t="s">
        <v>101</v>
      </c>
      <c r="E3494" t="s">
        <v>42</v>
      </c>
      <c r="F3494" t="s">
        <v>169</v>
      </c>
      <c r="G3494">
        <v>113.328</v>
      </c>
    </row>
    <row r="3495" spans="1:7" x14ac:dyDescent="0.55000000000000004">
      <c r="A3495" s="1">
        <v>43029</v>
      </c>
      <c r="B3495" t="s">
        <v>98</v>
      </c>
      <c r="C3495" t="s">
        <v>1392</v>
      </c>
      <c r="D3495" t="s">
        <v>40</v>
      </c>
      <c r="E3495" t="s">
        <v>42</v>
      </c>
      <c r="F3495" t="s">
        <v>64</v>
      </c>
      <c r="G3495">
        <v>113.22</v>
      </c>
    </row>
    <row r="3496" spans="1:7" x14ac:dyDescent="0.55000000000000004">
      <c r="A3496" s="1">
        <v>42530</v>
      </c>
      <c r="B3496" t="s">
        <v>98</v>
      </c>
      <c r="C3496" t="s">
        <v>315</v>
      </c>
      <c r="D3496" t="s">
        <v>26</v>
      </c>
      <c r="E3496" t="s">
        <v>42</v>
      </c>
      <c r="F3496" t="s">
        <v>71</v>
      </c>
      <c r="G3496">
        <v>113.1</v>
      </c>
    </row>
    <row r="3497" spans="1:7" x14ac:dyDescent="0.55000000000000004">
      <c r="A3497" s="1">
        <v>43353</v>
      </c>
      <c r="B3497" t="s">
        <v>22</v>
      </c>
      <c r="C3497" t="s">
        <v>593</v>
      </c>
      <c r="D3497" t="s">
        <v>101</v>
      </c>
      <c r="E3497" t="s">
        <v>67</v>
      </c>
      <c r="F3497" t="s">
        <v>157</v>
      </c>
      <c r="G3497">
        <v>112.8</v>
      </c>
    </row>
    <row r="3498" spans="1:7" x14ac:dyDescent="0.55000000000000004">
      <c r="A3498" s="1">
        <v>43087</v>
      </c>
      <c r="B3498" t="s">
        <v>98</v>
      </c>
      <c r="C3498" t="s">
        <v>416</v>
      </c>
      <c r="D3498" t="s">
        <v>40</v>
      </c>
      <c r="E3498" t="s">
        <v>67</v>
      </c>
      <c r="F3498" t="s">
        <v>157</v>
      </c>
      <c r="G3498">
        <v>112.776</v>
      </c>
    </row>
    <row r="3499" spans="1:7" x14ac:dyDescent="0.55000000000000004">
      <c r="A3499" s="1">
        <v>42319</v>
      </c>
      <c r="B3499" t="s">
        <v>22</v>
      </c>
      <c r="C3499" t="s">
        <v>39</v>
      </c>
      <c r="D3499" t="s">
        <v>40</v>
      </c>
      <c r="E3499" t="s">
        <v>28</v>
      </c>
      <c r="F3499" t="s">
        <v>32</v>
      </c>
      <c r="G3499">
        <v>112.648</v>
      </c>
    </row>
    <row r="3500" spans="1:7" x14ac:dyDescent="0.55000000000000004">
      <c r="A3500" s="1">
        <v>43375</v>
      </c>
      <c r="B3500" t="s">
        <v>98</v>
      </c>
      <c r="C3500" t="s">
        <v>39</v>
      </c>
      <c r="D3500" t="s">
        <v>40</v>
      </c>
      <c r="E3500" t="s">
        <v>42</v>
      </c>
      <c r="F3500" t="s">
        <v>71</v>
      </c>
      <c r="G3500">
        <v>112.12</v>
      </c>
    </row>
    <row r="3501" spans="1:7" x14ac:dyDescent="0.55000000000000004">
      <c r="A3501" s="1">
        <v>42728</v>
      </c>
      <c r="B3501" t="s">
        <v>22</v>
      </c>
      <c r="C3501" t="s">
        <v>306</v>
      </c>
      <c r="D3501" t="s">
        <v>40</v>
      </c>
      <c r="E3501" t="s">
        <v>67</v>
      </c>
      <c r="F3501" t="s">
        <v>68</v>
      </c>
      <c r="G3501">
        <v>111.98399999999999</v>
      </c>
    </row>
    <row r="3502" spans="1:7" x14ac:dyDescent="0.55000000000000004">
      <c r="A3502" s="1">
        <v>43114</v>
      </c>
      <c r="B3502" t="s">
        <v>22</v>
      </c>
      <c r="C3502" t="s">
        <v>331</v>
      </c>
      <c r="D3502" t="s">
        <v>26</v>
      </c>
      <c r="E3502" t="s">
        <v>67</v>
      </c>
      <c r="F3502" t="s">
        <v>68</v>
      </c>
      <c r="G3502">
        <v>111.98399999999999</v>
      </c>
    </row>
    <row r="3503" spans="1:7" x14ac:dyDescent="0.55000000000000004">
      <c r="A3503" s="1">
        <v>42885</v>
      </c>
      <c r="B3503" t="s">
        <v>37</v>
      </c>
      <c r="C3503" t="s">
        <v>315</v>
      </c>
      <c r="D3503" t="s">
        <v>26</v>
      </c>
      <c r="E3503" t="s">
        <v>67</v>
      </c>
      <c r="F3503" t="s">
        <v>157</v>
      </c>
      <c r="G3503">
        <v>111.98</v>
      </c>
    </row>
    <row r="3504" spans="1:7" x14ac:dyDescent="0.55000000000000004">
      <c r="A3504" s="1">
        <v>42903</v>
      </c>
      <c r="B3504" t="s">
        <v>22</v>
      </c>
      <c r="C3504" t="s">
        <v>39</v>
      </c>
      <c r="D3504" t="s">
        <v>40</v>
      </c>
      <c r="E3504" t="s">
        <v>42</v>
      </c>
      <c r="F3504" t="s">
        <v>86</v>
      </c>
      <c r="G3504">
        <v>111.96</v>
      </c>
    </row>
    <row r="3505" spans="1:7" x14ac:dyDescent="0.55000000000000004">
      <c r="A3505" s="1">
        <v>42876</v>
      </c>
      <c r="B3505" t="s">
        <v>37</v>
      </c>
      <c r="C3505" t="s">
        <v>1399</v>
      </c>
      <c r="D3505" t="s">
        <v>144</v>
      </c>
      <c r="E3505" t="s">
        <v>42</v>
      </c>
      <c r="F3505" t="s">
        <v>86</v>
      </c>
      <c r="G3505">
        <v>111.96</v>
      </c>
    </row>
    <row r="3506" spans="1:7" x14ac:dyDescent="0.55000000000000004">
      <c r="A3506" s="1">
        <v>43169</v>
      </c>
      <c r="B3506" t="s">
        <v>37</v>
      </c>
      <c r="C3506" t="s">
        <v>39</v>
      </c>
      <c r="D3506" t="s">
        <v>40</v>
      </c>
      <c r="E3506" t="s">
        <v>67</v>
      </c>
      <c r="F3506" t="s">
        <v>157</v>
      </c>
      <c r="G3506">
        <v>111.96</v>
      </c>
    </row>
    <row r="3507" spans="1:7" x14ac:dyDescent="0.55000000000000004">
      <c r="A3507" s="1">
        <v>42687</v>
      </c>
      <c r="B3507" t="s">
        <v>22</v>
      </c>
      <c r="C3507" t="s">
        <v>50</v>
      </c>
      <c r="D3507" t="s">
        <v>26</v>
      </c>
      <c r="E3507" t="s">
        <v>67</v>
      </c>
      <c r="F3507" t="s">
        <v>157</v>
      </c>
      <c r="G3507">
        <v>111.96</v>
      </c>
    </row>
    <row r="3508" spans="1:7" x14ac:dyDescent="0.55000000000000004">
      <c r="A3508" s="1">
        <v>43022</v>
      </c>
      <c r="B3508" t="s">
        <v>37</v>
      </c>
      <c r="C3508" t="s">
        <v>263</v>
      </c>
      <c r="D3508" t="s">
        <v>144</v>
      </c>
      <c r="E3508" t="s">
        <v>42</v>
      </c>
      <c r="F3508" t="s">
        <v>86</v>
      </c>
      <c r="G3508">
        <v>111.96</v>
      </c>
    </row>
    <row r="3509" spans="1:7" x14ac:dyDescent="0.55000000000000004">
      <c r="A3509" s="1">
        <v>42211</v>
      </c>
      <c r="B3509" t="s">
        <v>37</v>
      </c>
      <c r="C3509" t="s">
        <v>117</v>
      </c>
      <c r="D3509" t="s">
        <v>40</v>
      </c>
      <c r="E3509" t="s">
        <v>67</v>
      </c>
      <c r="F3509" t="s">
        <v>157</v>
      </c>
      <c r="G3509">
        <v>111.93</v>
      </c>
    </row>
    <row r="3510" spans="1:7" x14ac:dyDescent="0.55000000000000004">
      <c r="A3510" s="1">
        <v>43072</v>
      </c>
      <c r="B3510" t="s">
        <v>22</v>
      </c>
      <c r="C3510" t="s">
        <v>39</v>
      </c>
      <c r="D3510" t="s">
        <v>40</v>
      </c>
      <c r="E3510" t="s">
        <v>28</v>
      </c>
      <c r="F3510" t="s">
        <v>61</v>
      </c>
      <c r="G3510">
        <v>111.9</v>
      </c>
    </row>
    <row r="3511" spans="1:7" x14ac:dyDescent="0.55000000000000004">
      <c r="A3511" s="1">
        <v>42855</v>
      </c>
      <c r="B3511" t="s">
        <v>37</v>
      </c>
      <c r="C3511" t="s">
        <v>306</v>
      </c>
      <c r="D3511" t="s">
        <v>40</v>
      </c>
      <c r="E3511" t="s">
        <v>28</v>
      </c>
      <c r="F3511" t="s">
        <v>61</v>
      </c>
      <c r="G3511">
        <v>111.88800000000001</v>
      </c>
    </row>
    <row r="3512" spans="1:7" x14ac:dyDescent="0.55000000000000004">
      <c r="A3512" s="1">
        <v>42332</v>
      </c>
      <c r="B3512" t="s">
        <v>22</v>
      </c>
      <c r="C3512" t="s">
        <v>593</v>
      </c>
      <c r="D3512" t="s">
        <v>101</v>
      </c>
      <c r="E3512" t="s">
        <v>67</v>
      </c>
      <c r="F3512" t="s">
        <v>157</v>
      </c>
      <c r="G3512">
        <v>111.79</v>
      </c>
    </row>
    <row r="3513" spans="1:7" x14ac:dyDescent="0.55000000000000004">
      <c r="A3513" s="1">
        <v>43414</v>
      </c>
      <c r="B3513" t="s">
        <v>22</v>
      </c>
      <c r="C3513" t="s">
        <v>39</v>
      </c>
      <c r="D3513" t="s">
        <v>40</v>
      </c>
      <c r="E3513" t="s">
        <v>67</v>
      </c>
      <c r="F3513" t="s">
        <v>157</v>
      </c>
      <c r="G3513">
        <v>111.79</v>
      </c>
    </row>
    <row r="3514" spans="1:7" x14ac:dyDescent="0.55000000000000004">
      <c r="A3514" s="1">
        <v>43040</v>
      </c>
      <c r="B3514" t="s">
        <v>37</v>
      </c>
      <c r="C3514" t="s">
        <v>100</v>
      </c>
      <c r="D3514" t="s">
        <v>101</v>
      </c>
      <c r="E3514" t="s">
        <v>42</v>
      </c>
      <c r="F3514" t="s">
        <v>55</v>
      </c>
      <c r="G3514">
        <v>111.672</v>
      </c>
    </row>
    <row r="3515" spans="1:7" x14ac:dyDescent="0.55000000000000004">
      <c r="A3515" s="1">
        <v>43029</v>
      </c>
      <c r="B3515" t="s">
        <v>22</v>
      </c>
      <c r="C3515" t="s">
        <v>331</v>
      </c>
      <c r="D3515" t="s">
        <v>26</v>
      </c>
      <c r="E3515" t="s">
        <v>42</v>
      </c>
      <c r="F3515" t="s">
        <v>55</v>
      </c>
      <c r="G3515">
        <v>111.672</v>
      </c>
    </row>
    <row r="3516" spans="1:7" x14ac:dyDescent="0.55000000000000004">
      <c r="A3516" s="1">
        <v>42332</v>
      </c>
      <c r="B3516" t="s">
        <v>98</v>
      </c>
      <c r="C3516" t="s">
        <v>315</v>
      </c>
      <c r="D3516" t="s">
        <v>26</v>
      </c>
      <c r="E3516" t="s">
        <v>28</v>
      </c>
      <c r="F3516" t="s">
        <v>61</v>
      </c>
      <c r="G3516">
        <v>111.15</v>
      </c>
    </row>
    <row r="3517" spans="1:7" x14ac:dyDescent="0.55000000000000004">
      <c r="A3517" s="1">
        <v>43070</v>
      </c>
      <c r="B3517" t="s">
        <v>22</v>
      </c>
      <c r="C3517" t="s">
        <v>1244</v>
      </c>
      <c r="D3517" t="s">
        <v>144</v>
      </c>
      <c r="E3517" t="s">
        <v>28</v>
      </c>
      <c r="F3517" t="s">
        <v>61</v>
      </c>
      <c r="G3517">
        <v>111.15</v>
      </c>
    </row>
    <row r="3518" spans="1:7" x14ac:dyDescent="0.55000000000000004">
      <c r="A3518" s="1">
        <v>42794</v>
      </c>
      <c r="B3518" t="s">
        <v>22</v>
      </c>
      <c r="C3518" t="s">
        <v>494</v>
      </c>
      <c r="D3518" t="s">
        <v>144</v>
      </c>
      <c r="E3518" t="s">
        <v>42</v>
      </c>
      <c r="F3518" t="s">
        <v>64</v>
      </c>
      <c r="G3518">
        <v>111.104</v>
      </c>
    </row>
    <row r="3519" spans="1:7" x14ac:dyDescent="0.55000000000000004">
      <c r="A3519" s="1">
        <v>42624</v>
      </c>
      <c r="B3519" t="s">
        <v>98</v>
      </c>
      <c r="C3519" t="s">
        <v>786</v>
      </c>
      <c r="D3519" t="s">
        <v>144</v>
      </c>
      <c r="E3519" t="s">
        <v>42</v>
      </c>
      <c r="F3519" t="s">
        <v>74</v>
      </c>
      <c r="G3519">
        <v>111.04</v>
      </c>
    </row>
    <row r="3520" spans="1:7" x14ac:dyDescent="0.55000000000000004">
      <c r="A3520" s="1">
        <v>42081</v>
      </c>
      <c r="B3520" t="s">
        <v>98</v>
      </c>
      <c r="C3520" t="s">
        <v>39</v>
      </c>
      <c r="D3520" t="s">
        <v>40</v>
      </c>
      <c r="E3520" t="s">
        <v>28</v>
      </c>
      <c r="F3520" t="s">
        <v>61</v>
      </c>
      <c r="G3520">
        <v>111</v>
      </c>
    </row>
    <row r="3521" spans="1:7" x14ac:dyDescent="0.55000000000000004">
      <c r="A3521" s="1">
        <v>42584</v>
      </c>
      <c r="B3521" t="s">
        <v>98</v>
      </c>
      <c r="C3521" t="s">
        <v>1399</v>
      </c>
      <c r="D3521" t="s">
        <v>144</v>
      </c>
      <c r="E3521" t="s">
        <v>28</v>
      </c>
      <c r="F3521" t="s">
        <v>32</v>
      </c>
      <c r="G3521">
        <v>110.98</v>
      </c>
    </row>
    <row r="3522" spans="1:7" x14ac:dyDescent="0.55000000000000004">
      <c r="A3522" s="1">
        <v>42695</v>
      </c>
      <c r="B3522" t="s">
        <v>22</v>
      </c>
      <c r="C3522" t="s">
        <v>143</v>
      </c>
      <c r="D3522" t="s">
        <v>144</v>
      </c>
      <c r="E3522" t="s">
        <v>67</v>
      </c>
      <c r="F3522" t="s">
        <v>68</v>
      </c>
      <c r="G3522">
        <v>110.97</v>
      </c>
    </row>
    <row r="3523" spans="1:7" x14ac:dyDescent="0.55000000000000004">
      <c r="A3523" s="1">
        <v>42221</v>
      </c>
      <c r="B3523" t="s">
        <v>22</v>
      </c>
      <c r="C3523" t="s">
        <v>39</v>
      </c>
      <c r="D3523" t="s">
        <v>40</v>
      </c>
      <c r="E3523" t="s">
        <v>42</v>
      </c>
      <c r="F3523" t="s">
        <v>86</v>
      </c>
      <c r="G3523">
        <v>110.96</v>
      </c>
    </row>
    <row r="3524" spans="1:7" x14ac:dyDescent="0.55000000000000004">
      <c r="A3524" s="1">
        <v>42630</v>
      </c>
      <c r="B3524" t="s">
        <v>22</v>
      </c>
      <c r="C3524" t="s">
        <v>263</v>
      </c>
      <c r="D3524" t="s">
        <v>144</v>
      </c>
      <c r="E3524" t="s">
        <v>42</v>
      </c>
      <c r="F3524" t="s">
        <v>86</v>
      </c>
      <c r="G3524">
        <v>110.96</v>
      </c>
    </row>
    <row r="3525" spans="1:7" x14ac:dyDescent="0.55000000000000004">
      <c r="A3525" s="1">
        <v>43186</v>
      </c>
      <c r="B3525" t="s">
        <v>98</v>
      </c>
      <c r="C3525" t="s">
        <v>39</v>
      </c>
      <c r="D3525" t="s">
        <v>40</v>
      </c>
      <c r="E3525" t="s">
        <v>42</v>
      </c>
      <c r="F3525" t="s">
        <v>86</v>
      </c>
      <c r="G3525">
        <v>110.96</v>
      </c>
    </row>
    <row r="3526" spans="1:7" x14ac:dyDescent="0.55000000000000004">
      <c r="A3526" s="1">
        <v>43409</v>
      </c>
      <c r="B3526" t="s">
        <v>22</v>
      </c>
      <c r="C3526" t="s">
        <v>263</v>
      </c>
      <c r="D3526" t="s">
        <v>144</v>
      </c>
      <c r="E3526" t="s">
        <v>42</v>
      </c>
      <c r="F3526" t="s">
        <v>86</v>
      </c>
      <c r="G3526">
        <v>110.96</v>
      </c>
    </row>
    <row r="3527" spans="1:7" x14ac:dyDescent="0.55000000000000004">
      <c r="A3527" s="1">
        <v>42715</v>
      </c>
      <c r="B3527" t="s">
        <v>98</v>
      </c>
      <c r="C3527" t="s">
        <v>39</v>
      </c>
      <c r="D3527" t="s">
        <v>40</v>
      </c>
      <c r="E3527" t="s">
        <v>42</v>
      </c>
      <c r="F3527" t="s">
        <v>71</v>
      </c>
      <c r="G3527">
        <v>110.52800000000001</v>
      </c>
    </row>
    <row r="3528" spans="1:7" x14ac:dyDescent="0.55000000000000004">
      <c r="A3528" s="1">
        <v>43254</v>
      </c>
      <c r="B3528" t="s">
        <v>22</v>
      </c>
      <c r="C3528" t="s">
        <v>50</v>
      </c>
      <c r="D3528" t="s">
        <v>26</v>
      </c>
      <c r="E3528" t="s">
        <v>67</v>
      </c>
      <c r="F3528" t="s">
        <v>157</v>
      </c>
      <c r="G3528">
        <v>110.4</v>
      </c>
    </row>
    <row r="3529" spans="1:7" x14ac:dyDescent="0.55000000000000004">
      <c r="A3529" s="1">
        <v>42757</v>
      </c>
      <c r="B3529" t="s">
        <v>98</v>
      </c>
      <c r="C3529" t="s">
        <v>494</v>
      </c>
      <c r="D3529" t="s">
        <v>144</v>
      </c>
      <c r="E3529" t="s">
        <v>67</v>
      </c>
      <c r="F3529" t="s">
        <v>68</v>
      </c>
      <c r="G3529">
        <v>110.376</v>
      </c>
    </row>
    <row r="3530" spans="1:7" x14ac:dyDescent="0.55000000000000004">
      <c r="A3530" s="1">
        <v>42930</v>
      </c>
      <c r="B3530" t="s">
        <v>22</v>
      </c>
      <c r="C3530" t="s">
        <v>39</v>
      </c>
      <c r="D3530" t="s">
        <v>40</v>
      </c>
      <c r="E3530" t="s">
        <v>67</v>
      </c>
      <c r="F3530" t="s">
        <v>68</v>
      </c>
      <c r="G3530">
        <v>110.376</v>
      </c>
    </row>
    <row r="3531" spans="1:7" x14ac:dyDescent="0.55000000000000004">
      <c r="A3531" s="1">
        <v>42708</v>
      </c>
      <c r="B3531" t="s">
        <v>37</v>
      </c>
      <c r="C3531" t="s">
        <v>39</v>
      </c>
      <c r="D3531" t="s">
        <v>40</v>
      </c>
      <c r="E3531" t="s">
        <v>67</v>
      </c>
      <c r="F3531" t="s">
        <v>68</v>
      </c>
      <c r="G3531">
        <v>110.352</v>
      </c>
    </row>
    <row r="3532" spans="1:7" x14ac:dyDescent="0.55000000000000004">
      <c r="A3532" s="1">
        <v>43124</v>
      </c>
      <c r="B3532" t="s">
        <v>37</v>
      </c>
      <c r="C3532" t="s">
        <v>39</v>
      </c>
      <c r="D3532" t="s">
        <v>40</v>
      </c>
      <c r="E3532" t="s">
        <v>67</v>
      </c>
      <c r="F3532" t="s">
        <v>68</v>
      </c>
      <c r="G3532">
        <v>110.352</v>
      </c>
    </row>
    <row r="3533" spans="1:7" x14ac:dyDescent="0.55000000000000004">
      <c r="A3533" s="1">
        <v>43107</v>
      </c>
      <c r="B3533" t="s">
        <v>22</v>
      </c>
      <c r="C3533" t="s">
        <v>39</v>
      </c>
      <c r="D3533" t="s">
        <v>40</v>
      </c>
      <c r="E3533" t="s">
        <v>42</v>
      </c>
      <c r="F3533" t="s">
        <v>575</v>
      </c>
      <c r="G3533">
        <v>110.11</v>
      </c>
    </row>
    <row r="3534" spans="1:7" x14ac:dyDescent="0.55000000000000004">
      <c r="A3534" s="1">
        <v>43051</v>
      </c>
      <c r="B3534" t="s">
        <v>22</v>
      </c>
      <c r="C3534" t="s">
        <v>494</v>
      </c>
      <c r="D3534" t="s">
        <v>144</v>
      </c>
      <c r="E3534" t="s">
        <v>42</v>
      </c>
      <c r="F3534" t="s">
        <v>74</v>
      </c>
      <c r="G3534">
        <v>110.096</v>
      </c>
    </row>
    <row r="3535" spans="1:7" x14ac:dyDescent="0.55000000000000004">
      <c r="A3535" s="1">
        <v>42938</v>
      </c>
      <c r="B3535" t="s">
        <v>22</v>
      </c>
      <c r="C3535" t="s">
        <v>234</v>
      </c>
      <c r="D3535" t="s">
        <v>101</v>
      </c>
      <c r="E3535" t="s">
        <v>67</v>
      </c>
      <c r="F3535" t="s">
        <v>157</v>
      </c>
      <c r="G3535">
        <v>109.95</v>
      </c>
    </row>
    <row r="3536" spans="1:7" x14ac:dyDescent="0.55000000000000004">
      <c r="A3536" s="1">
        <v>42245</v>
      </c>
      <c r="B3536" t="s">
        <v>37</v>
      </c>
      <c r="C3536" t="s">
        <v>39</v>
      </c>
      <c r="D3536" t="s">
        <v>40</v>
      </c>
      <c r="E3536" t="s">
        <v>42</v>
      </c>
      <c r="F3536" t="s">
        <v>86</v>
      </c>
      <c r="G3536">
        <v>109.92</v>
      </c>
    </row>
    <row r="3537" spans="1:7" x14ac:dyDescent="0.55000000000000004">
      <c r="A3537" s="1">
        <v>43436</v>
      </c>
      <c r="B3537" t="s">
        <v>37</v>
      </c>
      <c r="C3537" t="s">
        <v>39</v>
      </c>
      <c r="D3537" t="s">
        <v>40</v>
      </c>
      <c r="E3537" t="s">
        <v>42</v>
      </c>
      <c r="F3537" t="s">
        <v>86</v>
      </c>
      <c r="G3537">
        <v>109.92</v>
      </c>
    </row>
    <row r="3538" spans="1:7" x14ac:dyDescent="0.55000000000000004">
      <c r="A3538" s="1">
        <v>42944</v>
      </c>
      <c r="B3538" t="s">
        <v>98</v>
      </c>
      <c r="C3538" t="s">
        <v>234</v>
      </c>
      <c r="D3538" t="s">
        <v>101</v>
      </c>
      <c r="E3538" t="s">
        <v>42</v>
      </c>
      <c r="F3538" t="s">
        <v>86</v>
      </c>
      <c r="G3538">
        <v>109.92</v>
      </c>
    </row>
    <row r="3539" spans="1:7" x14ac:dyDescent="0.55000000000000004">
      <c r="A3539" s="1">
        <v>42856</v>
      </c>
      <c r="B3539" t="s">
        <v>22</v>
      </c>
      <c r="C3539" t="s">
        <v>1708</v>
      </c>
      <c r="D3539" t="s">
        <v>26</v>
      </c>
      <c r="E3539" t="s">
        <v>42</v>
      </c>
      <c r="F3539" t="s">
        <v>86</v>
      </c>
      <c r="G3539">
        <v>109.92</v>
      </c>
    </row>
    <row r="3540" spans="1:7" x14ac:dyDescent="0.55000000000000004">
      <c r="A3540" s="1">
        <v>42757</v>
      </c>
      <c r="B3540" t="s">
        <v>37</v>
      </c>
      <c r="C3540" t="s">
        <v>92</v>
      </c>
      <c r="D3540" t="s">
        <v>40</v>
      </c>
      <c r="E3540" t="s">
        <v>28</v>
      </c>
      <c r="F3540" t="s">
        <v>61</v>
      </c>
      <c r="G3540">
        <v>109.9</v>
      </c>
    </row>
    <row r="3541" spans="1:7" x14ac:dyDescent="0.55000000000000004">
      <c r="A3541" s="1">
        <v>43412</v>
      </c>
      <c r="B3541" t="s">
        <v>98</v>
      </c>
      <c r="C3541" t="s">
        <v>263</v>
      </c>
      <c r="D3541" t="s">
        <v>144</v>
      </c>
      <c r="E3541" t="s">
        <v>42</v>
      </c>
      <c r="F3541" t="s">
        <v>64</v>
      </c>
      <c r="G3541">
        <v>109.9</v>
      </c>
    </row>
    <row r="3542" spans="1:7" x14ac:dyDescent="0.55000000000000004">
      <c r="A3542" s="1">
        <v>42951</v>
      </c>
      <c r="B3542" t="s">
        <v>98</v>
      </c>
      <c r="C3542" t="s">
        <v>315</v>
      </c>
      <c r="D3542" t="s">
        <v>26</v>
      </c>
      <c r="E3542" t="s">
        <v>28</v>
      </c>
      <c r="F3542" t="s">
        <v>61</v>
      </c>
      <c r="G3542">
        <v>109.8</v>
      </c>
    </row>
    <row r="3543" spans="1:7" x14ac:dyDescent="0.55000000000000004">
      <c r="A3543" s="1">
        <v>42676</v>
      </c>
      <c r="B3543" t="s">
        <v>22</v>
      </c>
      <c r="C3543" t="s">
        <v>263</v>
      </c>
      <c r="D3543" t="s">
        <v>144</v>
      </c>
      <c r="E3543" t="s">
        <v>28</v>
      </c>
      <c r="F3543" t="s">
        <v>32</v>
      </c>
      <c r="G3543">
        <v>109.764</v>
      </c>
    </row>
    <row r="3544" spans="1:7" x14ac:dyDescent="0.55000000000000004">
      <c r="A3544" s="1">
        <v>42766</v>
      </c>
      <c r="B3544" t="s">
        <v>98</v>
      </c>
      <c r="C3544" t="s">
        <v>39</v>
      </c>
      <c r="D3544" t="s">
        <v>40</v>
      </c>
      <c r="E3544" t="s">
        <v>67</v>
      </c>
      <c r="F3544" t="s">
        <v>68</v>
      </c>
      <c r="G3544">
        <v>109.592</v>
      </c>
    </row>
    <row r="3545" spans="1:7" x14ac:dyDescent="0.55000000000000004">
      <c r="A3545" s="1">
        <v>43149</v>
      </c>
      <c r="B3545" t="s">
        <v>37</v>
      </c>
      <c r="C3545" t="s">
        <v>39</v>
      </c>
      <c r="D3545" t="s">
        <v>40</v>
      </c>
      <c r="E3545" t="s">
        <v>67</v>
      </c>
      <c r="F3545" t="s">
        <v>157</v>
      </c>
      <c r="G3545">
        <v>109.53</v>
      </c>
    </row>
    <row r="3546" spans="1:7" x14ac:dyDescent="0.55000000000000004">
      <c r="A3546" s="1">
        <v>43442</v>
      </c>
      <c r="B3546" t="s">
        <v>22</v>
      </c>
      <c r="C3546" t="s">
        <v>263</v>
      </c>
      <c r="D3546" t="s">
        <v>144</v>
      </c>
      <c r="E3546" t="s">
        <v>28</v>
      </c>
      <c r="F3546" t="s">
        <v>61</v>
      </c>
      <c r="G3546">
        <v>109.48</v>
      </c>
    </row>
    <row r="3547" spans="1:7" x14ac:dyDescent="0.55000000000000004">
      <c r="A3547" s="1">
        <v>42995</v>
      </c>
      <c r="B3547" t="s">
        <v>37</v>
      </c>
      <c r="C3547" t="s">
        <v>5239</v>
      </c>
      <c r="D3547" t="s">
        <v>144</v>
      </c>
      <c r="E3547" t="s">
        <v>28</v>
      </c>
      <c r="F3547" t="s">
        <v>61</v>
      </c>
      <c r="G3547">
        <v>109.48</v>
      </c>
    </row>
    <row r="3548" spans="1:7" x14ac:dyDescent="0.55000000000000004">
      <c r="A3548" s="1">
        <v>43358</v>
      </c>
      <c r="B3548" t="s">
        <v>22</v>
      </c>
      <c r="C3548" t="s">
        <v>39</v>
      </c>
      <c r="D3548" t="s">
        <v>40</v>
      </c>
      <c r="E3548" t="s">
        <v>42</v>
      </c>
      <c r="F3548" t="s">
        <v>74</v>
      </c>
      <c r="G3548">
        <v>108.96</v>
      </c>
    </row>
    <row r="3549" spans="1:7" x14ac:dyDescent="0.55000000000000004">
      <c r="A3549" s="1">
        <v>43410</v>
      </c>
      <c r="B3549" t="s">
        <v>98</v>
      </c>
      <c r="C3549" t="s">
        <v>92</v>
      </c>
      <c r="D3549" t="s">
        <v>40</v>
      </c>
      <c r="E3549" t="s">
        <v>67</v>
      </c>
      <c r="F3549" t="s">
        <v>157</v>
      </c>
      <c r="G3549">
        <v>108.96</v>
      </c>
    </row>
    <row r="3550" spans="1:7" x14ac:dyDescent="0.55000000000000004">
      <c r="A3550" s="1">
        <v>43260</v>
      </c>
      <c r="B3550" t="s">
        <v>98</v>
      </c>
      <c r="C3550" t="s">
        <v>207</v>
      </c>
      <c r="D3550" t="s">
        <v>101</v>
      </c>
      <c r="E3550" t="s">
        <v>28</v>
      </c>
      <c r="F3550" t="s">
        <v>52</v>
      </c>
      <c r="G3550">
        <v>108.925</v>
      </c>
    </row>
    <row r="3551" spans="1:7" x14ac:dyDescent="0.55000000000000004">
      <c r="A3551" s="1">
        <v>42074</v>
      </c>
      <c r="B3551" t="s">
        <v>22</v>
      </c>
      <c r="C3551" t="s">
        <v>263</v>
      </c>
      <c r="D3551" t="s">
        <v>144</v>
      </c>
      <c r="E3551" t="s">
        <v>42</v>
      </c>
      <c r="F3551" t="s">
        <v>86</v>
      </c>
      <c r="G3551">
        <v>108.92</v>
      </c>
    </row>
    <row r="3552" spans="1:7" x14ac:dyDescent="0.55000000000000004">
      <c r="A3552" s="1">
        <v>42983</v>
      </c>
      <c r="B3552" t="s">
        <v>22</v>
      </c>
      <c r="C3552" t="s">
        <v>331</v>
      </c>
      <c r="D3552" t="s">
        <v>26</v>
      </c>
      <c r="E3552" t="s">
        <v>67</v>
      </c>
      <c r="F3552" t="s">
        <v>68</v>
      </c>
      <c r="G3552">
        <v>108.78400000000001</v>
      </c>
    </row>
    <row r="3553" spans="1:7" x14ac:dyDescent="0.55000000000000004">
      <c r="A3553" s="1">
        <v>42743</v>
      </c>
      <c r="B3553" t="s">
        <v>22</v>
      </c>
      <c r="C3553" t="s">
        <v>84</v>
      </c>
      <c r="D3553" t="s">
        <v>26</v>
      </c>
      <c r="E3553" t="s">
        <v>67</v>
      </c>
      <c r="F3553" t="s">
        <v>68</v>
      </c>
      <c r="G3553">
        <v>108.78400000000001</v>
      </c>
    </row>
    <row r="3554" spans="1:7" x14ac:dyDescent="0.55000000000000004">
      <c r="A3554" s="1">
        <v>42644</v>
      </c>
      <c r="B3554" t="s">
        <v>22</v>
      </c>
      <c r="C3554" t="s">
        <v>207</v>
      </c>
      <c r="D3554" t="s">
        <v>101</v>
      </c>
      <c r="E3554" t="s">
        <v>67</v>
      </c>
      <c r="F3554" t="s">
        <v>157</v>
      </c>
      <c r="G3554">
        <v>108.768</v>
      </c>
    </row>
    <row r="3555" spans="1:7" x14ac:dyDescent="0.55000000000000004">
      <c r="A3555" s="1">
        <v>42023</v>
      </c>
      <c r="B3555" t="s">
        <v>22</v>
      </c>
      <c r="C3555" t="s">
        <v>306</v>
      </c>
      <c r="D3555" t="s">
        <v>40</v>
      </c>
      <c r="E3555" t="s">
        <v>42</v>
      </c>
      <c r="F3555" t="s">
        <v>169</v>
      </c>
      <c r="G3555">
        <v>108.72</v>
      </c>
    </row>
    <row r="3556" spans="1:7" x14ac:dyDescent="0.55000000000000004">
      <c r="A3556" s="1">
        <v>43374</v>
      </c>
      <c r="B3556" t="s">
        <v>22</v>
      </c>
      <c r="C3556" t="s">
        <v>39</v>
      </c>
      <c r="D3556" t="s">
        <v>40</v>
      </c>
      <c r="E3556" t="s">
        <v>28</v>
      </c>
      <c r="F3556" t="s">
        <v>32</v>
      </c>
      <c r="G3556">
        <v>108.608</v>
      </c>
    </row>
    <row r="3557" spans="1:7" x14ac:dyDescent="0.55000000000000004">
      <c r="A3557" s="1">
        <v>42975</v>
      </c>
      <c r="B3557" t="s">
        <v>22</v>
      </c>
      <c r="C3557" t="s">
        <v>453</v>
      </c>
      <c r="D3557" t="s">
        <v>40</v>
      </c>
      <c r="E3557" t="s">
        <v>67</v>
      </c>
      <c r="F3557" t="s">
        <v>68</v>
      </c>
      <c r="G3557">
        <v>108.57599999999999</v>
      </c>
    </row>
    <row r="3558" spans="1:7" x14ac:dyDescent="0.55000000000000004">
      <c r="A3558" s="1">
        <v>42802</v>
      </c>
      <c r="B3558" t="s">
        <v>22</v>
      </c>
      <c r="C3558" t="s">
        <v>143</v>
      </c>
      <c r="D3558" t="s">
        <v>144</v>
      </c>
      <c r="E3558" t="s">
        <v>67</v>
      </c>
      <c r="F3558" t="s">
        <v>68</v>
      </c>
      <c r="G3558">
        <v>108.57599999999999</v>
      </c>
    </row>
    <row r="3559" spans="1:7" x14ac:dyDescent="0.55000000000000004">
      <c r="A3559" s="1">
        <v>42464</v>
      </c>
      <c r="B3559" t="s">
        <v>98</v>
      </c>
      <c r="C3559" t="s">
        <v>263</v>
      </c>
      <c r="D3559" t="s">
        <v>144</v>
      </c>
      <c r="E3559" t="s">
        <v>28</v>
      </c>
      <c r="F3559" t="s">
        <v>61</v>
      </c>
      <c r="G3559">
        <v>108.4</v>
      </c>
    </row>
    <row r="3560" spans="1:7" x14ac:dyDescent="0.55000000000000004">
      <c r="A3560" s="1">
        <v>43346</v>
      </c>
      <c r="B3560" t="s">
        <v>22</v>
      </c>
      <c r="C3560" t="s">
        <v>100</v>
      </c>
      <c r="D3560" t="s">
        <v>101</v>
      </c>
      <c r="E3560" t="s">
        <v>28</v>
      </c>
      <c r="F3560" t="s">
        <v>61</v>
      </c>
      <c r="G3560">
        <v>108.4</v>
      </c>
    </row>
    <row r="3561" spans="1:7" x14ac:dyDescent="0.55000000000000004">
      <c r="A3561" s="1">
        <v>42848</v>
      </c>
      <c r="B3561" t="s">
        <v>22</v>
      </c>
      <c r="C3561" t="s">
        <v>494</v>
      </c>
      <c r="D3561" t="s">
        <v>144</v>
      </c>
      <c r="E3561" t="s">
        <v>42</v>
      </c>
      <c r="F3561" t="s">
        <v>86</v>
      </c>
      <c r="G3561">
        <v>108.336</v>
      </c>
    </row>
    <row r="3562" spans="1:7" x14ac:dyDescent="0.55000000000000004">
      <c r="A3562" s="1">
        <v>43255</v>
      </c>
      <c r="B3562" t="s">
        <v>98</v>
      </c>
      <c r="C3562" t="s">
        <v>1708</v>
      </c>
      <c r="D3562" t="s">
        <v>26</v>
      </c>
      <c r="E3562" t="s">
        <v>42</v>
      </c>
      <c r="F3562" t="s">
        <v>71</v>
      </c>
      <c r="G3562">
        <v>108.08</v>
      </c>
    </row>
    <row r="3563" spans="1:7" x14ac:dyDescent="0.55000000000000004">
      <c r="A3563" s="1">
        <v>42924</v>
      </c>
      <c r="B3563" t="s">
        <v>22</v>
      </c>
      <c r="C3563" t="s">
        <v>92</v>
      </c>
      <c r="D3563" t="s">
        <v>40</v>
      </c>
      <c r="E3563" t="s">
        <v>67</v>
      </c>
      <c r="F3563" t="s">
        <v>68</v>
      </c>
      <c r="G3563">
        <v>107.98399999999999</v>
      </c>
    </row>
    <row r="3564" spans="1:7" x14ac:dyDescent="0.55000000000000004">
      <c r="A3564" s="1">
        <v>42408</v>
      </c>
      <c r="B3564" t="s">
        <v>22</v>
      </c>
      <c r="C3564" t="s">
        <v>494</v>
      </c>
      <c r="D3564" t="s">
        <v>144</v>
      </c>
      <c r="E3564" t="s">
        <v>67</v>
      </c>
      <c r="F3564" t="s">
        <v>68</v>
      </c>
      <c r="G3564">
        <v>107.982</v>
      </c>
    </row>
    <row r="3565" spans="1:7" x14ac:dyDescent="0.55000000000000004">
      <c r="A3565" s="1">
        <v>43127</v>
      </c>
      <c r="B3565" t="s">
        <v>22</v>
      </c>
      <c r="C3565" t="s">
        <v>494</v>
      </c>
      <c r="D3565" t="s">
        <v>144</v>
      </c>
      <c r="E3565" t="s">
        <v>67</v>
      </c>
      <c r="F3565" t="s">
        <v>68</v>
      </c>
      <c r="G3565">
        <v>107.982</v>
      </c>
    </row>
    <row r="3566" spans="1:7" x14ac:dyDescent="0.55000000000000004">
      <c r="A3566" s="1">
        <v>42542</v>
      </c>
      <c r="B3566" t="s">
        <v>22</v>
      </c>
      <c r="C3566" t="s">
        <v>50</v>
      </c>
      <c r="D3566" t="s">
        <v>26</v>
      </c>
      <c r="E3566" t="s">
        <v>67</v>
      </c>
      <c r="F3566" t="s">
        <v>68</v>
      </c>
      <c r="G3566">
        <v>107.976</v>
      </c>
    </row>
    <row r="3567" spans="1:7" x14ac:dyDescent="0.55000000000000004">
      <c r="A3567" s="1">
        <v>42701</v>
      </c>
      <c r="B3567" t="s">
        <v>98</v>
      </c>
      <c r="C3567" t="s">
        <v>39</v>
      </c>
      <c r="D3567" t="s">
        <v>40</v>
      </c>
      <c r="E3567" t="s">
        <v>67</v>
      </c>
      <c r="F3567" t="s">
        <v>157</v>
      </c>
      <c r="G3567">
        <v>107.97</v>
      </c>
    </row>
    <row r="3568" spans="1:7" x14ac:dyDescent="0.55000000000000004">
      <c r="A3568" s="1">
        <v>43215</v>
      </c>
      <c r="B3568" t="s">
        <v>22</v>
      </c>
      <c r="C3568" t="s">
        <v>39</v>
      </c>
      <c r="D3568" t="s">
        <v>40</v>
      </c>
      <c r="E3568" t="s">
        <v>67</v>
      </c>
      <c r="F3568" t="s">
        <v>157</v>
      </c>
      <c r="G3568">
        <v>107.97</v>
      </c>
    </row>
    <row r="3569" spans="1:7" x14ac:dyDescent="0.55000000000000004">
      <c r="A3569" s="1">
        <v>42983</v>
      </c>
      <c r="B3569" t="s">
        <v>98</v>
      </c>
      <c r="C3569" t="s">
        <v>4535</v>
      </c>
      <c r="D3569" t="s">
        <v>101</v>
      </c>
      <c r="E3569" t="s">
        <v>42</v>
      </c>
      <c r="F3569" t="s">
        <v>64</v>
      </c>
      <c r="G3569">
        <v>107.94</v>
      </c>
    </row>
    <row r="3570" spans="1:7" x14ac:dyDescent="0.55000000000000004">
      <c r="A3570" s="1">
        <v>42130</v>
      </c>
      <c r="B3570" t="s">
        <v>98</v>
      </c>
      <c r="C3570" t="s">
        <v>39</v>
      </c>
      <c r="D3570" t="s">
        <v>40</v>
      </c>
      <c r="E3570" t="s">
        <v>42</v>
      </c>
      <c r="F3570" t="s">
        <v>64</v>
      </c>
      <c r="G3570">
        <v>107.94</v>
      </c>
    </row>
    <row r="3571" spans="1:7" x14ac:dyDescent="0.55000000000000004">
      <c r="A3571" s="1">
        <v>43332</v>
      </c>
      <c r="B3571" t="s">
        <v>37</v>
      </c>
      <c r="C3571" t="s">
        <v>39</v>
      </c>
      <c r="D3571" t="s">
        <v>40</v>
      </c>
      <c r="E3571" t="s">
        <v>67</v>
      </c>
      <c r="F3571" t="s">
        <v>68</v>
      </c>
      <c r="G3571">
        <v>107.88</v>
      </c>
    </row>
    <row r="3572" spans="1:7" x14ac:dyDescent="0.55000000000000004">
      <c r="A3572" s="1">
        <v>43420</v>
      </c>
      <c r="B3572" t="s">
        <v>22</v>
      </c>
      <c r="C3572" t="s">
        <v>92</v>
      </c>
      <c r="D3572" t="s">
        <v>40</v>
      </c>
      <c r="E3572" t="s">
        <v>67</v>
      </c>
      <c r="F3572" t="s">
        <v>68</v>
      </c>
      <c r="G3572">
        <v>107.88</v>
      </c>
    </row>
    <row r="3573" spans="1:7" x14ac:dyDescent="0.55000000000000004">
      <c r="A3573" s="1">
        <v>42452</v>
      </c>
      <c r="B3573" t="s">
        <v>22</v>
      </c>
      <c r="C3573" t="s">
        <v>100</v>
      </c>
      <c r="D3573" t="s">
        <v>101</v>
      </c>
      <c r="E3573" t="s">
        <v>28</v>
      </c>
      <c r="F3573" t="s">
        <v>32</v>
      </c>
      <c r="G3573">
        <v>107.77200000000001</v>
      </c>
    </row>
    <row r="3574" spans="1:7" x14ac:dyDescent="0.55000000000000004">
      <c r="A3574" s="1">
        <v>42145</v>
      </c>
      <c r="B3574" t="s">
        <v>22</v>
      </c>
      <c r="C3574" t="s">
        <v>100</v>
      </c>
      <c r="D3574" t="s">
        <v>101</v>
      </c>
      <c r="E3574" t="s">
        <v>28</v>
      </c>
      <c r="F3574" t="s">
        <v>32</v>
      </c>
      <c r="G3574">
        <v>107.77200000000001</v>
      </c>
    </row>
    <row r="3575" spans="1:7" x14ac:dyDescent="0.55000000000000004">
      <c r="A3575" s="1">
        <v>42070</v>
      </c>
      <c r="B3575" t="s">
        <v>98</v>
      </c>
      <c r="C3575" t="s">
        <v>92</v>
      </c>
      <c r="D3575" t="s">
        <v>40</v>
      </c>
      <c r="E3575" t="s">
        <v>42</v>
      </c>
      <c r="F3575" t="s">
        <v>71</v>
      </c>
      <c r="G3575">
        <v>107.648</v>
      </c>
    </row>
    <row r="3576" spans="1:7" x14ac:dyDescent="0.55000000000000004">
      <c r="A3576" s="1">
        <v>43161</v>
      </c>
      <c r="B3576" t="s">
        <v>37</v>
      </c>
      <c r="C3576" t="s">
        <v>39</v>
      </c>
      <c r="D3576" t="s">
        <v>40</v>
      </c>
      <c r="E3576" t="s">
        <v>42</v>
      </c>
      <c r="F3576" t="s">
        <v>71</v>
      </c>
      <c r="G3576">
        <v>107.648</v>
      </c>
    </row>
    <row r="3577" spans="1:7" x14ac:dyDescent="0.55000000000000004">
      <c r="A3577" s="1">
        <v>43144</v>
      </c>
      <c r="B3577" t="s">
        <v>22</v>
      </c>
      <c r="C3577" t="s">
        <v>92</v>
      </c>
      <c r="D3577" t="s">
        <v>40</v>
      </c>
      <c r="E3577" t="s">
        <v>28</v>
      </c>
      <c r="F3577" t="s">
        <v>61</v>
      </c>
      <c r="G3577">
        <v>107.53</v>
      </c>
    </row>
    <row r="3578" spans="1:7" x14ac:dyDescent="0.55000000000000004">
      <c r="A3578" s="1">
        <v>43176</v>
      </c>
      <c r="B3578" t="s">
        <v>22</v>
      </c>
      <c r="C3578" t="s">
        <v>263</v>
      </c>
      <c r="D3578" t="s">
        <v>144</v>
      </c>
      <c r="E3578" t="s">
        <v>42</v>
      </c>
      <c r="F3578" t="s">
        <v>55</v>
      </c>
      <c r="G3578">
        <v>107.44</v>
      </c>
    </row>
    <row r="3579" spans="1:7" x14ac:dyDescent="0.55000000000000004">
      <c r="A3579" s="1">
        <v>42284</v>
      </c>
      <c r="B3579" t="s">
        <v>37</v>
      </c>
      <c r="C3579" t="s">
        <v>100</v>
      </c>
      <c r="D3579" t="s">
        <v>101</v>
      </c>
      <c r="E3579" t="s">
        <v>42</v>
      </c>
      <c r="F3579" t="s">
        <v>55</v>
      </c>
      <c r="G3579">
        <v>107.44</v>
      </c>
    </row>
    <row r="3580" spans="1:7" x14ac:dyDescent="0.55000000000000004">
      <c r="A3580" s="1">
        <v>43330</v>
      </c>
      <c r="B3580" t="s">
        <v>37</v>
      </c>
      <c r="C3580" t="s">
        <v>263</v>
      </c>
      <c r="D3580" t="s">
        <v>144</v>
      </c>
      <c r="E3580" t="s">
        <v>42</v>
      </c>
      <c r="F3580" t="s">
        <v>71</v>
      </c>
      <c r="G3580">
        <v>107.42400000000001</v>
      </c>
    </row>
    <row r="3581" spans="1:7" x14ac:dyDescent="0.55000000000000004">
      <c r="A3581" s="1">
        <v>43431</v>
      </c>
      <c r="B3581" t="s">
        <v>22</v>
      </c>
      <c r="C3581" t="s">
        <v>263</v>
      </c>
      <c r="D3581" t="s">
        <v>144</v>
      </c>
      <c r="E3581" t="s">
        <v>42</v>
      </c>
      <c r="F3581" t="s">
        <v>71</v>
      </c>
      <c r="G3581">
        <v>107.42400000000001</v>
      </c>
    </row>
    <row r="3582" spans="1:7" x14ac:dyDescent="0.55000000000000004">
      <c r="A3582" s="1">
        <v>42731</v>
      </c>
      <c r="B3582" t="s">
        <v>22</v>
      </c>
      <c r="C3582" t="s">
        <v>39</v>
      </c>
      <c r="D3582" t="s">
        <v>40</v>
      </c>
      <c r="E3582" t="s">
        <v>42</v>
      </c>
      <c r="F3582" t="s">
        <v>74</v>
      </c>
      <c r="G3582">
        <v>106.96</v>
      </c>
    </row>
    <row r="3583" spans="1:7" x14ac:dyDescent="0.55000000000000004">
      <c r="A3583" s="1">
        <v>42109</v>
      </c>
      <c r="B3583" t="s">
        <v>98</v>
      </c>
      <c r="C3583" t="s">
        <v>39</v>
      </c>
      <c r="D3583" t="s">
        <v>40</v>
      </c>
      <c r="E3583" t="s">
        <v>42</v>
      </c>
      <c r="F3583" t="s">
        <v>74</v>
      </c>
      <c r="G3583">
        <v>106.96</v>
      </c>
    </row>
    <row r="3584" spans="1:7" x14ac:dyDescent="0.55000000000000004">
      <c r="A3584" s="1">
        <v>43248</v>
      </c>
      <c r="B3584" t="s">
        <v>37</v>
      </c>
      <c r="C3584" t="s">
        <v>207</v>
      </c>
      <c r="D3584" t="s">
        <v>101</v>
      </c>
      <c r="E3584" t="s">
        <v>28</v>
      </c>
      <c r="F3584" t="s">
        <v>32</v>
      </c>
      <c r="G3584">
        <v>106.869</v>
      </c>
    </row>
    <row r="3585" spans="1:7" x14ac:dyDescent="0.55000000000000004">
      <c r="A3585" s="1">
        <v>42589</v>
      </c>
      <c r="B3585" t="s">
        <v>22</v>
      </c>
      <c r="C3585" t="s">
        <v>143</v>
      </c>
      <c r="D3585" t="s">
        <v>144</v>
      </c>
      <c r="E3585" t="s">
        <v>42</v>
      </c>
      <c r="F3585" t="s">
        <v>64</v>
      </c>
      <c r="G3585">
        <v>106.8</v>
      </c>
    </row>
    <row r="3586" spans="1:7" x14ac:dyDescent="0.55000000000000004">
      <c r="A3586" s="1">
        <v>42571</v>
      </c>
      <c r="B3586" t="s">
        <v>22</v>
      </c>
      <c r="C3586" t="s">
        <v>250</v>
      </c>
      <c r="D3586" t="s">
        <v>101</v>
      </c>
      <c r="E3586" t="s">
        <v>42</v>
      </c>
      <c r="F3586" t="s">
        <v>169</v>
      </c>
      <c r="G3586">
        <v>106.75</v>
      </c>
    </row>
    <row r="3587" spans="1:7" x14ac:dyDescent="0.55000000000000004">
      <c r="A3587" s="1">
        <v>42623</v>
      </c>
      <c r="B3587" t="s">
        <v>37</v>
      </c>
      <c r="C3587" t="s">
        <v>39</v>
      </c>
      <c r="D3587" t="s">
        <v>40</v>
      </c>
      <c r="E3587" t="s">
        <v>28</v>
      </c>
      <c r="F3587" t="s">
        <v>61</v>
      </c>
      <c r="G3587">
        <v>106.68</v>
      </c>
    </row>
    <row r="3588" spans="1:7" x14ac:dyDescent="0.55000000000000004">
      <c r="A3588" s="1">
        <v>42478</v>
      </c>
      <c r="B3588" t="s">
        <v>22</v>
      </c>
      <c r="C3588" t="s">
        <v>734</v>
      </c>
      <c r="D3588" t="s">
        <v>26</v>
      </c>
      <c r="E3588" t="s">
        <v>67</v>
      </c>
      <c r="F3588" t="s">
        <v>157</v>
      </c>
      <c r="G3588">
        <v>106.5</v>
      </c>
    </row>
    <row r="3589" spans="1:7" x14ac:dyDescent="0.55000000000000004">
      <c r="A3589" s="1">
        <v>42348</v>
      </c>
      <c r="B3589" t="s">
        <v>22</v>
      </c>
      <c r="C3589" t="s">
        <v>263</v>
      </c>
      <c r="D3589" t="s">
        <v>144</v>
      </c>
      <c r="E3589" t="s">
        <v>42</v>
      </c>
      <c r="F3589" t="s">
        <v>71</v>
      </c>
      <c r="G3589">
        <v>106.34399999999999</v>
      </c>
    </row>
    <row r="3590" spans="1:7" x14ac:dyDescent="0.55000000000000004">
      <c r="A3590" s="1">
        <v>43360</v>
      </c>
      <c r="B3590" t="s">
        <v>98</v>
      </c>
      <c r="C3590" t="s">
        <v>1271</v>
      </c>
      <c r="D3590" t="s">
        <v>26</v>
      </c>
      <c r="E3590" t="s">
        <v>42</v>
      </c>
      <c r="F3590" t="s">
        <v>86</v>
      </c>
      <c r="G3590">
        <v>106.32</v>
      </c>
    </row>
    <row r="3591" spans="1:7" x14ac:dyDescent="0.55000000000000004">
      <c r="A3591" s="1">
        <v>42378</v>
      </c>
      <c r="B3591" t="s">
        <v>22</v>
      </c>
      <c r="C3591" t="s">
        <v>25</v>
      </c>
      <c r="D3591" t="s">
        <v>26</v>
      </c>
      <c r="E3591" t="s">
        <v>42</v>
      </c>
      <c r="F3591" t="s">
        <v>86</v>
      </c>
      <c r="G3591">
        <v>106.32</v>
      </c>
    </row>
    <row r="3592" spans="1:7" x14ac:dyDescent="0.55000000000000004">
      <c r="A3592" s="1">
        <v>43094</v>
      </c>
      <c r="B3592" t="s">
        <v>22</v>
      </c>
      <c r="C3592" t="s">
        <v>1708</v>
      </c>
      <c r="D3592" t="s">
        <v>26</v>
      </c>
      <c r="E3592" t="s">
        <v>42</v>
      </c>
      <c r="F3592" t="s">
        <v>86</v>
      </c>
      <c r="G3592">
        <v>106.32</v>
      </c>
    </row>
    <row r="3593" spans="1:7" x14ac:dyDescent="0.55000000000000004">
      <c r="A3593" s="1">
        <v>42691</v>
      </c>
      <c r="B3593" t="s">
        <v>22</v>
      </c>
      <c r="C3593" t="s">
        <v>646</v>
      </c>
      <c r="D3593" t="s">
        <v>101</v>
      </c>
      <c r="E3593" t="s">
        <v>42</v>
      </c>
      <c r="F3593" t="s">
        <v>86</v>
      </c>
      <c r="G3593">
        <v>106.32</v>
      </c>
    </row>
    <row r="3594" spans="1:7" x14ac:dyDescent="0.55000000000000004">
      <c r="A3594" s="1">
        <v>43196</v>
      </c>
      <c r="B3594" t="s">
        <v>98</v>
      </c>
      <c r="C3594" t="s">
        <v>485</v>
      </c>
      <c r="D3594" t="s">
        <v>101</v>
      </c>
      <c r="E3594" t="s">
        <v>42</v>
      </c>
      <c r="F3594" t="s">
        <v>86</v>
      </c>
      <c r="G3594">
        <v>106.32</v>
      </c>
    </row>
    <row r="3595" spans="1:7" x14ac:dyDescent="0.55000000000000004">
      <c r="A3595" s="1">
        <v>42728</v>
      </c>
      <c r="B3595" t="s">
        <v>22</v>
      </c>
      <c r="C3595" t="s">
        <v>306</v>
      </c>
      <c r="D3595" t="s">
        <v>40</v>
      </c>
      <c r="E3595" t="s">
        <v>42</v>
      </c>
      <c r="F3595" t="s">
        <v>86</v>
      </c>
      <c r="G3595">
        <v>106.232</v>
      </c>
    </row>
    <row r="3596" spans="1:7" x14ac:dyDescent="0.55000000000000004">
      <c r="A3596" s="1">
        <v>43029</v>
      </c>
      <c r="B3596" t="s">
        <v>22</v>
      </c>
      <c r="C3596" t="s">
        <v>100</v>
      </c>
      <c r="D3596" t="s">
        <v>101</v>
      </c>
      <c r="E3596" t="s">
        <v>67</v>
      </c>
      <c r="F3596" t="s">
        <v>157</v>
      </c>
      <c r="G3596">
        <v>106.08</v>
      </c>
    </row>
    <row r="3597" spans="1:7" x14ac:dyDescent="0.55000000000000004">
      <c r="A3597" s="1">
        <v>42743</v>
      </c>
      <c r="B3597" t="s">
        <v>37</v>
      </c>
      <c r="C3597" t="s">
        <v>110</v>
      </c>
      <c r="D3597" t="s">
        <v>101</v>
      </c>
      <c r="E3597" t="s">
        <v>42</v>
      </c>
      <c r="F3597" t="s">
        <v>71</v>
      </c>
      <c r="G3597">
        <v>106.05</v>
      </c>
    </row>
    <row r="3598" spans="1:7" x14ac:dyDescent="0.55000000000000004">
      <c r="A3598" s="1">
        <v>43403</v>
      </c>
      <c r="B3598" t="s">
        <v>98</v>
      </c>
      <c r="C3598" t="s">
        <v>25</v>
      </c>
      <c r="D3598" t="s">
        <v>26</v>
      </c>
      <c r="E3598" t="s">
        <v>42</v>
      </c>
      <c r="F3598" t="s">
        <v>55</v>
      </c>
      <c r="G3598">
        <v>105.98</v>
      </c>
    </row>
    <row r="3599" spans="1:7" x14ac:dyDescent="0.55000000000000004">
      <c r="A3599" s="1">
        <v>42427</v>
      </c>
      <c r="B3599" t="s">
        <v>37</v>
      </c>
      <c r="C3599" t="s">
        <v>1399</v>
      </c>
      <c r="D3599" t="s">
        <v>144</v>
      </c>
      <c r="E3599" t="s">
        <v>67</v>
      </c>
      <c r="F3599" t="s">
        <v>68</v>
      </c>
      <c r="G3599">
        <v>105.98</v>
      </c>
    </row>
    <row r="3600" spans="1:7" x14ac:dyDescent="0.55000000000000004">
      <c r="A3600" s="1">
        <v>42625</v>
      </c>
      <c r="B3600" t="s">
        <v>22</v>
      </c>
      <c r="C3600" t="s">
        <v>263</v>
      </c>
      <c r="D3600" t="s">
        <v>144</v>
      </c>
      <c r="E3600" t="s">
        <v>42</v>
      </c>
      <c r="F3600" t="s">
        <v>55</v>
      </c>
      <c r="G3600">
        <v>105.98</v>
      </c>
    </row>
    <row r="3601" spans="1:7" x14ac:dyDescent="0.55000000000000004">
      <c r="A3601" s="1">
        <v>42607</v>
      </c>
      <c r="B3601" t="s">
        <v>98</v>
      </c>
      <c r="C3601" t="s">
        <v>39</v>
      </c>
      <c r="D3601" t="s">
        <v>40</v>
      </c>
      <c r="E3601" t="s">
        <v>42</v>
      </c>
      <c r="F3601" t="s">
        <v>74</v>
      </c>
      <c r="G3601">
        <v>105.96</v>
      </c>
    </row>
    <row r="3602" spans="1:7" x14ac:dyDescent="0.55000000000000004">
      <c r="A3602" s="1">
        <v>42516</v>
      </c>
      <c r="B3602" t="s">
        <v>22</v>
      </c>
      <c r="C3602" t="s">
        <v>100</v>
      </c>
      <c r="D3602" t="s">
        <v>101</v>
      </c>
      <c r="E3602" t="s">
        <v>28</v>
      </c>
      <c r="F3602" t="s">
        <v>32</v>
      </c>
      <c r="G3602">
        <v>105.68600000000001</v>
      </c>
    </row>
    <row r="3603" spans="1:7" x14ac:dyDescent="0.55000000000000004">
      <c r="A3603" s="1">
        <v>43435</v>
      </c>
      <c r="B3603" t="s">
        <v>22</v>
      </c>
      <c r="C3603" t="s">
        <v>453</v>
      </c>
      <c r="D3603" t="s">
        <v>40</v>
      </c>
      <c r="E3603" t="s">
        <v>67</v>
      </c>
      <c r="F3603" t="s">
        <v>68</v>
      </c>
      <c r="G3603">
        <v>105.584</v>
      </c>
    </row>
    <row r="3604" spans="1:7" x14ac:dyDescent="0.55000000000000004">
      <c r="A3604" s="1">
        <v>42995</v>
      </c>
      <c r="B3604" t="s">
        <v>98</v>
      </c>
      <c r="C3604" t="s">
        <v>92</v>
      </c>
      <c r="D3604" t="s">
        <v>40</v>
      </c>
      <c r="E3604" t="s">
        <v>67</v>
      </c>
      <c r="F3604" t="s">
        <v>68</v>
      </c>
      <c r="G3604">
        <v>105.584</v>
      </c>
    </row>
    <row r="3605" spans="1:7" x14ac:dyDescent="0.55000000000000004">
      <c r="A3605" s="1">
        <v>42669</v>
      </c>
      <c r="B3605" t="s">
        <v>37</v>
      </c>
      <c r="C3605" t="s">
        <v>306</v>
      </c>
      <c r="D3605" t="s">
        <v>40</v>
      </c>
      <c r="E3605" t="s">
        <v>67</v>
      </c>
      <c r="F3605" t="s">
        <v>68</v>
      </c>
      <c r="G3605">
        <v>105.584</v>
      </c>
    </row>
    <row r="3606" spans="1:7" x14ac:dyDescent="0.55000000000000004">
      <c r="A3606" s="1">
        <v>42105</v>
      </c>
      <c r="B3606" t="s">
        <v>22</v>
      </c>
      <c r="C3606" t="s">
        <v>1763</v>
      </c>
      <c r="D3606" t="s">
        <v>40</v>
      </c>
      <c r="E3606" t="s">
        <v>67</v>
      </c>
      <c r="F3606" t="s">
        <v>68</v>
      </c>
      <c r="G3606">
        <v>105.584</v>
      </c>
    </row>
    <row r="3607" spans="1:7" x14ac:dyDescent="0.55000000000000004">
      <c r="A3607" s="1">
        <v>42707</v>
      </c>
      <c r="B3607" t="s">
        <v>22</v>
      </c>
      <c r="C3607" t="s">
        <v>84</v>
      </c>
      <c r="D3607" t="s">
        <v>26</v>
      </c>
      <c r="E3607" t="s">
        <v>67</v>
      </c>
      <c r="F3607" t="s">
        <v>68</v>
      </c>
      <c r="G3607">
        <v>105.584</v>
      </c>
    </row>
    <row r="3608" spans="1:7" x14ac:dyDescent="0.55000000000000004">
      <c r="A3608" s="1">
        <v>42961</v>
      </c>
      <c r="B3608" t="s">
        <v>22</v>
      </c>
      <c r="C3608" t="s">
        <v>39</v>
      </c>
      <c r="D3608" t="s">
        <v>40</v>
      </c>
      <c r="E3608" t="s">
        <v>67</v>
      </c>
      <c r="F3608" t="s">
        <v>680</v>
      </c>
      <c r="G3608">
        <v>105.55200000000001</v>
      </c>
    </row>
    <row r="3609" spans="1:7" x14ac:dyDescent="0.55000000000000004">
      <c r="A3609" s="1">
        <v>42521</v>
      </c>
      <c r="B3609" t="s">
        <v>37</v>
      </c>
      <c r="C3609" t="s">
        <v>39</v>
      </c>
      <c r="D3609" t="s">
        <v>40</v>
      </c>
      <c r="E3609" t="s">
        <v>42</v>
      </c>
      <c r="F3609" t="s">
        <v>86</v>
      </c>
      <c r="G3609">
        <v>105.52</v>
      </c>
    </row>
    <row r="3610" spans="1:7" x14ac:dyDescent="0.55000000000000004">
      <c r="A3610" s="1">
        <v>42892</v>
      </c>
      <c r="B3610" t="s">
        <v>37</v>
      </c>
      <c r="C3610" t="s">
        <v>1244</v>
      </c>
      <c r="D3610" t="s">
        <v>144</v>
      </c>
      <c r="E3610" t="s">
        <v>42</v>
      </c>
      <c r="F3610" t="s">
        <v>86</v>
      </c>
      <c r="G3610">
        <v>105.52</v>
      </c>
    </row>
    <row r="3611" spans="1:7" x14ac:dyDescent="0.55000000000000004">
      <c r="A3611" s="1">
        <v>42345</v>
      </c>
      <c r="B3611" t="s">
        <v>22</v>
      </c>
      <c r="C3611" t="s">
        <v>315</v>
      </c>
      <c r="D3611" t="s">
        <v>26</v>
      </c>
      <c r="E3611" t="s">
        <v>42</v>
      </c>
      <c r="F3611" t="s">
        <v>86</v>
      </c>
      <c r="G3611">
        <v>105.52</v>
      </c>
    </row>
    <row r="3612" spans="1:7" x14ac:dyDescent="0.55000000000000004">
      <c r="A3612" s="1">
        <v>42451</v>
      </c>
      <c r="B3612" t="s">
        <v>37</v>
      </c>
      <c r="C3612" t="s">
        <v>39</v>
      </c>
      <c r="D3612" t="s">
        <v>40</v>
      </c>
      <c r="E3612" t="s">
        <v>42</v>
      </c>
      <c r="F3612" t="s">
        <v>86</v>
      </c>
      <c r="G3612">
        <v>105.52</v>
      </c>
    </row>
    <row r="3613" spans="1:7" x14ac:dyDescent="0.55000000000000004">
      <c r="A3613" s="1">
        <v>42931</v>
      </c>
      <c r="B3613" t="s">
        <v>37</v>
      </c>
      <c r="C3613" t="s">
        <v>416</v>
      </c>
      <c r="D3613" t="s">
        <v>40</v>
      </c>
      <c r="E3613" t="s">
        <v>42</v>
      </c>
      <c r="F3613" t="s">
        <v>86</v>
      </c>
      <c r="G3613">
        <v>105.52</v>
      </c>
    </row>
    <row r="3614" spans="1:7" x14ac:dyDescent="0.55000000000000004">
      <c r="A3614" s="1">
        <v>42767</v>
      </c>
      <c r="B3614" t="s">
        <v>37</v>
      </c>
      <c r="C3614" t="s">
        <v>39</v>
      </c>
      <c r="D3614" t="s">
        <v>40</v>
      </c>
      <c r="E3614" t="s">
        <v>42</v>
      </c>
      <c r="F3614" t="s">
        <v>86</v>
      </c>
      <c r="G3614">
        <v>105.52</v>
      </c>
    </row>
    <row r="3615" spans="1:7" x14ac:dyDescent="0.55000000000000004">
      <c r="A3615" s="1">
        <v>42731</v>
      </c>
      <c r="B3615" t="s">
        <v>22</v>
      </c>
      <c r="C3615" t="s">
        <v>1708</v>
      </c>
      <c r="D3615" t="s">
        <v>26</v>
      </c>
      <c r="E3615" t="s">
        <v>42</v>
      </c>
      <c r="F3615" t="s">
        <v>169</v>
      </c>
      <c r="G3615">
        <v>105.42</v>
      </c>
    </row>
    <row r="3616" spans="1:7" x14ac:dyDescent="0.55000000000000004">
      <c r="A3616" s="1">
        <v>42638</v>
      </c>
      <c r="B3616" t="s">
        <v>98</v>
      </c>
      <c r="C3616" t="s">
        <v>786</v>
      </c>
      <c r="D3616" t="s">
        <v>144</v>
      </c>
      <c r="E3616" t="s">
        <v>67</v>
      </c>
      <c r="F3616" t="s">
        <v>68</v>
      </c>
      <c r="G3616">
        <v>104.98</v>
      </c>
    </row>
    <row r="3617" spans="1:7" x14ac:dyDescent="0.55000000000000004">
      <c r="A3617" s="1">
        <v>42701</v>
      </c>
      <c r="B3617" t="s">
        <v>37</v>
      </c>
      <c r="C3617" t="s">
        <v>241</v>
      </c>
      <c r="D3617" t="s">
        <v>144</v>
      </c>
      <c r="E3617" t="s">
        <v>67</v>
      </c>
      <c r="F3617" t="s">
        <v>157</v>
      </c>
      <c r="G3617">
        <v>104.97</v>
      </c>
    </row>
    <row r="3618" spans="1:7" x14ac:dyDescent="0.55000000000000004">
      <c r="A3618" s="1">
        <v>42516</v>
      </c>
      <c r="B3618" t="s">
        <v>22</v>
      </c>
      <c r="C3618" t="s">
        <v>100</v>
      </c>
      <c r="D3618" t="s">
        <v>101</v>
      </c>
      <c r="E3618" t="s">
        <v>28</v>
      </c>
      <c r="F3618" t="s">
        <v>32</v>
      </c>
      <c r="G3618">
        <v>104.93</v>
      </c>
    </row>
    <row r="3619" spans="1:7" x14ac:dyDescent="0.55000000000000004">
      <c r="A3619" s="1">
        <v>42700</v>
      </c>
      <c r="B3619" t="s">
        <v>37</v>
      </c>
      <c r="C3619" t="s">
        <v>1244</v>
      </c>
      <c r="D3619" t="s">
        <v>144</v>
      </c>
      <c r="E3619" t="s">
        <v>42</v>
      </c>
      <c r="F3619" t="s">
        <v>55</v>
      </c>
      <c r="G3619">
        <v>104.9</v>
      </c>
    </row>
    <row r="3620" spans="1:7" x14ac:dyDescent="0.55000000000000004">
      <c r="A3620" s="1">
        <v>43044</v>
      </c>
      <c r="B3620" t="s">
        <v>98</v>
      </c>
      <c r="C3620" t="s">
        <v>250</v>
      </c>
      <c r="D3620" t="s">
        <v>101</v>
      </c>
      <c r="E3620" t="s">
        <v>42</v>
      </c>
      <c r="F3620" t="s">
        <v>71</v>
      </c>
      <c r="G3620">
        <v>104.9</v>
      </c>
    </row>
    <row r="3621" spans="1:7" x14ac:dyDescent="0.55000000000000004">
      <c r="A3621" s="1">
        <v>43443</v>
      </c>
      <c r="B3621" t="s">
        <v>22</v>
      </c>
      <c r="C3621" t="s">
        <v>234</v>
      </c>
      <c r="D3621" t="s">
        <v>101</v>
      </c>
      <c r="E3621" t="s">
        <v>67</v>
      </c>
      <c r="F3621" t="s">
        <v>157</v>
      </c>
      <c r="G3621">
        <v>104.88</v>
      </c>
    </row>
    <row r="3622" spans="1:7" x14ac:dyDescent="0.55000000000000004">
      <c r="A3622" s="1">
        <v>42771</v>
      </c>
      <c r="B3622" t="s">
        <v>98</v>
      </c>
      <c r="C3622" t="s">
        <v>1271</v>
      </c>
      <c r="D3622" t="s">
        <v>26</v>
      </c>
      <c r="E3622" t="s">
        <v>67</v>
      </c>
      <c r="F3622" t="s">
        <v>68</v>
      </c>
      <c r="G3622">
        <v>104.85</v>
      </c>
    </row>
    <row r="3623" spans="1:7" x14ac:dyDescent="0.55000000000000004">
      <c r="A3623" s="1">
        <v>42254</v>
      </c>
      <c r="B3623" t="s">
        <v>22</v>
      </c>
      <c r="C3623" t="s">
        <v>646</v>
      </c>
      <c r="D3623" t="s">
        <v>101</v>
      </c>
      <c r="E3623" t="s">
        <v>67</v>
      </c>
      <c r="F3623" t="s">
        <v>68</v>
      </c>
      <c r="G3623">
        <v>104.85</v>
      </c>
    </row>
    <row r="3624" spans="1:7" x14ac:dyDescent="0.55000000000000004">
      <c r="A3624" s="1">
        <v>43374</v>
      </c>
      <c r="B3624" t="s">
        <v>22</v>
      </c>
      <c r="C3624" t="s">
        <v>134</v>
      </c>
      <c r="D3624" t="s">
        <v>101</v>
      </c>
      <c r="E3624" t="s">
        <v>42</v>
      </c>
      <c r="F3624" t="s">
        <v>86</v>
      </c>
      <c r="G3624">
        <v>104.85</v>
      </c>
    </row>
    <row r="3625" spans="1:7" x14ac:dyDescent="0.55000000000000004">
      <c r="A3625" s="1">
        <v>43073</v>
      </c>
      <c r="B3625" t="s">
        <v>22</v>
      </c>
      <c r="C3625" t="s">
        <v>39</v>
      </c>
      <c r="D3625" t="s">
        <v>40</v>
      </c>
      <c r="E3625" t="s">
        <v>42</v>
      </c>
      <c r="F3625" t="s">
        <v>86</v>
      </c>
      <c r="G3625">
        <v>104.85</v>
      </c>
    </row>
    <row r="3626" spans="1:7" x14ac:dyDescent="0.55000000000000004">
      <c r="A3626" s="1">
        <v>42205</v>
      </c>
      <c r="B3626" t="s">
        <v>22</v>
      </c>
      <c r="C3626" t="s">
        <v>39</v>
      </c>
      <c r="D3626" t="s">
        <v>40</v>
      </c>
      <c r="E3626" t="s">
        <v>42</v>
      </c>
      <c r="F3626" t="s">
        <v>86</v>
      </c>
      <c r="G3626">
        <v>104.85</v>
      </c>
    </row>
    <row r="3627" spans="1:7" x14ac:dyDescent="0.55000000000000004">
      <c r="A3627" s="1">
        <v>43363</v>
      </c>
      <c r="B3627" t="s">
        <v>22</v>
      </c>
      <c r="C3627" t="s">
        <v>263</v>
      </c>
      <c r="D3627" t="s">
        <v>144</v>
      </c>
      <c r="E3627" t="s">
        <v>67</v>
      </c>
      <c r="F3627" t="s">
        <v>68</v>
      </c>
      <c r="G3627">
        <v>104.85</v>
      </c>
    </row>
    <row r="3628" spans="1:7" x14ac:dyDescent="0.55000000000000004">
      <c r="A3628" s="1">
        <v>42910</v>
      </c>
      <c r="B3628" t="s">
        <v>22</v>
      </c>
      <c r="C3628" t="s">
        <v>39</v>
      </c>
      <c r="D3628" t="s">
        <v>40</v>
      </c>
      <c r="E3628" t="s">
        <v>42</v>
      </c>
      <c r="F3628" t="s">
        <v>86</v>
      </c>
      <c r="G3628">
        <v>104.85</v>
      </c>
    </row>
    <row r="3629" spans="1:7" x14ac:dyDescent="0.55000000000000004">
      <c r="A3629" s="1">
        <v>43319</v>
      </c>
      <c r="B3629" t="s">
        <v>22</v>
      </c>
      <c r="C3629" t="s">
        <v>263</v>
      </c>
      <c r="D3629" t="s">
        <v>144</v>
      </c>
      <c r="E3629" t="s">
        <v>42</v>
      </c>
      <c r="F3629" t="s">
        <v>64</v>
      </c>
      <c r="G3629">
        <v>104.8</v>
      </c>
    </row>
    <row r="3630" spans="1:7" x14ac:dyDescent="0.55000000000000004">
      <c r="A3630" s="1">
        <v>43029</v>
      </c>
      <c r="B3630" t="s">
        <v>37</v>
      </c>
      <c r="C3630" t="s">
        <v>745</v>
      </c>
      <c r="D3630" t="s">
        <v>144</v>
      </c>
      <c r="E3630" t="s">
        <v>42</v>
      </c>
      <c r="F3630" t="s">
        <v>55</v>
      </c>
      <c r="G3630">
        <v>104.79</v>
      </c>
    </row>
    <row r="3631" spans="1:7" x14ac:dyDescent="0.55000000000000004">
      <c r="A3631" s="1">
        <v>42512</v>
      </c>
      <c r="B3631" t="s">
        <v>22</v>
      </c>
      <c r="C3631" t="s">
        <v>39</v>
      </c>
      <c r="D3631" t="s">
        <v>40</v>
      </c>
      <c r="E3631" t="s">
        <v>42</v>
      </c>
      <c r="F3631" t="s">
        <v>55</v>
      </c>
      <c r="G3631">
        <v>104.79</v>
      </c>
    </row>
    <row r="3632" spans="1:7" x14ac:dyDescent="0.55000000000000004">
      <c r="A3632" s="1">
        <v>43043</v>
      </c>
      <c r="B3632" t="s">
        <v>37</v>
      </c>
      <c r="C3632" t="s">
        <v>416</v>
      </c>
      <c r="D3632" t="s">
        <v>40</v>
      </c>
      <c r="E3632" t="s">
        <v>28</v>
      </c>
      <c r="F3632" t="s">
        <v>32</v>
      </c>
      <c r="G3632">
        <v>104.78400000000001</v>
      </c>
    </row>
    <row r="3633" spans="1:7" x14ac:dyDescent="0.55000000000000004">
      <c r="A3633" s="1">
        <v>43374</v>
      </c>
      <c r="B3633" t="s">
        <v>98</v>
      </c>
      <c r="C3633" t="s">
        <v>39</v>
      </c>
      <c r="D3633" t="s">
        <v>40</v>
      </c>
      <c r="E3633" t="s">
        <v>67</v>
      </c>
      <c r="F3633" t="s">
        <v>157</v>
      </c>
      <c r="G3633">
        <v>104.75</v>
      </c>
    </row>
    <row r="3634" spans="1:7" x14ac:dyDescent="0.55000000000000004">
      <c r="A3634" s="1">
        <v>42804</v>
      </c>
      <c r="B3634" t="s">
        <v>37</v>
      </c>
      <c r="C3634" t="s">
        <v>306</v>
      </c>
      <c r="D3634" t="s">
        <v>40</v>
      </c>
      <c r="E3634" t="s">
        <v>42</v>
      </c>
      <c r="F3634" t="s">
        <v>55</v>
      </c>
      <c r="G3634">
        <v>104.696</v>
      </c>
    </row>
    <row r="3635" spans="1:7" x14ac:dyDescent="0.55000000000000004">
      <c r="A3635" s="1">
        <v>43435</v>
      </c>
      <c r="B3635" t="s">
        <v>98</v>
      </c>
      <c r="C3635" t="s">
        <v>143</v>
      </c>
      <c r="D3635" t="s">
        <v>144</v>
      </c>
      <c r="E3635" t="s">
        <v>42</v>
      </c>
      <c r="F3635" t="s">
        <v>169</v>
      </c>
      <c r="G3635">
        <v>104.68</v>
      </c>
    </row>
    <row r="3636" spans="1:7" x14ac:dyDescent="0.55000000000000004">
      <c r="A3636" s="1">
        <v>42739</v>
      </c>
      <c r="B3636" t="s">
        <v>37</v>
      </c>
      <c r="C3636" t="s">
        <v>143</v>
      </c>
      <c r="D3636" t="s">
        <v>144</v>
      </c>
      <c r="E3636" t="s">
        <v>42</v>
      </c>
      <c r="F3636" t="s">
        <v>71</v>
      </c>
      <c r="G3636">
        <v>104.58</v>
      </c>
    </row>
    <row r="3637" spans="1:7" x14ac:dyDescent="0.55000000000000004">
      <c r="A3637" s="1">
        <v>42135</v>
      </c>
      <c r="B3637" t="s">
        <v>98</v>
      </c>
      <c r="C3637" t="s">
        <v>207</v>
      </c>
      <c r="D3637" t="s">
        <v>101</v>
      </c>
      <c r="E3637" t="s">
        <v>42</v>
      </c>
      <c r="F3637" t="s">
        <v>71</v>
      </c>
      <c r="G3637">
        <v>104.58</v>
      </c>
    </row>
    <row r="3638" spans="1:7" x14ac:dyDescent="0.55000000000000004">
      <c r="A3638" s="1">
        <v>42873</v>
      </c>
      <c r="B3638" t="s">
        <v>22</v>
      </c>
      <c r="C3638" t="s">
        <v>39</v>
      </c>
      <c r="D3638" t="s">
        <v>40</v>
      </c>
      <c r="E3638" t="s">
        <v>42</v>
      </c>
      <c r="F3638" t="s">
        <v>55</v>
      </c>
      <c r="G3638">
        <v>104.28</v>
      </c>
    </row>
    <row r="3639" spans="1:7" x14ac:dyDescent="0.55000000000000004">
      <c r="A3639" s="1">
        <v>43229</v>
      </c>
      <c r="B3639" t="s">
        <v>98</v>
      </c>
      <c r="C3639" t="s">
        <v>92</v>
      </c>
      <c r="D3639" t="s">
        <v>40</v>
      </c>
      <c r="E3639" t="s">
        <v>42</v>
      </c>
      <c r="F3639" t="s">
        <v>55</v>
      </c>
      <c r="G3639">
        <v>104.28</v>
      </c>
    </row>
    <row r="3640" spans="1:7" x14ac:dyDescent="0.55000000000000004">
      <c r="A3640" s="1">
        <v>42597</v>
      </c>
      <c r="B3640" t="s">
        <v>22</v>
      </c>
      <c r="C3640" t="s">
        <v>39</v>
      </c>
      <c r="D3640" t="s">
        <v>40</v>
      </c>
      <c r="E3640" t="s">
        <v>28</v>
      </c>
      <c r="F3640" t="s">
        <v>61</v>
      </c>
      <c r="G3640">
        <v>104.23</v>
      </c>
    </row>
    <row r="3641" spans="1:7" x14ac:dyDescent="0.55000000000000004">
      <c r="A3641" s="1">
        <v>43071</v>
      </c>
      <c r="B3641" t="s">
        <v>37</v>
      </c>
      <c r="C3641" t="s">
        <v>39</v>
      </c>
      <c r="D3641" t="s">
        <v>40</v>
      </c>
      <c r="E3641" t="s">
        <v>42</v>
      </c>
      <c r="F3641" t="s">
        <v>71</v>
      </c>
      <c r="G3641">
        <v>104.184</v>
      </c>
    </row>
    <row r="3642" spans="1:7" x14ac:dyDescent="0.55000000000000004">
      <c r="A3642" s="1">
        <v>42176</v>
      </c>
      <c r="B3642" t="s">
        <v>22</v>
      </c>
      <c r="C3642" t="s">
        <v>315</v>
      </c>
      <c r="D3642" t="s">
        <v>26</v>
      </c>
      <c r="E3642" t="s">
        <v>28</v>
      </c>
      <c r="F3642" t="s">
        <v>61</v>
      </c>
      <c r="G3642">
        <v>104.01</v>
      </c>
    </row>
    <row r="3643" spans="1:7" x14ac:dyDescent="0.55000000000000004">
      <c r="A3643" s="1">
        <v>43057</v>
      </c>
      <c r="B3643" t="s">
        <v>37</v>
      </c>
      <c r="C3643" t="s">
        <v>494</v>
      </c>
      <c r="D3643" t="s">
        <v>144</v>
      </c>
      <c r="E3643" t="s">
        <v>42</v>
      </c>
      <c r="F3643" t="s">
        <v>74</v>
      </c>
      <c r="G3643">
        <v>103.968</v>
      </c>
    </row>
    <row r="3644" spans="1:7" x14ac:dyDescent="0.55000000000000004">
      <c r="A3644" s="1">
        <v>42262</v>
      </c>
      <c r="B3644" t="s">
        <v>37</v>
      </c>
      <c r="C3644" t="s">
        <v>143</v>
      </c>
      <c r="D3644" t="s">
        <v>144</v>
      </c>
      <c r="E3644" t="s">
        <v>28</v>
      </c>
      <c r="F3644" t="s">
        <v>61</v>
      </c>
      <c r="G3644">
        <v>103.93600000000001</v>
      </c>
    </row>
    <row r="3645" spans="1:7" x14ac:dyDescent="0.55000000000000004">
      <c r="A3645" s="1">
        <v>42719</v>
      </c>
      <c r="B3645" t="s">
        <v>22</v>
      </c>
      <c r="C3645" t="s">
        <v>92</v>
      </c>
      <c r="D3645" t="s">
        <v>40</v>
      </c>
      <c r="E3645" t="s">
        <v>42</v>
      </c>
      <c r="F3645" t="s">
        <v>74</v>
      </c>
      <c r="G3645">
        <v>103.92</v>
      </c>
    </row>
    <row r="3646" spans="1:7" x14ac:dyDescent="0.55000000000000004">
      <c r="A3646" s="1">
        <v>42346</v>
      </c>
      <c r="B3646" t="s">
        <v>22</v>
      </c>
      <c r="C3646" t="s">
        <v>416</v>
      </c>
      <c r="D3646" t="s">
        <v>40</v>
      </c>
      <c r="E3646" t="s">
        <v>67</v>
      </c>
      <c r="F3646" t="s">
        <v>157</v>
      </c>
      <c r="G3646">
        <v>103.92</v>
      </c>
    </row>
    <row r="3647" spans="1:7" x14ac:dyDescent="0.55000000000000004">
      <c r="A3647" s="1">
        <v>42256</v>
      </c>
      <c r="B3647" t="s">
        <v>22</v>
      </c>
      <c r="C3647" t="s">
        <v>234</v>
      </c>
      <c r="D3647" t="s">
        <v>101</v>
      </c>
      <c r="E3647" t="s">
        <v>42</v>
      </c>
      <c r="F3647" t="s">
        <v>43</v>
      </c>
      <c r="G3647">
        <v>103.6</v>
      </c>
    </row>
    <row r="3648" spans="1:7" x14ac:dyDescent="0.55000000000000004">
      <c r="A3648" s="1">
        <v>42960</v>
      </c>
      <c r="B3648" t="s">
        <v>22</v>
      </c>
      <c r="C3648" t="s">
        <v>315</v>
      </c>
      <c r="D3648" t="s">
        <v>26</v>
      </c>
      <c r="E3648" t="s">
        <v>42</v>
      </c>
      <c r="F3648" t="s">
        <v>43</v>
      </c>
      <c r="G3648">
        <v>103.6</v>
      </c>
    </row>
    <row r="3649" spans="1:7" x14ac:dyDescent="0.55000000000000004">
      <c r="A3649" s="1">
        <v>43163</v>
      </c>
      <c r="B3649" t="s">
        <v>98</v>
      </c>
      <c r="C3649" t="s">
        <v>100</v>
      </c>
      <c r="D3649" t="s">
        <v>101</v>
      </c>
      <c r="E3649" t="s">
        <v>28</v>
      </c>
      <c r="F3649" t="s">
        <v>61</v>
      </c>
      <c r="G3649">
        <v>103.5</v>
      </c>
    </row>
    <row r="3650" spans="1:7" x14ac:dyDescent="0.55000000000000004">
      <c r="A3650" s="1">
        <v>42610</v>
      </c>
      <c r="B3650" t="s">
        <v>37</v>
      </c>
      <c r="C3650" t="s">
        <v>100</v>
      </c>
      <c r="D3650" t="s">
        <v>101</v>
      </c>
      <c r="E3650" t="s">
        <v>28</v>
      </c>
      <c r="F3650" t="s">
        <v>52</v>
      </c>
      <c r="G3650">
        <v>103.48099999999999</v>
      </c>
    </row>
    <row r="3651" spans="1:7" x14ac:dyDescent="0.55000000000000004">
      <c r="A3651" s="1">
        <v>43381</v>
      </c>
      <c r="B3651" t="s">
        <v>37</v>
      </c>
      <c r="C3651" t="s">
        <v>39</v>
      </c>
      <c r="D3651" t="s">
        <v>40</v>
      </c>
      <c r="E3651" t="s">
        <v>67</v>
      </c>
      <c r="F3651" t="s">
        <v>68</v>
      </c>
      <c r="G3651">
        <v>103.19199999999999</v>
      </c>
    </row>
    <row r="3652" spans="1:7" x14ac:dyDescent="0.55000000000000004">
      <c r="A3652" s="1">
        <v>43270</v>
      </c>
      <c r="B3652" t="s">
        <v>37</v>
      </c>
      <c r="C3652" t="s">
        <v>263</v>
      </c>
      <c r="D3652" t="s">
        <v>144</v>
      </c>
      <c r="E3652" t="s">
        <v>67</v>
      </c>
      <c r="F3652" t="s">
        <v>157</v>
      </c>
      <c r="G3652">
        <v>103.12</v>
      </c>
    </row>
    <row r="3653" spans="1:7" x14ac:dyDescent="0.55000000000000004">
      <c r="A3653" s="1">
        <v>43367</v>
      </c>
      <c r="B3653" t="s">
        <v>22</v>
      </c>
      <c r="C3653" t="s">
        <v>494</v>
      </c>
      <c r="D3653" t="s">
        <v>144</v>
      </c>
      <c r="E3653" t="s">
        <v>28</v>
      </c>
      <c r="F3653" t="s">
        <v>61</v>
      </c>
      <c r="G3653">
        <v>103.056</v>
      </c>
    </row>
    <row r="3654" spans="1:7" x14ac:dyDescent="0.55000000000000004">
      <c r="A3654" s="1">
        <v>43262</v>
      </c>
      <c r="B3654" t="s">
        <v>22</v>
      </c>
      <c r="C3654" t="s">
        <v>92</v>
      </c>
      <c r="D3654" t="s">
        <v>40</v>
      </c>
      <c r="E3654" t="s">
        <v>42</v>
      </c>
      <c r="F3654" t="s">
        <v>55</v>
      </c>
      <c r="G3654">
        <v>102.96</v>
      </c>
    </row>
    <row r="3655" spans="1:7" x14ac:dyDescent="0.55000000000000004">
      <c r="A3655" s="1">
        <v>43329</v>
      </c>
      <c r="B3655" t="s">
        <v>98</v>
      </c>
      <c r="C3655" t="s">
        <v>25</v>
      </c>
      <c r="D3655" t="s">
        <v>26</v>
      </c>
      <c r="E3655" t="s">
        <v>42</v>
      </c>
      <c r="F3655" t="s">
        <v>71</v>
      </c>
      <c r="G3655">
        <v>102.93</v>
      </c>
    </row>
    <row r="3656" spans="1:7" x14ac:dyDescent="0.55000000000000004">
      <c r="A3656" s="1">
        <v>43206</v>
      </c>
      <c r="B3656" t="s">
        <v>22</v>
      </c>
      <c r="C3656" t="s">
        <v>39</v>
      </c>
      <c r="D3656" t="s">
        <v>40</v>
      </c>
      <c r="E3656" t="s">
        <v>28</v>
      </c>
      <c r="F3656" t="s">
        <v>29</v>
      </c>
      <c r="G3656">
        <v>102.833</v>
      </c>
    </row>
    <row r="3657" spans="1:7" x14ac:dyDescent="0.55000000000000004">
      <c r="A3657" s="1">
        <v>43331</v>
      </c>
      <c r="B3657" t="s">
        <v>22</v>
      </c>
      <c r="C3657" t="s">
        <v>117</v>
      </c>
      <c r="D3657" t="s">
        <v>40</v>
      </c>
      <c r="E3657" t="s">
        <v>42</v>
      </c>
      <c r="F3657" t="s">
        <v>71</v>
      </c>
      <c r="G3657">
        <v>102.72</v>
      </c>
    </row>
    <row r="3658" spans="1:7" x14ac:dyDescent="0.55000000000000004">
      <c r="A3658" s="1">
        <v>42150</v>
      </c>
      <c r="B3658" t="s">
        <v>22</v>
      </c>
      <c r="C3658" t="s">
        <v>207</v>
      </c>
      <c r="D3658" t="s">
        <v>101</v>
      </c>
      <c r="E3658" t="s">
        <v>42</v>
      </c>
      <c r="F3658" t="s">
        <v>55</v>
      </c>
      <c r="G3658">
        <v>102.624</v>
      </c>
    </row>
    <row r="3659" spans="1:7" x14ac:dyDescent="0.55000000000000004">
      <c r="A3659" s="1">
        <v>43022</v>
      </c>
      <c r="B3659" t="s">
        <v>22</v>
      </c>
      <c r="C3659" t="s">
        <v>84</v>
      </c>
      <c r="D3659" t="s">
        <v>26</v>
      </c>
      <c r="E3659" t="s">
        <v>28</v>
      </c>
      <c r="F3659" t="s">
        <v>32</v>
      </c>
      <c r="G3659">
        <v>102.592</v>
      </c>
    </row>
    <row r="3660" spans="1:7" x14ac:dyDescent="0.55000000000000004">
      <c r="A3660" s="1">
        <v>42638</v>
      </c>
      <c r="B3660" t="s">
        <v>22</v>
      </c>
      <c r="C3660" t="s">
        <v>263</v>
      </c>
      <c r="D3660" t="s">
        <v>144</v>
      </c>
      <c r="E3660" t="s">
        <v>28</v>
      </c>
      <c r="F3660" t="s">
        <v>32</v>
      </c>
      <c r="G3660">
        <v>102.58199999999999</v>
      </c>
    </row>
    <row r="3661" spans="1:7" x14ac:dyDescent="0.55000000000000004">
      <c r="A3661" s="1">
        <v>42388</v>
      </c>
      <c r="B3661" t="s">
        <v>22</v>
      </c>
      <c r="C3661" t="s">
        <v>100</v>
      </c>
      <c r="D3661" t="s">
        <v>101</v>
      </c>
      <c r="E3661" t="s">
        <v>28</v>
      </c>
      <c r="F3661" t="s">
        <v>52</v>
      </c>
      <c r="G3661">
        <v>102.438</v>
      </c>
    </row>
    <row r="3662" spans="1:7" x14ac:dyDescent="0.55000000000000004">
      <c r="A3662" s="1">
        <v>43277</v>
      </c>
      <c r="B3662" t="s">
        <v>37</v>
      </c>
      <c r="C3662" t="s">
        <v>263</v>
      </c>
      <c r="D3662" t="s">
        <v>144</v>
      </c>
      <c r="E3662" t="s">
        <v>42</v>
      </c>
      <c r="F3662" t="s">
        <v>71</v>
      </c>
      <c r="G3662">
        <v>102.36799999999999</v>
      </c>
    </row>
    <row r="3663" spans="1:7" x14ac:dyDescent="0.55000000000000004">
      <c r="A3663" s="1">
        <v>42687</v>
      </c>
      <c r="B3663" t="s">
        <v>22</v>
      </c>
      <c r="C3663" t="s">
        <v>453</v>
      </c>
      <c r="D3663" t="s">
        <v>40</v>
      </c>
      <c r="E3663" t="s">
        <v>28</v>
      </c>
      <c r="F3663" t="s">
        <v>61</v>
      </c>
      <c r="G3663">
        <v>102.36</v>
      </c>
    </row>
    <row r="3664" spans="1:7" x14ac:dyDescent="0.55000000000000004">
      <c r="A3664" s="1">
        <v>42802</v>
      </c>
      <c r="B3664" t="s">
        <v>22</v>
      </c>
      <c r="C3664" t="s">
        <v>50</v>
      </c>
      <c r="D3664" t="s">
        <v>26</v>
      </c>
      <c r="E3664" t="s">
        <v>28</v>
      </c>
      <c r="F3664" t="s">
        <v>61</v>
      </c>
      <c r="G3664">
        <v>102.36</v>
      </c>
    </row>
    <row r="3665" spans="1:7" x14ac:dyDescent="0.55000000000000004">
      <c r="A3665" s="1">
        <v>42846</v>
      </c>
      <c r="B3665" t="s">
        <v>37</v>
      </c>
      <c r="C3665" t="s">
        <v>207</v>
      </c>
      <c r="D3665" t="s">
        <v>101</v>
      </c>
      <c r="E3665" t="s">
        <v>42</v>
      </c>
      <c r="F3665" t="s">
        <v>55</v>
      </c>
      <c r="G3665">
        <v>102.336</v>
      </c>
    </row>
    <row r="3666" spans="1:7" x14ac:dyDescent="0.55000000000000004">
      <c r="A3666" s="1">
        <v>43437</v>
      </c>
      <c r="B3666" t="s">
        <v>22</v>
      </c>
      <c r="C3666" t="s">
        <v>453</v>
      </c>
      <c r="D3666" t="s">
        <v>40</v>
      </c>
      <c r="E3666" t="s">
        <v>67</v>
      </c>
      <c r="F3666" t="s">
        <v>157</v>
      </c>
      <c r="G3666">
        <v>102.336</v>
      </c>
    </row>
    <row r="3667" spans="1:7" x14ac:dyDescent="0.55000000000000004">
      <c r="A3667" s="1">
        <v>42219</v>
      </c>
      <c r="B3667" t="s">
        <v>22</v>
      </c>
      <c r="C3667" t="s">
        <v>263</v>
      </c>
      <c r="D3667" t="s">
        <v>144</v>
      </c>
      <c r="E3667" t="s">
        <v>42</v>
      </c>
      <c r="F3667" t="s">
        <v>575</v>
      </c>
      <c r="G3667">
        <v>102.3</v>
      </c>
    </row>
    <row r="3668" spans="1:7" x14ac:dyDescent="0.55000000000000004">
      <c r="A3668" s="1">
        <v>43284</v>
      </c>
      <c r="B3668" t="s">
        <v>22</v>
      </c>
      <c r="C3668" t="s">
        <v>2697</v>
      </c>
      <c r="D3668" t="s">
        <v>144</v>
      </c>
      <c r="E3668" t="s">
        <v>28</v>
      </c>
      <c r="F3668" t="s">
        <v>61</v>
      </c>
      <c r="G3668">
        <v>102.3</v>
      </c>
    </row>
    <row r="3669" spans="1:7" x14ac:dyDescent="0.55000000000000004">
      <c r="A3669" s="1">
        <v>42338</v>
      </c>
      <c r="B3669" t="s">
        <v>22</v>
      </c>
      <c r="C3669" t="s">
        <v>306</v>
      </c>
      <c r="D3669" t="s">
        <v>40</v>
      </c>
      <c r="E3669" t="s">
        <v>67</v>
      </c>
      <c r="F3669" t="s">
        <v>157</v>
      </c>
      <c r="G3669">
        <v>102.24</v>
      </c>
    </row>
    <row r="3670" spans="1:7" x14ac:dyDescent="0.55000000000000004">
      <c r="A3670" s="1">
        <v>42319</v>
      </c>
      <c r="B3670" t="s">
        <v>37</v>
      </c>
      <c r="C3670" t="s">
        <v>92</v>
      </c>
      <c r="D3670" t="s">
        <v>40</v>
      </c>
      <c r="E3670" t="s">
        <v>67</v>
      </c>
      <c r="F3670" t="s">
        <v>157</v>
      </c>
      <c r="G3670">
        <v>102.13</v>
      </c>
    </row>
    <row r="3671" spans="1:7" x14ac:dyDescent="0.55000000000000004">
      <c r="A3671" s="1">
        <v>43453</v>
      </c>
      <c r="B3671" t="s">
        <v>22</v>
      </c>
      <c r="C3671" t="s">
        <v>453</v>
      </c>
      <c r="D3671" t="s">
        <v>40</v>
      </c>
      <c r="E3671" t="s">
        <v>28</v>
      </c>
      <c r="F3671" t="s">
        <v>29</v>
      </c>
      <c r="G3671">
        <v>102.018</v>
      </c>
    </row>
    <row r="3672" spans="1:7" x14ac:dyDescent="0.55000000000000004">
      <c r="A3672" s="1">
        <v>42287</v>
      </c>
      <c r="B3672" t="s">
        <v>22</v>
      </c>
      <c r="C3672" t="s">
        <v>494</v>
      </c>
      <c r="D3672" t="s">
        <v>144</v>
      </c>
      <c r="E3672" t="s">
        <v>67</v>
      </c>
      <c r="F3672" t="s">
        <v>680</v>
      </c>
      <c r="G3672">
        <v>101.994</v>
      </c>
    </row>
    <row r="3673" spans="1:7" x14ac:dyDescent="0.55000000000000004">
      <c r="A3673" s="1">
        <v>42719</v>
      </c>
      <c r="B3673" t="s">
        <v>22</v>
      </c>
      <c r="C3673" t="s">
        <v>494</v>
      </c>
      <c r="D3673" t="s">
        <v>144</v>
      </c>
      <c r="E3673" t="s">
        <v>67</v>
      </c>
      <c r="F3673" t="s">
        <v>68</v>
      </c>
      <c r="G3673">
        <v>101.988</v>
      </c>
    </row>
    <row r="3674" spans="1:7" x14ac:dyDescent="0.55000000000000004">
      <c r="A3674" s="1">
        <v>42220</v>
      </c>
      <c r="B3674" t="s">
        <v>37</v>
      </c>
      <c r="C3674" t="s">
        <v>5239</v>
      </c>
      <c r="D3674" t="s">
        <v>144</v>
      </c>
      <c r="E3674" t="s">
        <v>42</v>
      </c>
      <c r="F3674" t="s">
        <v>74</v>
      </c>
      <c r="G3674">
        <v>101.96</v>
      </c>
    </row>
    <row r="3675" spans="1:7" x14ac:dyDescent="0.55000000000000004">
      <c r="A3675" s="1">
        <v>42714</v>
      </c>
      <c r="B3675" t="s">
        <v>22</v>
      </c>
      <c r="C3675" t="s">
        <v>1271</v>
      </c>
      <c r="D3675" t="s">
        <v>26</v>
      </c>
      <c r="E3675" t="s">
        <v>67</v>
      </c>
      <c r="F3675" t="s">
        <v>157</v>
      </c>
      <c r="G3675">
        <v>101.94</v>
      </c>
    </row>
    <row r="3676" spans="1:7" x14ac:dyDescent="0.55000000000000004">
      <c r="A3676" s="1">
        <v>43030</v>
      </c>
      <c r="B3676" t="s">
        <v>22</v>
      </c>
      <c r="C3676" t="s">
        <v>92</v>
      </c>
      <c r="D3676" t="s">
        <v>40</v>
      </c>
      <c r="E3676" t="s">
        <v>28</v>
      </c>
      <c r="F3676" t="s">
        <v>61</v>
      </c>
      <c r="G3676">
        <v>101.94</v>
      </c>
    </row>
    <row r="3677" spans="1:7" x14ac:dyDescent="0.55000000000000004">
      <c r="A3677" s="1">
        <v>43302</v>
      </c>
      <c r="B3677" t="s">
        <v>22</v>
      </c>
      <c r="C3677" t="s">
        <v>315</v>
      </c>
      <c r="D3677" t="s">
        <v>26</v>
      </c>
      <c r="E3677" t="s">
        <v>42</v>
      </c>
      <c r="F3677" t="s">
        <v>64</v>
      </c>
      <c r="G3677">
        <v>101.94</v>
      </c>
    </row>
    <row r="3678" spans="1:7" x14ac:dyDescent="0.55000000000000004">
      <c r="A3678" s="1">
        <v>42431</v>
      </c>
      <c r="B3678" t="s">
        <v>98</v>
      </c>
      <c r="C3678" t="s">
        <v>250</v>
      </c>
      <c r="D3678" t="s">
        <v>101</v>
      </c>
      <c r="E3678" t="s">
        <v>42</v>
      </c>
      <c r="F3678" t="s">
        <v>169</v>
      </c>
      <c r="G3678">
        <v>101.88</v>
      </c>
    </row>
    <row r="3679" spans="1:7" x14ac:dyDescent="0.55000000000000004">
      <c r="A3679" s="1">
        <v>43385</v>
      </c>
      <c r="B3679" t="s">
        <v>98</v>
      </c>
      <c r="C3679" t="s">
        <v>39</v>
      </c>
      <c r="D3679" t="s">
        <v>40</v>
      </c>
      <c r="E3679" t="s">
        <v>42</v>
      </c>
      <c r="F3679" t="s">
        <v>71</v>
      </c>
      <c r="G3679">
        <v>101.84</v>
      </c>
    </row>
    <row r="3680" spans="1:7" x14ac:dyDescent="0.55000000000000004">
      <c r="A3680" s="1">
        <v>43067</v>
      </c>
      <c r="B3680" t="s">
        <v>37</v>
      </c>
      <c r="C3680" t="s">
        <v>1271</v>
      </c>
      <c r="D3680" t="s">
        <v>26</v>
      </c>
      <c r="E3680" t="s">
        <v>67</v>
      </c>
      <c r="F3680" t="s">
        <v>157</v>
      </c>
      <c r="G3680">
        <v>101.7</v>
      </c>
    </row>
    <row r="3681" spans="1:7" x14ac:dyDescent="0.55000000000000004">
      <c r="A3681" s="1">
        <v>43433</v>
      </c>
      <c r="B3681" t="s">
        <v>22</v>
      </c>
      <c r="C3681" t="s">
        <v>331</v>
      </c>
      <c r="D3681" t="s">
        <v>26</v>
      </c>
      <c r="E3681" t="s">
        <v>28</v>
      </c>
      <c r="F3681" t="s">
        <v>61</v>
      </c>
      <c r="G3681">
        <v>101.52</v>
      </c>
    </row>
    <row r="3682" spans="1:7" x14ac:dyDescent="0.55000000000000004">
      <c r="A3682" s="1">
        <v>43409</v>
      </c>
      <c r="B3682" t="s">
        <v>22</v>
      </c>
      <c r="C3682" t="s">
        <v>263</v>
      </c>
      <c r="D3682" t="s">
        <v>144</v>
      </c>
      <c r="E3682" t="s">
        <v>28</v>
      </c>
      <c r="F3682" t="s">
        <v>61</v>
      </c>
      <c r="G3682">
        <v>101.4</v>
      </c>
    </row>
    <row r="3683" spans="1:7" x14ac:dyDescent="0.55000000000000004">
      <c r="A3683" s="1">
        <v>43361</v>
      </c>
      <c r="B3683" t="s">
        <v>22</v>
      </c>
      <c r="C3683" t="s">
        <v>665</v>
      </c>
      <c r="D3683" t="s">
        <v>40</v>
      </c>
      <c r="E3683" t="s">
        <v>67</v>
      </c>
      <c r="F3683" t="s">
        <v>157</v>
      </c>
      <c r="G3683">
        <v>101.34</v>
      </c>
    </row>
    <row r="3684" spans="1:7" x14ac:dyDescent="0.55000000000000004">
      <c r="A3684" s="1">
        <v>43268</v>
      </c>
      <c r="B3684" t="s">
        <v>98</v>
      </c>
      <c r="C3684" t="s">
        <v>263</v>
      </c>
      <c r="D3684" t="s">
        <v>144</v>
      </c>
      <c r="E3684" t="s">
        <v>67</v>
      </c>
      <c r="F3684" t="s">
        <v>157</v>
      </c>
      <c r="G3684">
        <v>101.34</v>
      </c>
    </row>
    <row r="3685" spans="1:7" x14ac:dyDescent="0.55000000000000004">
      <c r="A3685" s="1">
        <v>43463</v>
      </c>
      <c r="B3685" t="s">
        <v>37</v>
      </c>
      <c r="C3685" t="s">
        <v>39</v>
      </c>
      <c r="D3685" t="s">
        <v>40</v>
      </c>
      <c r="E3685" t="s">
        <v>28</v>
      </c>
      <c r="F3685" t="s">
        <v>61</v>
      </c>
      <c r="G3685">
        <v>101.12</v>
      </c>
    </row>
    <row r="3686" spans="1:7" x14ac:dyDescent="0.55000000000000004">
      <c r="A3686" s="1">
        <v>43411</v>
      </c>
      <c r="B3686" t="s">
        <v>22</v>
      </c>
      <c r="C3686" t="s">
        <v>241</v>
      </c>
      <c r="D3686" t="s">
        <v>144</v>
      </c>
      <c r="E3686" t="s">
        <v>42</v>
      </c>
      <c r="F3686" t="s">
        <v>74</v>
      </c>
      <c r="G3686">
        <v>100.94</v>
      </c>
    </row>
    <row r="3687" spans="1:7" x14ac:dyDescent="0.55000000000000004">
      <c r="A3687" s="1">
        <v>43094</v>
      </c>
      <c r="B3687" t="s">
        <v>37</v>
      </c>
      <c r="C3687" t="s">
        <v>306</v>
      </c>
      <c r="D3687" t="s">
        <v>40</v>
      </c>
      <c r="E3687" t="s">
        <v>67</v>
      </c>
      <c r="F3687" t="s">
        <v>157</v>
      </c>
      <c r="G3687">
        <v>100.8</v>
      </c>
    </row>
    <row r="3688" spans="1:7" x14ac:dyDescent="0.55000000000000004">
      <c r="A3688" s="1">
        <v>43346</v>
      </c>
      <c r="B3688" t="s">
        <v>37</v>
      </c>
      <c r="C3688" t="s">
        <v>207</v>
      </c>
      <c r="D3688" t="s">
        <v>101</v>
      </c>
      <c r="E3688" t="s">
        <v>67</v>
      </c>
      <c r="F3688" t="s">
        <v>157</v>
      </c>
      <c r="G3688">
        <v>100.8</v>
      </c>
    </row>
    <row r="3689" spans="1:7" x14ac:dyDescent="0.55000000000000004">
      <c r="A3689" s="1">
        <v>42724</v>
      </c>
      <c r="B3689" t="s">
        <v>98</v>
      </c>
      <c r="C3689" t="s">
        <v>100</v>
      </c>
      <c r="D3689" t="s">
        <v>101</v>
      </c>
      <c r="E3689" t="s">
        <v>67</v>
      </c>
      <c r="F3689" t="s">
        <v>157</v>
      </c>
      <c r="G3689">
        <v>100.8</v>
      </c>
    </row>
    <row r="3690" spans="1:7" x14ac:dyDescent="0.55000000000000004">
      <c r="A3690" s="1">
        <v>42135</v>
      </c>
      <c r="B3690" t="s">
        <v>22</v>
      </c>
      <c r="C3690" t="s">
        <v>100</v>
      </c>
      <c r="D3690" t="s">
        <v>101</v>
      </c>
      <c r="E3690" t="s">
        <v>67</v>
      </c>
      <c r="F3690" t="s">
        <v>68</v>
      </c>
      <c r="G3690">
        <v>100.792</v>
      </c>
    </row>
    <row r="3691" spans="1:7" x14ac:dyDescent="0.55000000000000004">
      <c r="A3691" s="1">
        <v>42686</v>
      </c>
      <c r="B3691" t="s">
        <v>37</v>
      </c>
      <c r="C3691" t="s">
        <v>50</v>
      </c>
      <c r="D3691" t="s">
        <v>26</v>
      </c>
      <c r="E3691" t="s">
        <v>67</v>
      </c>
      <c r="F3691" t="s">
        <v>68</v>
      </c>
      <c r="G3691">
        <v>100.792</v>
      </c>
    </row>
    <row r="3692" spans="1:7" x14ac:dyDescent="0.55000000000000004">
      <c r="A3692" s="1">
        <v>43058</v>
      </c>
      <c r="B3692" t="s">
        <v>22</v>
      </c>
      <c r="C3692" t="s">
        <v>100</v>
      </c>
      <c r="D3692" t="s">
        <v>101</v>
      </c>
      <c r="E3692" t="s">
        <v>42</v>
      </c>
      <c r="F3692" t="s">
        <v>55</v>
      </c>
      <c r="G3692">
        <v>100.70399999999999</v>
      </c>
    </row>
    <row r="3693" spans="1:7" x14ac:dyDescent="0.55000000000000004">
      <c r="A3693" s="1">
        <v>42347</v>
      </c>
      <c r="B3693" t="s">
        <v>37</v>
      </c>
      <c r="C3693" t="s">
        <v>306</v>
      </c>
      <c r="D3693" t="s">
        <v>40</v>
      </c>
      <c r="E3693" t="s">
        <v>42</v>
      </c>
      <c r="F3693" t="s">
        <v>55</v>
      </c>
      <c r="G3693">
        <v>100.70399999999999</v>
      </c>
    </row>
    <row r="3694" spans="1:7" x14ac:dyDescent="0.55000000000000004">
      <c r="A3694" s="1">
        <v>43324</v>
      </c>
      <c r="B3694" t="s">
        <v>22</v>
      </c>
      <c r="C3694" t="s">
        <v>92</v>
      </c>
      <c r="D3694" t="s">
        <v>40</v>
      </c>
      <c r="E3694" t="s">
        <v>42</v>
      </c>
      <c r="F3694" t="s">
        <v>71</v>
      </c>
      <c r="G3694">
        <v>100.70399999999999</v>
      </c>
    </row>
    <row r="3695" spans="1:7" x14ac:dyDescent="0.55000000000000004">
      <c r="A3695" s="1">
        <v>42616</v>
      </c>
      <c r="B3695" t="s">
        <v>37</v>
      </c>
      <c r="C3695" t="s">
        <v>745</v>
      </c>
      <c r="D3695" t="s">
        <v>144</v>
      </c>
      <c r="E3695" t="s">
        <v>67</v>
      </c>
      <c r="F3695" t="s">
        <v>68</v>
      </c>
      <c r="G3695">
        <v>100.49</v>
      </c>
    </row>
    <row r="3696" spans="1:7" x14ac:dyDescent="0.55000000000000004">
      <c r="A3696" s="1">
        <v>42977</v>
      </c>
      <c r="B3696" t="s">
        <v>22</v>
      </c>
      <c r="C3696" t="s">
        <v>143</v>
      </c>
      <c r="D3696" t="s">
        <v>144</v>
      </c>
      <c r="E3696" t="s">
        <v>42</v>
      </c>
      <c r="F3696" t="s">
        <v>43</v>
      </c>
      <c r="G3696">
        <v>100.24</v>
      </c>
    </row>
    <row r="3697" spans="1:7" x14ac:dyDescent="0.55000000000000004">
      <c r="A3697" s="1">
        <v>42161</v>
      </c>
      <c r="B3697" t="s">
        <v>98</v>
      </c>
      <c r="C3697" t="s">
        <v>100</v>
      </c>
      <c r="D3697" t="s">
        <v>101</v>
      </c>
      <c r="E3697" t="s">
        <v>42</v>
      </c>
      <c r="F3697" t="s">
        <v>43</v>
      </c>
      <c r="G3697">
        <v>100.24</v>
      </c>
    </row>
    <row r="3698" spans="1:7" x14ac:dyDescent="0.55000000000000004">
      <c r="A3698" s="1">
        <v>42773</v>
      </c>
      <c r="B3698" t="s">
        <v>22</v>
      </c>
      <c r="C3698" t="s">
        <v>315</v>
      </c>
      <c r="D3698" t="s">
        <v>26</v>
      </c>
      <c r="E3698" t="s">
        <v>67</v>
      </c>
      <c r="F3698" t="s">
        <v>157</v>
      </c>
      <c r="G3698">
        <v>100</v>
      </c>
    </row>
    <row r="3699" spans="1:7" x14ac:dyDescent="0.55000000000000004">
      <c r="A3699" s="1">
        <v>43004</v>
      </c>
      <c r="B3699" t="s">
        <v>98</v>
      </c>
      <c r="C3699" t="s">
        <v>92</v>
      </c>
      <c r="D3699" t="s">
        <v>40</v>
      </c>
      <c r="E3699" t="s">
        <v>67</v>
      </c>
      <c r="F3699" t="s">
        <v>157</v>
      </c>
      <c r="G3699">
        <v>100</v>
      </c>
    </row>
    <row r="3700" spans="1:7" x14ac:dyDescent="0.55000000000000004">
      <c r="A3700" s="1">
        <v>43032</v>
      </c>
      <c r="B3700" t="s">
        <v>37</v>
      </c>
      <c r="C3700" t="s">
        <v>39</v>
      </c>
      <c r="D3700" t="s">
        <v>40</v>
      </c>
      <c r="E3700" t="s">
        <v>67</v>
      </c>
      <c r="F3700" t="s">
        <v>157</v>
      </c>
      <c r="G3700">
        <v>100</v>
      </c>
    </row>
    <row r="3701" spans="1:7" x14ac:dyDescent="0.55000000000000004">
      <c r="A3701" s="1">
        <v>42848</v>
      </c>
      <c r="B3701" t="s">
        <v>37</v>
      </c>
      <c r="C3701" t="s">
        <v>39</v>
      </c>
      <c r="D3701" t="s">
        <v>40</v>
      </c>
      <c r="E3701" t="s">
        <v>67</v>
      </c>
      <c r="F3701" t="s">
        <v>157</v>
      </c>
      <c r="G3701">
        <v>99.99</v>
      </c>
    </row>
    <row r="3702" spans="1:7" x14ac:dyDescent="0.55000000000000004">
      <c r="A3702" s="1">
        <v>42151</v>
      </c>
      <c r="B3702" t="s">
        <v>22</v>
      </c>
      <c r="C3702" t="s">
        <v>39</v>
      </c>
      <c r="D3702" t="s">
        <v>40</v>
      </c>
      <c r="E3702" t="s">
        <v>67</v>
      </c>
      <c r="F3702" t="s">
        <v>157</v>
      </c>
      <c r="G3702">
        <v>99.99</v>
      </c>
    </row>
    <row r="3703" spans="1:7" x14ac:dyDescent="0.55000000000000004">
      <c r="A3703" s="1">
        <v>43413</v>
      </c>
      <c r="B3703" t="s">
        <v>37</v>
      </c>
      <c r="C3703" t="s">
        <v>39</v>
      </c>
      <c r="D3703" t="s">
        <v>40</v>
      </c>
      <c r="E3703" t="s">
        <v>67</v>
      </c>
      <c r="F3703" t="s">
        <v>157</v>
      </c>
      <c r="G3703">
        <v>99.99</v>
      </c>
    </row>
    <row r="3704" spans="1:7" x14ac:dyDescent="0.55000000000000004">
      <c r="A3704" s="1">
        <v>43200</v>
      </c>
      <c r="B3704" t="s">
        <v>98</v>
      </c>
      <c r="C3704" t="s">
        <v>745</v>
      </c>
      <c r="D3704" t="s">
        <v>144</v>
      </c>
      <c r="E3704" t="s">
        <v>67</v>
      </c>
      <c r="F3704" t="s">
        <v>157</v>
      </c>
      <c r="G3704">
        <v>99.99</v>
      </c>
    </row>
    <row r="3705" spans="1:7" x14ac:dyDescent="0.55000000000000004">
      <c r="A3705" s="1">
        <v>42325</v>
      </c>
      <c r="B3705" t="s">
        <v>37</v>
      </c>
      <c r="C3705" t="s">
        <v>39</v>
      </c>
      <c r="D3705" t="s">
        <v>40</v>
      </c>
      <c r="E3705" t="s">
        <v>67</v>
      </c>
      <c r="F3705" t="s">
        <v>157</v>
      </c>
      <c r="G3705">
        <v>99.98</v>
      </c>
    </row>
    <row r="3706" spans="1:7" x14ac:dyDescent="0.55000000000000004">
      <c r="A3706" s="1">
        <v>43162</v>
      </c>
      <c r="B3706" t="s">
        <v>22</v>
      </c>
      <c r="C3706" t="s">
        <v>234</v>
      </c>
      <c r="D3706" t="s">
        <v>101</v>
      </c>
      <c r="E3706" t="s">
        <v>67</v>
      </c>
      <c r="F3706" t="s">
        <v>157</v>
      </c>
      <c r="G3706">
        <v>99.98</v>
      </c>
    </row>
    <row r="3707" spans="1:7" x14ac:dyDescent="0.55000000000000004">
      <c r="A3707" s="1">
        <v>42098</v>
      </c>
      <c r="B3707" t="s">
        <v>37</v>
      </c>
      <c r="C3707" t="s">
        <v>734</v>
      </c>
      <c r="D3707" t="s">
        <v>26</v>
      </c>
      <c r="E3707" t="s">
        <v>67</v>
      </c>
      <c r="F3707" t="s">
        <v>157</v>
      </c>
      <c r="G3707">
        <v>99.98</v>
      </c>
    </row>
    <row r="3708" spans="1:7" x14ac:dyDescent="0.55000000000000004">
      <c r="A3708" s="1">
        <v>42282</v>
      </c>
      <c r="B3708" t="s">
        <v>22</v>
      </c>
      <c r="C3708" t="s">
        <v>39</v>
      </c>
      <c r="D3708" t="s">
        <v>40</v>
      </c>
      <c r="E3708" t="s">
        <v>67</v>
      </c>
      <c r="F3708" t="s">
        <v>157</v>
      </c>
      <c r="G3708">
        <v>99.98</v>
      </c>
    </row>
    <row r="3709" spans="1:7" x14ac:dyDescent="0.55000000000000004">
      <c r="A3709" s="1">
        <v>42208</v>
      </c>
      <c r="B3709" t="s">
        <v>22</v>
      </c>
      <c r="C3709" t="s">
        <v>263</v>
      </c>
      <c r="D3709" t="s">
        <v>144</v>
      </c>
      <c r="E3709" t="s">
        <v>67</v>
      </c>
      <c r="F3709" t="s">
        <v>157</v>
      </c>
      <c r="G3709">
        <v>99.98</v>
      </c>
    </row>
    <row r="3710" spans="1:7" x14ac:dyDescent="0.55000000000000004">
      <c r="A3710" s="1">
        <v>42354</v>
      </c>
      <c r="B3710" t="s">
        <v>22</v>
      </c>
      <c r="C3710" t="s">
        <v>315</v>
      </c>
      <c r="D3710" t="s">
        <v>26</v>
      </c>
      <c r="E3710" t="s">
        <v>67</v>
      </c>
      <c r="F3710" t="s">
        <v>157</v>
      </c>
      <c r="G3710">
        <v>99.98</v>
      </c>
    </row>
    <row r="3711" spans="1:7" x14ac:dyDescent="0.55000000000000004">
      <c r="A3711" s="1">
        <v>42758</v>
      </c>
      <c r="B3711" t="s">
        <v>37</v>
      </c>
      <c r="C3711" t="s">
        <v>5208</v>
      </c>
      <c r="D3711" t="s">
        <v>144</v>
      </c>
      <c r="E3711" t="s">
        <v>67</v>
      </c>
      <c r="F3711" t="s">
        <v>157</v>
      </c>
      <c r="G3711">
        <v>99.98</v>
      </c>
    </row>
    <row r="3712" spans="1:7" x14ac:dyDescent="0.55000000000000004">
      <c r="A3712" s="1">
        <v>43409</v>
      </c>
      <c r="B3712" t="s">
        <v>22</v>
      </c>
      <c r="C3712" t="s">
        <v>263</v>
      </c>
      <c r="D3712" t="s">
        <v>144</v>
      </c>
      <c r="E3712" t="s">
        <v>67</v>
      </c>
      <c r="F3712" t="s">
        <v>68</v>
      </c>
      <c r="G3712">
        <v>99.98</v>
      </c>
    </row>
    <row r="3713" spans="1:7" x14ac:dyDescent="0.55000000000000004">
      <c r="A3713" s="1">
        <v>43452</v>
      </c>
      <c r="B3713" t="s">
        <v>37</v>
      </c>
      <c r="C3713" t="s">
        <v>110</v>
      </c>
      <c r="D3713" t="s">
        <v>101</v>
      </c>
      <c r="E3713" t="s">
        <v>28</v>
      </c>
      <c r="F3713" t="s">
        <v>61</v>
      </c>
      <c r="G3713">
        <v>99.95</v>
      </c>
    </row>
    <row r="3714" spans="1:7" x14ac:dyDescent="0.55000000000000004">
      <c r="A3714" s="1">
        <v>42123</v>
      </c>
      <c r="B3714" t="s">
        <v>37</v>
      </c>
      <c r="C3714" t="s">
        <v>331</v>
      </c>
      <c r="D3714" t="s">
        <v>26</v>
      </c>
      <c r="E3714" t="s">
        <v>42</v>
      </c>
      <c r="F3714" t="s">
        <v>55</v>
      </c>
      <c r="G3714">
        <v>99.92</v>
      </c>
    </row>
    <row r="3715" spans="1:7" x14ac:dyDescent="0.55000000000000004">
      <c r="A3715" s="1">
        <v>42170</v>
      </c>
      <c r="B3715" t="s">
        <v>37</v>
      </c>
      <c r="C3715" t="s">
        <v>100</v>
      </c>
      <c r="D3715" t="s">
        <v>101</v>
      </c>
      <c r="E3715" t="s">
        <v>28</v>
      </c>
      <c r="F3715" t="s">
        <v>52</v>
      </c>
      <c r="G3715">
        <v>99.918000000000006</v>
      </c>
    </row>
    <row r="3716" spans="1:7" x14ac:dyDescent="0.55000000000000004">
      <c r="A3716" s="1">
        <v>43298</v>
      </c>
      <c r="B3716" t="s">
        <v>98</v>
      </c>
      <c r="C3716" t="s">
        <v>263</v>
      </c>
      <c r="D3716" t="s">
        <v>144</v>
      </c>
      <c r="E3716" t="s">
        <v>42</v>
      </c>
      <c r="F3716" t="s">
        <v>86</v>
      </c>
      <c r="G3716">
        <v>99.9</v>
      </c>
    </row>
    <row r="3717" spans="1:7" x14ac:dyDescent="0.55000000000000004">
      <c r="A3717" s="1">
        <v>42892</v>
      </c>
      <c r="B3717" t="s">
        <v>98</v>
      </c>
      <c r="C3717" t="s">
        <v>39</v>
      </c>
      <c r="D3717" t="s">
        <v>40</v>
      </c>
      <c r="E3717" t="s">
        <v>42</v>
      </c>
      <c r="F3717" t="s">
        <v>86</v>
      </c>
      <c r="G3717">
        <v>99.9</v>
      </c>
    </row>
    <row r="3718" spans="1:7" x14ac:dyDescent="0.55000000000000004">
      <c r="A3718" s="1">
        <v>43352</v>
      </c>
      <c r="B3718" t="s">
        <v>37</v>
      </c>
      <c r="C3718" t="s">
        <v>39</v>
      </c>
      <c r="D3718" t="s">
        <v>40</v>
      </c>
      <c r="E3718" t="s">
        <v>42</v>
      </c>
      <c r="F3718" t="s">
        <v>55</v>
      </c>
      <c r="G3718">
        <v>99.87</v>
      </c>
    </row>
    <row r="3719" spans="1:7" x14ac:dyDescent="0.55000000000000004">
      <c r="A3719" s="1">
        <v>43021</v>
      </c>
      <c r="B3719" t="s">
        <v>37</v>
      </c>
      <c r="C3719" t="s">
        <v>263</v>
      </c>
      <c r="D3719" t="s">
        <v>144</v>
      </c>
      <c r="E3719" t="s">
        <v>42</v>
      </c>
      <c r="F3719" t="s">
        <v>55</v>
      </c>
      <c r="G3719">
        <v>99.87</v>
      </c>
    </row>
    <row r="3720" spans="1:7" x14ac:dyDescent="0.55000000000000004">
      <c r="A3720" s="1">
        <v>43315</v>
      </c>
      <c r="B3720" t="s">
        <v>22</v>
      </c>
      <c r="C3720" t="s">
        <v>39</v>
      </c>
      <c r="D3720" t="s">
        <v>40</v>
      </c>
      <c r="E3720" t="s">
        <v>42</v>
      </c>
      <c r="F3720" t="s">
        <v>55</v>
      </c>
      <c r="G3720">
        <v>99.87</v>
      </c>
    </row>
    <row r="3721" spans="1:7" x14ac:dyDescent="0.55000000000000004">
      <c r="A3721" s="1">
        <v>42828</v>
      </c>
      <c r="B3721" t="s">
        <v>22</v>
      </c>
      <c r="C3721" t="s">
        <v>143</v>
      </c>
      <c r="D3721" t="s">
        <v>144</v>
      </c>
      <c r="E3721" t="s">
        <v>42</v>
      </c>
      <c r="F3721" t="s">
        <v>71</v>
      </c>
      <c r="G3721">
        <v>99.846000000000004</v>
      </c>
    </row>
    <row r="3722" spans="1:7" x14ac:dyDescent="0.55000000000000004">
      <c r="A3722" s="1">
        <v>43121</v>
      </c>
      <c r="B3722" t="s">
        <v>98</v>
      </c>
      <c r="C3722" t="s">
        <v>92</v>
      </c>
      <c r="D3722" t="s">
        <v>40</v>
      </c>
      <c r="E3722" t="s">
        <v>42</v>
      </c>
      <c r="F3722" t="s">
        <v>71</v>
      </c>
      <c r="G3722">
        <v>99.695999999999998</v>
      </c>
    </row>
    <row r="3723" spans="1:7" x14ac:dyDescent="0.55000000000000004">
      <c r="A3723" s="1">
        <v>43340</v>
      </c>
      <c r="B3723" t="s">
        <v>98</v>
      </c>
      <c r="C3723" t="s">
        <v>92</v>
      </c>
      <c r="D3723" t="s">
        <v>40</v>
      </c>
      <c r="E3723" t="s">
        <v>42</v>
      </c>
      <c r="F3723" t="s">
        <v>71</v>
      </c>
      <c r="G3723">
        <v>99.68</v>
      </c>
    </row>
    <row r="3724" spans="1:7" x14ac:dyDescent="0.55000000000000004">
      <c r="A3724" s="1">
        <v>42725</v>
      </c>
      <c r="B3724" t="s">
        <v>22</v>
      </c>
      <c r="C3724" t="s">
        <v>92</v>
      </c>
      <c r="D3724" t="s">
        <v>40</v>
      </c>
      <c r="E3724" t="s">
        <v>67</v>
      </c>
      <c r="F3724" t="s">
        <v>157</v>
      </c>
      <c r="G3724">
        <v>99.6</v>
      </c>
    </row>
    <row r="3725" spans="1:7" x14ac:dyDescent="0.55000000000000004">
      <c r="A3725" s="1">
        <v>42477</v>
      </c>
      <c r="B3725" t="s">
        <v>22</v>
      </c>
      <c r="C3725" t="s">
        <v>263</v>
      </c>
      <c r="D3725" t="s">
        <v>144</v>
      </c>
      <c r="E3725" t="s">
        <v>67</v>
      </c>
      <c r="F3725" t="s">
        <v>157</v>
      </c>
      <c r="G3725">
        <v>99.6</v>
      </c>
    </row>
    <row r="3726" spans="1:7" x14ac:dyDescent="0.55000000000000004">
      <c r="A3726" s="1">
        <v>42102</v>
      </c>
      <c r="B3726" t="s">
        <v>98</v>
      </c>
      <c r="C3726" t="s">
        <v>39</v>
      </c>
      <c r="D3726" t="s">
        <v>40</v>
      </c>
      <c r="E3726" t="s">
        <v>28</v>
      </c>
      <c r="F3726" t="s">
        <v>52</v>
      </c>
      <c r="G3726">
        <v>99.591999999999999</v>
      </c>
    </row>
    <row r="3727" spans="1:7" x14ac:dyDescent="0.55000000000000004">
      <c r="A3727" s="1">
        <v>42603</v>
      </c>
      <c r="B3727" t="s">
        <v>98</v>
      </c>
      <c r="C3727" t="s">
        <v>143</v>
      </c>
      <c r="D3727" t="s">
        <v>144</v>
      </c>
      <c r="E3727" t="s">
        <v>42</v>
      </c>
      <c r="F3727" t="s">
        <v>71</v>
      </c>
      <c r="G3727">
        <v>99.587999999999994</v>
      </c>
    </row>
    <row r="3728" spans="1:7" x14ac:dyDescent="0.55000000000000004">
      <c r="A3728" s="1">
        <v>43178</v>
      </c>
      <c r="B3728" t="s">
        <v>22</v>
      </c>
      <c r="C3728" t="s">
        <v>39</v>
      </c>
      <c r="D3728" t="s">
        <v>40</v>
      </c>
      <c r="E3728" t="s">
        <v>67</v>
      </c>
      <c r="F3728" t="s">
        <v>157</v>
      </c>
      <c r="G3728">
        <v>99.54</v>
      </c>
    </row>
    <row r="3729" spans="1:7" x14ac:dyDescent="0.55000000000000004">
      <c r="A3729" s="1">
        <v>42937</v>
      </c>
      <c r="B3729" t="s">
        <v>37</v>
      </c>
      <c r="C3729" t="s">
        <v>494</v>
      </c>
      <c r="D3729" t="s">
        <v>144</v>
      </c>
      <c r="E3729" t="s">
        <v>42</v>
      </c>
      <c r="F3729" t="s">
        <v>55</v>
      </c>
      <c r="G3729">
        <v>99.488</v>
      </c>
    </row>
    <row r="3730" spans="1:7" x14ac:dyDescent="0.55000000000000004">
      <c r="A3730" s="1">
        <v>43439</v>
      </c>
      <c r="B3730" t="s">
        <v>22</v>
      </c>
      <c r="C3730" t="s">
        <v>250</v>
      </c>
      <c r="D3730" t="s">
        <v>101</v>
      </c>
      <c r="E3730" t="s">
        <v>67</v>
      </c>
      <c r="F3730" t="s">
        <v>157</v>
      </c>
      <c r="G3730">
        <v>99.39</v>
      </c>
    </row>
    <row r="3731" spans="1:7" x14ac:dyDescent="0.55000000000000004">
      <c r="A3731" s="1">
        <v>43054</v>
      </c>
      <c r="B3731" t="s">
        <v>37</v>
      </c>
      <c r="C3731" t="s">
        <v>39</v>
      </c>
      <c r="D3731" t="s">
        <v>40</v>
      </c>
      <c r="E3731" t="s">
        <v>67</v>
      </c>
      <c r="F3731" t="s">
        <v>157</v>
      </c>
      <c r="G3731">
        <v>99.39</v>
      </c>
    </row>
    <row r="3732" spans="1:7" x14ac:dyDescent="0.55000000000000004">
      <c r="A3732" s="1">
        <v>42996</v>
      </c>
      <c r="B3732" t="s">
        <v>22</v>
      </c>
      <c r="C3732" t="s">
        <v>494</v>
      </c>
      <c r="D3732" t="s">
        <v>144</v>
      </c>
      <c r="E3732" t="s">
        <v>28</v>
      </c>
      <c r="F3732" t="s">
        <v>32</v>
      </c>
      <c r="G3732">
        <v>99.372</v>
      </c>
    </row>
    <row r="3733" spans="1:7" x14ac:dyDescent="0.55000000000000004">
      <c r="A3733" s="1">
        <v>42815</v>
      </c>
      <c r="B3733" t="s">
        <v>37</v>
      </c>
      <c r="C3733" t="s">
        <v>100</v>
      </c>
      <c r="D3733" t="s">
        <v>101</v>
      </c>
      <c r="E3733" t="s">
        <v>28</v>
      </c>
      <c r="F3733" t="s">
        <v>52</v>
      </c>
      <c r="G3733">
        <v>99.372</v>
      </c>
    </row>
    <row r="3734" spans="1:7" x14ac:dyDescent="0.55000000000000004">
      <c r="A3734" s="1">
        <v>42434</v>
      </c>
      <c r="B3734" t="s">
        <v>37</v>
      </c>
      <c r="C3734" t="s">
        <v>143</v>
      </c>
      <c r="D3734" t="s">
        <v>144</v>
      </c>
      <c r="E3734" t="s">
        <v>28</v>
      </c>
      <c r="F3734" t="s">
        <v>32</v>
      </c>
      <c r="G3734">
        <v>99.372</v>
      </c>
    </row>
    <row r="3735" spans="1:7" x14ac:dyDescent="0.55000000000000004">
      <c r="A3735" s="1">
        <v>43358</v>
      </c>
      <c r="B3735" t="s">
        <v>22</v>
      </c>
      <c r="C3735" t="s">
        <v>39</v>
      </c>
      <c r="D3735" t="s">
        <v>40</v>
      </c>
      <c r="E3735" t="s">
        <v>42</v>
      </c>
      <c r="F3735" t="s">
        <v>64</v>
      </c>
      <c r="G3735">
        <v>99.3</v>
      </c>
    </row>
    <row r="3736" spans="1:7" x14ac:dyDescent="0.55000000000000004">
      <c r="A3736" s="1">
        <v>43214</v>
      </c>
      <c r="B3736" t="s">
        <v>37</v>
      </c>
      <c r="C3736" t="s">
        <v>143</v>
      </c>
      <c r="D3736" t="s">
        <v>144</v>
      </c>
      <c r="E3736" t="s">
        <v>42</v>
      </c>
      <c r="F3736" t="s">
        <v>74</v>
      </c>
      <c r="G3736">
        <v>99.28</v>
      </c>
    </row>
    <row r="3737" spans="1:7" x14ac:dyDescent="0.55000000000000004">
      <c r="A3737" s="1">
        <v>42206</v>
      </c>
      <c r="B3737" t="s">
        <v>37</v>
      </c>
      <c r="C3737" t="s">
        <v>39</v>
      </c>
      <c r="D3737" t="s">
        <v>40</v>
      </c>
      <c r="E3737" t="s">
        <v>42</v>
      </c>
      <c r="F3737" t="s">
        <v>64</v>
      </c>
      <c r="G3737">
        <v>99.2</v>
      </c>
    </row>
    <row r="3738" spans="1:7" x14ac:dyDescent="0.55000000000000004">
      <c r="A3738" s="1">
        <v>42577</v>
      </c>
      <c r="B3738" t="s">
        <v>37</v>
      </c>
      <c r="C3738" t="s">
        <v>39</v>
      </c>
      <c r="D3738" t="s">
        <v>40</v>
      </c>
      <c r="E3738" t="s">
        <v>42</v>
      </c>
      <c r="F3738" t="s">
        <v>64</v>
      </c>
      <c r="G3738">
        <v>99.2</v>
      </c>
    </row>
    <row r="3739" spans="1:7" x14ac:dyDescent="0.55000000000000004">
      <c r="A3739" s="1">
        <v>43372</v>
      </c>
      <c r="B3739" t="s">
        <v>22</v>
      </c>
      <c r="C3739" t="s">
        <v>39</v>
      </c>
      <c r="D3739" t="s">
        <v>40</v>
      </c>
      <c r="E3739" t="s">
        <v>42</v>
      </c>
      <c r="F3739" t="s">
        <v>64</v>
      </c>
      <c r="G3739">
        <v>99.2</v>
      </c>
    </row>
    <row r="3740" spans="1:7" x14ac:dyDescent="0.55000000000000004">
      <c r="A3740" s="1">
        <v>42640</v>
      </c>
      <c r="B3740" t="s">
        <v>37</v>
      </c>
      <c r="C3740" t="s">
        <v>92</v>
      </c>
      <c r="D3740" t="s">
        <v>40</v>
      </c>
      <c r="E3740" t="s">
        <v>42</v>
      </c>
      <c r="F3740" t="s">
        <v>64</v>
      </c>
      <c r="G3740">
        <v>99.2</v>
      </c>
    </row>
    <row r="3741" spans="1:7" x14ac:dyDescent="0.55000000000000004">
      <c r="A3741" s="1">
        <v>42366</v>
      </c>
      <c r="B3741" t="s">
        <v>37</v>
      </c>
      <c r="C3741" t="s">
        <v>143</v>
      </c>
      <c r="D3741" t="s">
        <v>144</v>
      </c>
      <c r="E3741" t="s">
        <v>42</v>
      </c>
      <c r="F3741" t="s">
        <v>64</v>
      </c>
      <c r="G3741">
        <v>99.135999999999996</v>
      </c>
    </row>
    <row r="3742" spans="1:7" x14ac:dyDescent="0.55000000000000004">
      <c r="A3742" s="1">
        <v>43006</v>
      </c>
      <c r="B3742" t="s">
        <v>37</v>
      </c>
      <c r="C3742" t="s">
        <v>207</v>
      </c>
      <c r="D3742" t="s">
        <v>101</v>
      </c>
      <c r="E3742" t="s">
        <v>42</v>
      </c>
      <c r="F3742" t="s">
        <v>86</v>
      </c>
      <c r="G3742">
        <v>99.135999999999996</v>
      </c>
    </row>
    <row r="3743" spans="1:7" x14ac:dyDescent="0.55000000000000004">
      <c r="A3743" s="1">
        <v>43423</v>
      </c>
      <c r="B3743" t="s">
        <v>22</v>
      </c>
      <c r="C3743" t="s">
        <v>100</v>
      </c>
      <c r="D3743" t="s">
        <v>101</v>
      </c>
      <c r="E3743" t="s">
        <v>42</v>
      </c>
      <c r="F3743" t="s">
        <v>64</v>
      </c>
      <c r="G3743">
        <v>99.135999999999996</v>
      </c>
    </row>
    <row r="3744" spans="1:7" x14ac:dyDescent="0.55000000000000004">
      <c r="A3744" s="1">
        <v>42576</v>
      </c>
      <c r="B3744" t="s">
        <v>37</v>
      </c>
      <c r="C3744" t="s">
        <v>354</v>
      </c>
      <c r="D3744" t="s">
        <v>26</v>
      </c>
      <c r="E3744" t="s">
        <v>42</v>
      </c>
      <c r="F3744" t="s">
        <v>169</v>
      </c>
      <c r="G3744">
        <v>98.46</v>
      </c>
    </row>
    <row r="3745" spans="1:7" x14ac:dyDescent="0.55000000000000004">
      <c r="A3745" s="1">
        <v>42998</v>
      </c>
      <c r="B3745" t="s">
        <v>37</v>
      </c>
      <c r="C3745" t="s">
        <v>84</v>
      </c>
      <c r="D3745" t="s">
        <v>26</v>
      </c>
      <c r="E3745" t="s">
        <v>28</v>
      </c>
      <c r="F3745" t="s">
        <v>32</v>
      </c>
      <c r="G3745">
        <v>98.391999999999996</v>
      </c>
    </row>
    <row r="3746" spans="1:7" x14ac:dyDescent="0.55000000000000004">
      <c r="A3746" s="1">
        <v>42343</v>
      </c>
      <c r="B3746" t="s">
        <v>37</v>
      </c>
      <c r="C3746" t="s">
        <v>494</v>
      </c>
      <c r="D3746" t="s">
        <v>144</v>
      </c>
      <c r="E3746" t="s">
        <v>42</v>
      </c>
      <c r="F3746" t="s">
        <v>86</v>
      </c>
      <c r="G3746">
        <v>98.376000000000005</v>
      </c>
    </row>
    <row r="3747" spans="1:7" x14ac:dyDescent="0.55000000000000004">
      <c r="A3747" s="1">
        <v>42460</v>
      </c>
      <c r="B3747" t="s">
        <v>37</v>
      </c>
      <c r="C3747" t="s">
        <v>100</v>
      </c>
      <c r="D3747" t="s">
        <v>101</v>
      </c>
      <c r="E3747" t="s">
        <v>42</v>
      </c>
      <c r="F3747" t="s">
        <v>86</v>
      </c>
      <c r="G3747">
        <v>98.376000000000005</v>
      </c>
    </row>
    <row r="3748" spans="1:7" x14ac:dyDescent="0.55000000000000004">
      <c r="A3748" s="1">
        <v>42562</v>
      </c>
      <c r="B3748" t="s">
        <v>22</v>
      </c>
      <c r="C3748" t="s">
        <v>92</v>
      </c>
      <c r="D3748" t="s">
        <v>40</v>
      </c>
      <c r="E3748" t="s">
        <v>42</v>
      </c>
      <c r="F3748" t="s">
        <v>71</v>
      </c>
      <c r="G3748">
        <v>98.352000000000004</v>
      </c>
    </row>
    <row r="3749" spans="1:7" x14ac:dyDescent="0.55000000000000004">
      <c r="A3749" s="1">
        <v>42679</v>
      </c>
      <c r="B3749" t="s">
        <v>22</v>
      </c>
      <c r="C3749" t="s">
        <v>92</v>
      </c>
      <c r="D3749" t="s">
        <v>40</v>
      </c>
      <c r="E3749" t="s">
        <v>42</v>
      </c>
      <c r="F3749" t="s">
        <v>71</v>
      </c>
      <c r="G3749">
        <v>98.352000000000004</v>
      </c>
    </row>
    <row r="3750" spans="1:7" x14ac:dyDescent="0.55000000000000004">
      <c r="A3750" s="1">
        <v>42297</v>
      </c>
      <c r="B3750" t="s">
        <v>37</v>
      </c>
      <c r="C3750" t="s">
        <v>331</v>
      </c>
      <c r="D3750" t="s">
        <v>26</v>
      </c>
      <c r="E3750" t="s">
        <v>42</v>
      </c>
      <c r="F3750" t="s">
        <v>55</v>
      </c>
      <c r="G3750">
        <v>98.352000000000004</v>
      </c>
    </row>
    <row r="3751" spans="1:7" x14ac:dyDescent="0.55000000000000004">
      <c r="A3751" s="1">
        <v>42704</v>
      </c>
      <c r="B3751" t="s">
        <v>22</v>
      </c>
      <c r="C3751" t="s">
        <v>84</v>
      </c>
      <c r="D3751" t="s">
        <v>26</v>
      </c>
      <c r="E3751" t="s">
        <v>42</v>
      </c>
      <c r="F3751" t="s">
        <v>74</v>
      </c>
      <c r="G3751">
        <v>98.352000000000004</v>
      </c>
    </row>
    <row r="3752" spans="1:7" x14ac:dyDescent="0.55000000000000004">
      <c r="A3752" s="1">
        <v>42969</v>
      </c>
      <c r="B3752" t="s">
        <v>98</v>
      </c>
      <c r="C3752" t="s">
        <v>453</v>
      </c>
      <c r="D3752" t="s">
        <v>40</v>
      </c>
      <c r="E3752" t="s">
        <v>28</v>
      </c>
      <c r="F3752" t="s">
        <v>61</v>
      </c>
      <c r="G3752">
        <v>98.328000000000003</v>
      </c>
    </row>
    <row r="3753" spans="1:7" x14ac:dyDescent="0.55000000000000004">
      <c r="A3753" s="1">
        <v>42560</v>
      </c>
      <c r="B3753" t="s">
        <v>22</v>
      </c>
      <c r="C3753" t="s">
        <v>2738</v>
      </c>
      <c r="D3753" t="s">
        <v>144</v>
      </c>
      <c r="E3753" t="s">
        <v>42</v>
      </c>
      <c r="F3753" t="s">
        <v>55</v>
      </c>
      <c r="G3753">
        <v>98.21</v>
      </c>
    </row>
    <row r="3754" spans="1:7" x14ac:dyDescent="0.55000000000000004">
      <c r="A3754" s="1">
        <v>43365</v>
      </c>
      <c r="B3754" t="s">
        <v>37</v>
      </c>
      <c r="C3754" t="s">
        <v>110</v>
      </c>
      <c r="D3754" t="s">
        <v>101</v>
      </c>
      <c r="E3754" t="s">
        <v>67</v>
      </c>
      <c r="F3754" t="s">
        <v>157</v>
      </c>
      <c r="G3754">
        <v>98.16</v>
      </c>
    </row>
    <row r="3755" spans="1:7" x14ac:dyDescent="0.55000000000000004">
      <c r="A3755" s="1">
        <v>43029</v>
      </c>
      <c r="B3755" t="s">
        <v>22</v>
      </c>
      <c r="C3755" t="s">
        <v>2738</v>
      </c>
      <c r="D3755" t="s">
        <v>144</v>
      </c>
      <c r="E3755" t="s">
        <v>67</v>
      </c>
      <c r="F3755" t="s">
        <v>157</v>
      </c>
      <c r="G3755">
        <v>98.16</v>
      </c>
    </row>
    <row r="3756" spans="1:7" x14ac:dyDescent="0.55000000000000004">
      <c r="A3756" s="1">
        <v>43247</v>
      </c>
      <c r="B3756" t="s">
        <v>37</v>
      </c>
      <c r="C3756" t="s">
        <v>92</v>
      </c>
      <c r="D3756" t="s">
        <v>40</v>
      </c>
      <c r="E3756" t="s">
        <v>67</v>
      </c>
      <c r="F3756" t="s">
        <v>157</v>
      </c>
      <c r="G3756">
        <v>98.16</v>
      </c>
    </row>
    <row r="3757" spans="1:7" x14ac:dyDescent="0.55000000000000004">
      <c r="A3757" s="1">
        <v>43329</v>
      </c>
      <c r="B3757" t="s">
        <v>98</v>
      </c>
      <c r="C3757" t="s">
        <v>25</v>
      </c>
      <c r="D3757" t="s">
        <v>26</v>
      </c>
      <c r="E3757" t="s">
        <v>67</v>
      </c>
      <c r="F3757" t="s">
        <v>157</v>
      </c>
      <c r="G3757">
        <v>98.16</v>
      </c>
    </row>
    <row r="3758" spans="1:7" x14ac:dyDescent="0.55000000000000004">
      <c r="A3758" s="1">
        <v>42465</v>
      </c>
      <c r="B3758" t="s">
        <v>98</v>
      </c>
      <c r="C3758" t="s">
        <v>143</v>
      </c>
      <c r="D3758" t="s">
        <v>144</v>
      </c>
      <c r="E3758" t="s">
        <v>42</v>
      </c>
      <c r="F3758" t="s">
        <v>74</v>
      </c>
      <c r="G3758">
        <v>98.111999999999995</v>
      </c>
    </row>
    <row r="3759" spans="1:7" x14ac:dyDescent="0.55000000000000004">
      <c r="A3759" s="1">
        <v>43066</v>
      </c>
      <c r="B3759" t="s">
        <v>37</v>
      </c>
      <c r="C3759" t="s">
        <v>207</v>
      </c>
      <c r="D3759" t="s">
        <v>101</v>
      </c>
      <c r="E3759" t="s">
        <v>42</v>
      </c>
      <c r="F3759" t="s">
        <v>55</v>
      </c>
      <c r="G3759">
        <v>97.983999999999995</v>
      </c>
    </row>
    <row r="3760" spans="1:7" x14ac:dyDescent="0.55000000000000004">
      <c r="A3760" s="1">
        <v>42478</v>
      </c>
      <c r="B3760" t="s">
        <v>37</v>
      </c>
      <c r="C3760" t="s">
        <v>100</v>
      </c>
      <c r="D3760" t="s">
        <v>101</v>
      </c>
      <c r="E3760" t="s">
        <v>67</v>
      </c>
      <c r="F3760" t="s">
        <v>68</v>
      </c>
      <c r="G3760">
        <v>97.968000000000004</v>
      </c>
    </row>
    <row r="3761" spans="1:7" x14ac:dyDescent="0.55000000000000004">
      <c r="A3761" s="1">
        <v>42605</v>
      </c>
      <c r="B3761" t="s">
        <v>22</v>
      </c>
      <c r="C3761" t="s">
        <v>1271</v>
      </c>
      <c r="D3761" t="s">
        <v>26</v>
      </c>
      <c r="E3761" t="s">
        <v>42</v>
      </c>
      <c r="F3761" t="s">
        <v>86</v>
      </c>
      <c r="G3761">
        <v>97.88</v>
      </c>
    </row>
    <row r="3762" spans="1:7" x14ac:dyDescent="0.55000000000000004">
      <c r="A3762" s="1">
        <v>42716</v>
      </c>
      <c r="B3762" t="s">
        <v>37</v>
      </c>
      <c r="C3762" t="s">
        <v>1392</v>
      </c>
      <c r="D3762" t="s">
        <v>40</v>
      </c>
      <c r="E3762" t="s">
        <v>42</v>
      </c>
      <c r="F3762" t="s">
        <v>86</v>
      </c>
      <c r="G3762">
        <v>97.88</v>
      </c>
    </row>
    <row r="3763" spans="1:7" x14ac:dyDescent="0.55000000000000004">
      <c r="A3763" s="1">
        <v>43327</v>
      </c>
      <c r="B3763" t="s">
        <v>22</v>
      </c>
      <c r="C3763" t="s">
        <v>786</v>
      </c>
      <c r="D3763" t="s">
        <v>144</v>
      </c>
      <c r="E3763" t="s">
        <v>42</v>
      </c>
      <c r="F3763" t="s">
        <v>74</v>
      </c>
      <c r="G3763">
        <v>97.84</v>
      </c>
    </row>
    <row r="3764" spans="1:7" x14ac:dyDescent="0.55000000000000004">
      <c r="A3764" s="1">
        <v>43372</v>
      </c>
      <c r="B3764" t="s">
        <v>22</v>
      </c>
      <c r="C3764" t="s">
        <v>39</v>
      </c>
      <c r="D3764" t="s">
        <v>40</v>
      </c>
      <c r="E3764" t="s">
        <v>42</v>
      </c>
      <c r="F3764" t="s">
        <v>74</v>
      </c>
      <c r="G3764">
        <v>97.84</v>
      </c>
    </row>
    <row r="3765" spans="1:7" x14ac:dyDescent="0.55000000000000004">
      <c r="A3765" s="1">
        <v>43270</v>
      </c>
      <c r="B3765" t="s">
        <v>37</v>
      </c>
      <c r="C3765" t="s">
        <v>263</v>
      </c>
      <c r="D3765" t="s">
        <v>144</v>
      </c>
      <c r="E3765" t="s">
        <v>42</v>
      </c>
      <c r="F3765" t="s">
        <v>86</v>
      </c>
      <c r="G3765">
        <v>97.82</v>
      </c>
    </row>
    <row r="3766" spans="1:7" x14ac:dyDescent="0.55000000000000004">
      <c r="A3766" s="1">
        <v>42571</v>
      </c>
      <c r="B3766" t="s">
        <v>22</v>
      </c>
      <c r="C3766" t="s">
        <v>250</v>
      </c>
      <c r="D3766" t="s">
        <v>101</v>
      </c>
      <c r="E3766" t="s">
        <v>42</v>
      </c>
      <c r="F3766" t="s">
        <v>86</v>
      </c>
      <c r="G3766">
        <v>97.82</v>
      </c>
    </row>
    <row r="3767" spans="1:7" x14ac:dyDescent="0.55000000000000004">
      <c r="A3767" s="1">
        <v>43011</v>
      </c>
      <c r="B3767" t="s">
        <v>98</v>
      </c>
      <c r="C3767" t="s">
        <v>39</v>
      </c>
      <c r="D3767" t="s">
        <v>40</v>
      </c>
      <c r="E3767" t="s">
        <v>42</v>
      </c>
      <c r="F3767" t="s">
        <v>86</v>
      </c>
      <c r="G3767">
        <v>97.82</v>
      </c>
    </row>
    <row r="3768" spans="1:7" x14ac:dyDescent="0.55000000000000004">
      <c r="A3768" s="1">
        <v>42068</v>
      </c>
      <c r="B3768" t="s">
        <v>22</v>
      </c>
      <c r="C3768" t="s">
        <v>263</v>
      </c>
      <c r="D3768" t="s">
        <v>144</v>
      </c>
      <c r="E3768" t="s">
        <v>42</v>
      </c>
      <c r="F3768" t="s">
        <v>86</v>
      </c>
      <c r="G3768">
        <v>97.82</v>
      </c>
    </row>
    <row r="3769" spans="1:7" x14ac:dyDescent="0.55000000000000004">
      <c r="A3769" s="1">
        <v>42504</v>
      </c>
      <c r="B3769" t="s">
        <v>98</v>
      </c>
      <c r="C3769" t="s">
        <v>143</v>
      </c>
      <c r="D3769" t="s">
        <v>144</v>
      </c>
      <c r="E3769" t="s">
        <v>42</v>
      </c>
      <c r="F3769" t="s">
        <v>43</v>
      </c>
      <c r="G3769">
        <v>97.695999999999998</v>
      </c>
    </row>
    <row r="3770" spans="1:7" x14ac:dyDescent="0.55000000000000004">
      <c r="A3770" s="1">
        <v>43403</v>
      </c>
      <c r="B3770" t="s">
        <v>22</v>
      </c>
      <c r="C3770" t="s">
        <v>92</v>
      </c>
      <c r="D3770" t="s">
        <v>40</v>
      </c>
      <c r="E3770" t="s">
        <v>28</v>
      </c>
      <c r="F3770" t="s">
        <v>32</v>
      </c>
      <c r="G3770">
        <v>97.567999999999998</v>
      </c>
    </row>
    <row r="3771" spans="1:7" x14ac:dyDescent="0.55000000000000004">
      <c r="A3771" s="1">
        <v>42504</v>
      </c>
      <c r="B3771" t="s">
        <v>37</v>
      </c>
      <c r="C3771" t="s">
        <v>39</v>
      </c>
      <c r="D3771" t="s">
        <v>40</v>
      </c>
      <c r="E3771" t="s">
        <v>28</v>
      </c>
      <c r="F3771" t="s">
        <v>32</v>
      </c>
      <c r="G3771">
        <v>97.567999999999998</v>
      </c>
    </row>
    <row r="3772" spans="1:7" x14ac:dyDescent="0.55000000000000004">
      <c r="A3772" s="1">
        <v>42269</v>
      </c>
      <c r="B3772" t="s">
        <v>22</v>
      </c>
      <c r="C3772" t="s">
        <v>263</v>
      </c>
      <c r="D3772" t="s">
        <v>144</v>
      </c>
      <c r="E3772" t="s">
        <v>28</v>
      </c>
      <c r="F3772" t="s">
        <v>61</v>
      </c>
      <c r="G3772">
        <v>97.44</v>
      </c>
    </row>
    <row r="3773" spans="1:7" x14ac:dyDescent="0.55000000000000004">
      <c r="A3773" s="1">
        <v>42709</v>
      </c>
      <c r="B3773" t="s">
        <v>37</v>
      </c>
      <c r="C3773" t="s">
        <v>331</v>
      </c>
      <c r="D3773" t="s">
        <v>26</v>
      </c>
      <c r="E3773" t="s">
        <v>28</v>
      </c>
      <c r="F3773" t="s">
        <v>32</v>
      </c>
      <c r="G3773">
        <v>97.424000000000007</v>
      </c>
    </row>
    <row r="3774" spans="1:7" x14ac:dyDescent="0.55000000000000004">
      <c r="A3774" s="1">
        <v>43211</v>
      </c>
      <c r="B3774" t="s">
        <v>22</v>
      </c>
      <c r="C3774" t="s">
        <v>100</v>
      </c>
      <c r="D3774" t="s">
        <v>101</v>
      </c>
      <c r="E3774" t="s">
        <v>42</v>
      </c>
      <c r="F3774" t="s">
        <v>74</v>
      </c>
      <c r="G3774">
        <v>97.263999999999996</v>
      </c>
    </row>
    <row r="3775" spans="1:7" x14ac:dyDescent="0.55000000000000004">
      <c r="A3775" s="1">
        <v>43450</v>
      </c>
      <c r="B3775" t="s">
        <v>37</v>
      </c>
      <c r="C3775" t="s">
        <v>39</v>
      </c>
      <c r="D3775" t="s">
        <v>40</v>
      </c>
      <c r="E3775" t="s">
        <v>28</v>
      </c>
      <c r="F3775" t="s">
        <v>32</v>
      </c>
      <c r="G3775">
        <v>97.183999999999997</v>
      </c>
    </row>
    <row r="3776" spans="1:7" x14ac:dyDescent="0.55000000000000004">
      <c r="A3776" s="1">
        <v>43347</v>
      </c>
      <c r="B3776" t="s">
        <v>22</v>
      </c>
      <c r="C3776" t="s">
        <v>50</v>
      </c>
      <c r="D3776" t="s">
        <v>26</v>
      </c>
      <c r="E3776" t="s">
        <v>28</v>
      </c>
      <c r="F3776" t="s">
        <v>32</v>
      </c>
      <c r="G3776">
        <v>97.183999999999997</v>
      </c>
    </row>
    <row r="3777" spans="1:7" x14ac:dyDescent="0.55000000000000004">
      <c r="A3777" s="1">
        <v>43239</v>
      </c>
      <c r="B3777" t="s">
        <v>22</v>
      </c>
      <c r="C3777" t="s">
        <v>92</v>
      </c>
      <c r="D3777" t="s">
        <v>40</v>
      </c>
      <c r="E3777" t="s">
        <v>42</v>
      </c>
      <c r="F3777" t="s">
        <v>74</v>
      </c>
      <c r="G3777">
        <v>97.16</v>
      </c>
    </row>
    <row r="3778" spans="1:7" x14ac:dyDescent="0.55000000000000004">
      <c r="A3778" s="1">
        <v>42486</v>
      </c>
      <c r="B3778" t="s">
        <v>22</v>
      </c>
      <c r="C3778" t="s">
        <v>331</v>
      </c>
      <c r="D3778" t="s">
        <v>26</v>
      </c>
      <c r="E3778" t="s">
        <v>28</v>
      </c>
      <c r="F3778" t="s">
        <v>61</v>
      </c>
      <c r="G3778">
        <v>97.04</v>
      </c>
    </row>
    <row r="3779" spans="1:7" x14ac:dyDescent="0.55000000000000004">
      <c r="A3779" s="1">
        <v>42676</v>
      </c>
      <c r="B3779" t="s">
        <v>22</v>
      </c>
      <c r="C3779" t="s">
        <v>39</v>
      </c>
      <c r="D3779" t="s">
        <v>40</v>
      </c>
      <c r="E3779" t="s">
        <v>28</v>
      </c>
      <c r="F3779" t="s">
        <v>61</v>
      </c>
      <c r="G3779">
        <v>96.96</v>
      </c>
    </row>
    <row r="3780" spans="1:7" x14ac:dyDescent="0.55000000000000004">
      <c r="A3780" s="1">
        <v>43386</v>
      </c>
      <c r="B3780" t="s">
        <v>22</v>
      </c>
      <c r="C3780" t="s">
        <v>207</v>
      </c>
      <c r="D3780" t="s">
        <v>101</v>
      </c>
      <c r="E3780" t="s">
        <v>42</v>
      </c>
      <c r="F3780" t="s">
        <v>71</v>
      </c>
      <c r="G3780">
        <v>96.784000000000006</v>
      </c>
    </row>
    <row r="3781" spans="1:7" x14ac:dyDescent="0.55000000000000004">
      <c r="A3781" s="1">
        <v>43413</v>
      </c>
      <c r="B3781" t="s">
        <v>98</v>
      </c>
      <c r="C3781" t="s">
        <v>263</v>
      </c>
      <c r="D3781" t="s">
        <v>144</v>
      </c>
      <c r="E3781" t="s">
        <v>28</v>
      </c>
      <c r="F3781" t="s">
        <v>61</v>
      </c>
      <c r="G3781">
        <v>96.53</v>
      </c>
    </row>
    <row r="3782" spans="1:7" x14ac:dyDescent="0.55000000000000004">
      <c r="A3782" s="1">
        <v>43418</v>
      </c>
      <c r="B3782" t="s">
        <v>37</v>
      </c>
      <c r="C3782" t="s">
        <v>263</v>
      </c>
      <c r="D3782" t="s">
        <v>144</v>
      </c>
      <c r="E3782" t="s">
        <v>42</v>
      </c>
      <c r="F3782" t="s">
        <v>55</v>
      </c>
      <c r="G3782">
        <v>96.36</v>
      </c>
    </row>
    <row r="3783" spans="1:7" x14ac:dyDescent="0.55000000000000004">
      <c r="A3783" s="1">
        <v>42275</v>
      </c>
      <c r="B3783" t="s">
        <v>37</v>
      </c>
      <c r="C3783" t="s">
        <v>84</v>
      </c>
      <c r="D3783" t="s">
        <v>26</v>
      </c>
      <c r="E3783" t="s">
        <v>42</v>
      </c>
      <c r="F3783" t="s">
        <v>86</v>
      </c>
      <c r="G3783">
        <v>96.256</v>
      </c>
    </row>
    <row r="3784" spans="1:7" x14ac:dyDescent="0.55000000000000004">
      <c r="A3784" s="1">
        <v>43459</v>
      </c>
      <c r="B3784" t="s">
        <v>98</v>
      </c>
      <c r="C3784" t="s">
        <v>354</v>
      </c>
      <c r="D3784" t="s">
        <v>26</v>
      </c>
      <c r="E3784" t="s">
        <v>42</v>
      </c>
      <c r="F3784" t="s">
        <v>86</v>
      </c>
      <c r="G3784">
        <v>96.08</v>
      </c>
    </row>
    <row r="3785" spans="1:7" x14ac:dyDescent="0.55000000000000004">
      <c r="A3785" s="1">
        <v>42983</v>
      </c>
      <c r="B3785" t="s">
        <v>22</v>
      </c>
      <c r="C3785" t="s">
        <v>39</v>
      </c>
      <c r="D3785" t="s">
        <v>40</v>
      </c>
      <c r="E3785" t="s">
        <v>42</v>
      </c>
      <c r="F3785" t="s">
        <v>86</v>
      </c>
      <c r="G3785">
        <v>96.08</v>
      </c>
    </row>
    <row r="3786" spans="1:7" x14ac:dyDescent="0.55000000000000004">
      <c r="A3786" s="1">
        <v>42687</v>
      </c>
      <c r="B3786" t="s">
        <v>22</v>
      </c>
      <c r="C3786" t="s">
        <v>250</v>
      </c>
      <c r="D3786" t="s">
        <v>101</v>
      </c>
      <c r="E3786" t="s">
        <v>42</v>
      </c>
      <c r="F3786" t="s">
        <v>86</v>
      </c>
      <c r="G3786">
        <v>96.08</v>
      </c>
    </row>
    <row r="3787" spans="1:7" x14ac:dyDescent="0.55000000000000004">
      <c r="A3787" s="1">
        <v>43414</v>
      </c>
      <c r="B3787" t="s">
        <v>37</v>
      </c>
      <c r="C3787" t="s">
        <v>306</v>
      </c>
      <c r="D3787" t="s">
        <v>40</v>
      </c>
      <c r="E3787" t="s">
        <v>67</v>
      </c>
      <c r="F3787" t="s">
        <v>680</v>
      </c>
      <c r="G3787">
        <v>95.994</v>
      </c>
    </row>
    <row r="3788" spans="1:7" x14ac:dyDescent="0.55000000000000004">
      <c r="A3788" s="1">
        <v>43239</v>
      </c>
      <c r="B3788" t="s">
        <v>22</v>
      </c>
      <c r="C3788" t="s">
        <v>100</v>
      </c>
      <c r="D3788" t="s">
        <v>101</v>
      </c>
      <c r="E3788" t="s">
        <v>67</v>
      </c>
      <c r="F3788" t="s">
        <v>68</v>
      </c>
      <c r="G3788">
        <v>95.992000000000004</v>
      </c>
    </row>
    <row r="3789" spans="1:7" x14ac:dyDescent="0.55000000000000004">
      <c r="A3789" s="1">
        <v>43313</v>
      </c>
      <c r="B3789" t="s">
        <v>22</v>
      </c>
      <c r="C3789" t="s">
        <v>207</v>
      </c>
      <c r="D3789" t="s">
        <v>101</v>
      </c>
      <c r="E3789" t="s">
        <v>67</v>
      </c>
      <c r="F3789" t="s">
        <v>68</v>
      </c>
      <c r="G3789">
        <v>95.983999999999995</v>
      </c>
    </row>
    <row r="3790" spans="1:7" x14ac:dyDescent="0.55000000000000004">
      <c r="A3790" s="1">
        <v>42833</v>
      </c>
      <c r="B3790" t="s">
        <v>22</v>
      </c>
      <c r="C3790" t="s">
        <v>100</v>
      </c>
      <c r="D3790" t="s">
        <v>101</v>
      </c>
      <c r="E3790" t="s">
        <v>28</v>
      </c>
      <c r="F3790" t="s">
        <v>32</v>
      </c>
      <c r="G3790">
        <v>95.983999999999995</v>
      </c>
    </row>
    <row r="3791" spans="1:7" x14ac:dyDescent="0.55000000000000004">
      <c r="A3791" s="1">
        <v>43123</v>
      </c>
      <c r="B3791" t="s">
        <v>98</v>
      </c>
      <c r="C3791" t="s">
        <v>306</v>
      </c>
      <c r="D3791" t="s">
        <v>40</v>
      </c>
      <c r="E3791" t="s">
        <v>67</v>
      </c>
      <c r="F3791" t="s">
        <v>157</v>
      </c>
      <c r="G3791">
        <v>95.983999999999995</v>
      </c>
    </row>
    <row r="3792" spans="1:7" x14ac:dyDescent="0.55000000000000004">
      <c r="A3792" s="1">
        <v>42976</v>
      </c>
      <c r="B3792" t="s">
        <v>98</v>
      </c>
      <c r="C3792" t="s">
        <v>207</v>
      </c>
      <c r="D3792" t="s">
        <v>101</v>
      </c>
      <c r="E3792" t="s">
        <v>67</v>
      </c>
      <c r="F3792" t="s">
        <v>157</v>
      </c>
      <c r="G3792">
        <v>95.975999999999999</v>
      </c>
    </row>
    <row r="3793" spans="1:7" x14ac:dyDescent="0.55000000000000004">
      <c r="A3793" s="1">
        <v>42224</v>
      </c>
      <c r="B3793" t="s">
        <v>22</v>
      </c>
      <c r="C3793" t="s">
        <v>306</v>
      </c>
      <c r="D3793" t="s">
        <v>40</v>
      </c>
      <c r="E3793" t="s">
        <v>67</v>
      </c>
      <c r="F3793" t="s">
        <v>157</v>
      </c>
      <c r="G3793">
        <v>95.975999999999999</v>
      </c>
    </row>
    <row r="3794" spans="1:7" x14ac:dyDescent="0.55000000000000004">
      <c r="A3794" s="1">
        <v>43434</v>
      </c>
      <c r="B3794" t="s">
        <v>37</v>
      </c>
      <c r="C3794" t="s">
        <v>100</v>
      </c>
      <c r="D3794" t="s">
        <v>101</v>
      </c>
      <c r="E3794" t="s">
        <v>67</v>
      </c>
      <c r="F3794" t="s">
        <v>157</v>
      </c>
      <c r="G3794">
        <v>95.975999999999999</v>
      </c>
    </row>
    <row r="3795" spans="1:7" x14ac:dyDescent="0.55000000000000004">
      <c r="A3795" s="1">
        <v>43408</v>
      </c>
      <c r="B3795" t="s">
        <v>22</v>
      </c>
      <c r="C3795" t="s">
        <v>331</v>
      </c>
      <c r="D3795" t="s">
        <v>26</v>
      </c>
      <c r="E3795" t="s">
        <v>67</v>
      </c>
      <c r="F3795" t="s">
        <v>157</v>
      </c>
      <c r="G3795">
        <v>95.975999999999999</v>
      </c>
    </row>
    <row r="3796" spans="1:7" x14ac:dyDescent="0.55000000000000004">
      <c r="A3796" s="1">
        <v>42707</v>
      </c>
      <c r="B3796" t="s">
        <v>22</v>
      </c>
      <c r="C3796" t="s">
        <v>84</v>
      </c>
      <c r="D3796" t="s">
        <v>26</v>
      </c>
      <c r="E3796" t="s">
        <v>42</v>
      </c>
      <c r="F3796" t="s">
        <v>71</v>
      </c>
      <c r="G3796">
        <v>95.97</v>
      </c>
    </row>
    <row r="3797" spans="1:7" x14ac:dyDescent="0.55000000000000004">
      <c r="A3797" s="1">
        <v>42906</v>
      </c>
      <c r="B3797" t="s">
        <v>37</v>
      </c>
      <c r="C3797" t="s">
        <v>100</v>
      </c>
      <c r="D3797" t="s">
        <v>101</v>
      </c>
      <c r="E3797" t="s">
        <v>67</v>
      </c>
      <c r="F3797" t="s">
        <v>157</v>
      </c>
      <c r="G3797">
        <v>95.968000000000004</v>
      </c>
    </row>
    <row r="3798" spans="1:7" x14ac:dyDescent="0.55000000000000004">
      <c r="A3798" s="1">
        <v>43050</v>
      </c>
      <c r="B3798" t="s">
        <v>37</v>
      </c>
      <c r="C3798" t="s">
        <v>207</v>
      </c>
      <c r="D3798" t="s">
        <v>101</v>
      </c>
      <c r="E3798" t="s">
        <v>67</v>
      </c>
      <c r="F3798" t="s">
        <v>157</v>
      </c>
      <c r="G3798">
        <v>95.968000000000004</v>
      </c>
    </row>
    <row r="3799" spans="1:7" x14ac:dyDescent="0.55000000000000004">
      <c r="A3799" s="1">
        <v>42176</v>
      </c>
      <c r="B3799" t="s">
        <v>22</v>
      </c>
      <c r="C3799" t="s">
        <v>143</v>
      </c>
      <c r="D3799" t="s">
        <v>144</v>
      </c>
      <c r="E3799" t="s">
        <v>67</v>
      </c>
      <c r="F3799" t="s">
        <v>157</v>
      </c>
      <c r="G3799">
        <v>95.968000000000004</v>
      </c>
    </row>
    <row r="3800" spans="1:7" x14ac:dyDescent="0.55000000000000004">
      <c r="A3800" s="1">
        <v>42339</v>
      </c>
      <c r="B3800" t="s">
        <v>22</v>
      </c>
      <c r="C3800" t="s">
        <v>84</v>
      </c>
      <c r="D3800" t="s">
        <v>26</v>
      </c>
      <c r="E3800" t="s">
        <v>67</v>
      </c>
      <c r="F3800" t="s">
        <v>68</v>
      </c>
      <c r="G3800">
        <v>95.968000000000004</v>
      </c>
    </row>
    <row r="3801" spans="1:7" x14ac:dyDescent="0.55000000000000004">
      <c r="A3801" s="1">
        <v>42984</v>
      </c>
      <c r="B3801" t="s">
        <v>22</v>
      </c>
      <c r="C3801" t="s">
        <v>84</v>
      </c>
      <c r="D3801" t="s">
        <v>26</v>
      </c>
      <c r="E3801" t="s">
        <v>42</v>
      </c>
      <c r="F3801" t="s">
        <v>169</v>
      </c>
      <c r="G3801">
        <v>95.951999999999998</v>
      </c>
    </row>
    <row r="3802" spans="1:7" x14ac:dyDescent="0.55000000000000004">
      <c r="A3802" s="1">
        <v>43422</v>
      </c>
      <c r="B3802" t="s">
        <v>22</v>
      </c>
      <c r="C3802" t="s">
        <v>92</v>
      </c>
      <c r="D3802" t="s">
        <v>40</v>
      </c>
      <c r="E3802" t="s">
        <v>42</v>
      </c>
      <c r="F3802" t="s">
        <v>55</v>
      </c>
      <c r="G3802">
        <v>95.94</v>
      </c>
    </row>
    <row r="3803" spans="1:7" x14ac:dyDescent="0.55000000000000004">
      <c r="A3803" s="1">
        <v>43459</v>
      </c>
      <c r="B3803" t="s">
        <v>22</v>
      </c>
      <c r="C3803" t="s">
        <v>25</v>
      </c>
      <c r="D3803" t="s">
        <v>26</v>
      </c>
      <c r="E3803" t="s">
        <v>42</v>
      </c>
      <c r="F3803" t="s">
        <v>55</v>
      </c>
      <c r="G3803">
        <v>95.94</v>
      </c>
    </row>
    <row r="3804" spans="1:7" x14ac:dyDescent="0.55000000000000004">
      <c r="A3804" s="1">
        <v>42246</v>
      </c>
      <c r="B3804" t="s">
        <v>22</v>
      </c>
      <c r="C3804" t="s">
        <v>745</v>
      </c>
      <c r="D3804" t="s">
        <v>144</v>
      </c>
      <c r="E3804" t="s">
        <v>42</v>
      </c>
      <c r="F3804" t="s">
        <v>55</v>
      </c>
      <c r="G3804">
        <v>95.94</v>
      </c>
    </row>
    <row r="3805" spans="1:7" x14ac:dyDescent="0.55000000000000004">
      <c r="A3805" s="1">
        <v>43275</v>
      </c>
      <c r="B3805" t="s">
        <v>22</v>
      </c>
      <c r="C3805" t="s">
        <v>39</v>
      </c>
      <c r="D3805" t="s">
        <v>40</v>
      </c>
      <c r="E3805" t="s">
        <v>42</v>
      </c>
      <c r="F3805" t="s">
        <v>64</v>
      </c>
      <c r="G3805">
        <v>95.92</v>
      </c>
    </row>
    <row r="3806" spans="1:7" x14ac:dyDescent="0.55000000000000004">
      <c r="A3806" s="1">
        <v>43352</v>
      </c>
      <c r="B3806" t="s">
        <v>37</v>
      </c>
      <c r="C3806" t="s">
        <v>143</v>
      </c>
      <c r="D3806" t="s">
        <v>144</v>
      </c>
      <c r="E3806" t="s">
        <v>67</v>
      </c>
      <c r="F3806" t="s">
        <v>157</v>
      </c>
      <c r="G3806">
        <v>95.88</v>
      </c>
    </row>
    <row r="3807" spans="1:7" x14ac:dyDescent="0.55000000000000004">
      <c r="A3807" s="1">
        <v>43400</v>
      </c>
      <c r="B3807" t="s">
        <v>37</v>
      </c>
      <c r="C3807" t="s">
        <v>39</v>
      </c>
      <c r="D3807" t="s">
        <v>40</v>
      </c>
      <c r="E3807" t="s">
        <v>67</v>
      </c>
      <c r="F3807" t="s">
        <v>68</v>
      </c>
      <c r="G3807">
        <v>95.84</v>
      </c>
    </row>
    <row r="3808" spans="1:7" x14ac:dyDescent="0.55000000000000004">
      <c r="A3808" s="1">
        <v>43444</v>
      </c>
      <c r="B3808" t="s">
        <v>22</v>
      </c>
      <c r="C3808" t="s">
        <v>39</v>
      </c>
      <c r="D3808" t="s">
        <v>40</v>
      </c>
      <c r="E3808" t="s">
        <v>67</v>
      </c>
      <c r="F3808" t="s">
        <v>68</v>
      </c>
      <c r="G3808">
        <v>95.84</v>
      </c>
    </row>
    <row r="3809" spans="1:7" x14ac:dyDescent="0.55000000000000004">
      <c r="A3809" s="1">
        <v>42430</v>
      </c>
      <c r="B3809" t="s">
        <v>37</v>
      </c>
      <c r="C3809" t="s">
        <v>100</v>
      </c>
      <c r="D3809" t="s">
        <v>101</v>
      </c>
      <c r="E3809" t="s">
        <v>67</v>
      </c>
      <c r="F3809" t="s">
        <v>68</v>
      </c>
      <c r="G3809">
        <v>95.84</v>
      </c>
    </row>
    <row r="3810" spans="1:7" x14ac:dyDescent="0.55000000000000004">
      <c r="A3810" s="1">
        <v>42928</v>
      </c>
      <c r="B3810" t="s">
        <v>37</v>
      </c>
      <c r="C3810" t="s">
        <v>39</v>
      </c>
      <c r="D3810" t="s">
        <v>40</v>
      </c>
      <c r="E3810" t="s">
        <v>67</v>
      </c>
      <c r="F3810" t="s">
        <v>68</v>
      </c>
      <c r="G3810">
        <v>95.76</v>
      </c>
    </row>
    <row r="3811" spans="1:7" x14ac:dyDescent="0.55000000000000004">
      <c r="A3811" s="1">
        <v>43200</v>
      </c>
      <c r="B3811" t="s">
        <v>22</v>
      </c>
      <c r="C3811" t="s">
        <v>100</v>
      </c>
      <c r="D3811" t="s">
        <v>101</v>
      </c>
      <c r="E3811" t="s">
        <v>67</v>
      </c>
      <c r="F3811" t="s">
        <v>157</v>
      </c>
      <c r="G3811">
        <v>95.736000000000004</v>
      </c>
    </row>
    <row r="3812" spans="1:7" x14ac:dyDescent="0.55000000000000004">
      <c r="A3812" s="1">
        <v>43361</v>
      </c>
      <c r="B3812" t="s">
        <v>37</v>
      </c>
      <c r="C3812" t="s">
        <v>1271</v>
      </c>
      <c r="D3812" t="s">
        <v>26</v>
      </c>
      <c r="E3812" t="s">
        <v>67</v>
      </c>
      <c r="F3812" t="s">
        <v>68</v>
      </c>
      <c r="G3812">
        <v>95.68</v>
      </c>
    </row>
    <row r="3813" spans="1:7" x14ac:dyDescent="0.55000000000000004">
      <c r="A3813" s="1">
        <v>42281</v>
      </c>
      <c r="B3813" t="s">
        <v>22</v>
      </c>
      <c r="C3813" t="s">
        <v>39</v>
      </c>
      <c r="D3813" t="s">
        <v>40</v>
      </c>
      <c r="E3813" t="s">
        <v>42</v>
      </c>
      <c r="F3813" t="s">
        <v>71</v>
      </c>
      <c r="G3813">
        <v>95.647999999999996</v>
      </c>
    </row>
    <row r="3814" spans="1:7" x14ac:dyDescent="0.55000000000000004">
      <c r="A3814" s="1">
        <v>43362</v>
      </c>
      <c r="B3814" t="s">
        <v>37</v>
      </c>
      <c r="C3814" t="s">
        <v>50</v>
      </c>
      <c r="D3814" t="s">
        <v>26</v>
      </c>
      <c r="E3814" t="s">
        <v>42</v>
      </c>
      <c r="F3814" t="s">
        <v>55</v>
      </c>
      <c r="G3814">
        <v>95.616</v>
      </c>
    </row>
    <row r="3815" spans="1:7" x14ac:dyDescent="0.55000000000000004">
      <c r="A3815" s="1">
        <v>43448</v>
      </c>
      <c r="B3815" t="s">
        <v>22</v>
      </c>
      <c r="C3815" t="s">
        <v>207</v>
      </c>
      <c r="D3815" t="s">
        <v>101</v>
      </c>
      <c r="E3815" t="s">
        <v>42</v>
      </c>
      <c r="F3815" t="s">
        <v>64</v>
      </c>
      <c r="G3815">
        <v>95.231999999999999</v>
      </c>
    </row>
    <row r="3816" spans="1:7" x14ac:dyDescent="0.55000000000000004">
      <c r="A3816" s="1">
        <v>43375</v>
      </c>
      <c r="B3816" t="s">
        <v>22</v>
      </c>
      <c r="C3816" t="s">
        <v>416</v>
      </c>
      <c r="D3816" t="s">
        <v>40</v>
      </c>
      <c r="E3816" t="s">
        <v>42</v>
      </c>
      <c r="F3816" t="s">
        <v>64</v>
      </c>
      <c r="G3816">
        <v>95.144000000000005</v>
      </c>
    </row>
    <row r="3817" spans="1:7" x14ac:dyDescent="0.55000000000000004">
      <c r="A3817" s="1">
        <v>42877</v>
      </c>
      <c r="B3817" t="s">
        <v>22</v>
      </c>
      <c r="C3817" t="s">
        <v>786</v>
      </c>
      <c r="D3817" t="s">
        <v>144</v>
      </c>
      <c r="E3817" t="s">
        <v>67</v>
      </c>
      <c r="F3817" t="s">
        <v>157</v>
      </c>
      <c r="G3817">
        <v>95.1</v>
      </c>
    </row>
    <row r="3818" spans="1:7" x14ac:dyDescent="0.55000000000000004">
      <c r="A3818" s="1">
        <v>42241</v>
      </c>
      <c r="B3818" t="s">
        <v>37</v>
      </c>
      <c r="C3818" t="s">
        <v>39</v>
      </c>
      <c r="D3818" t="s">
        <v>40</v>
      </c>
      <c r="E3818" t="s">
        <v>67</v>
      </c>
      <c r="F3818" t="s">
        <v>157</v>
      </c>
      <c r="G3818">
        <v>95.1</v>
      </c>
    </row>
    <row r="3819" spans="1:7" x14ac:dyDescent="0.55000000000000004">
      <c r="A3819" s="1">
        <v>43063</v>
      </c>
      <c r="B3819" t="s">
        <v>22</v>
      </c>
      <c r="C3819" t="s">
        <v>100</v>
      </c>
      <c r="D3819" t="s">
        <v>101</v>
      </c>
      <c r="E3819" t="s">
        <v>67</v>
      </c>
      <c r="F3819" t="s">
        <v>157</v>
      </c>
      <c r="G3819">
        <v>94.992000000000004</v>
      </c>
    </row>
    <row r="3820" spans="1:7" x14ac:dyDescent="0.55000000000000004">
      <c r="A3820" s="1">
        <v>42329</v>
      </c>
      <c r="B3820" t="s">
        <v>98</v>
      </c>
      <c r="C3820" t="s">
        <v>39</v>
      </c>
      <c r="D3820" t="s">
        <v>40</v>
      </c>
      <c r="E3820" t="s">
        <v>67</v>
      </c>
      <c r="F3820" t="s">
        <v>157</v>
      </c>
      <c r="G3820">
        <v>94.99</v>
      </c>
    </row>
    <row r="3821" spans="1:7" x14ac:dyDescent="0.55000000000000004">
      <c r="A3821" s="1">
        <v>42704</v>
      </c>
      <c r="B3821" t="s">
        <v>22</v>
      </c>
      <c r="C3821" t="s">
        <v>143</v>
      </c>
      <c r="D3821" t="s">
        <v>144</v>
      </c>
      <c r="E3821" t="s">
        <v>67</v>
      </c>
      <c r="F3821" t="s">
        <v>68</v>
      </c>
      <c r="G3821">
        <v>94.92</v>
      </c>
    </row>
    <row r="3822" spans="1:7" x14ac:dyDescent="0.55000000000000004">
      <c r="A3822" s="1">
        <v>42317</v>
      </c>
      <c r="B3822" t="s">
        <v>22</v>
      </c>
      <c r="C3822" t="s">
        <v>39</v>
      </c>
      <c r="D3822" t="s">
        <v>40</v>
      </c>
      <c r="E3822" t="s">
        <v>42</v>
      </c>
      <c r="F3822" t="s">
        <v>86</v>
      </c>
      <c r="G3822">
        <v>94.85</v>
      </c>
    </row>
    <row r="3823" spans="1:7" x14ac:dyDescent="0.55000000000000004">
      <c r="A3823" s="1">
        <v>43355</v>
      </c>
      <c r="B3823" t="s">
        <v>22</v>
      </c>
      <c r="C3823" t="s">
        <v>2738</v>
      </c>
      <c r="D3823" t="s">
        <v>144</v>
      </c>
      <c r="E3823" t="s">
        <v>42</v>
      </c>
      <c r="F3823" t="s">
        <v>86</v>
      </c>
      <c r="G3823">
        <v>94.85</v>
      </c>
    </row>
    <row r="3824" spans="1:7" x14ac:dyDescent="0.55000000000000004">
      <c r="A3824" s="1">
        <v>42645</v>
      </c>
      <c r="B3824" t="s">
        <v>37</v>
      </c>
      <c r="C3824" t="s">
        <v>786</v>
      </c>
      <c r="D3824" t="s">
        <v>144</v>
      </c>
      <c r="E3824" t="s">
        <v>42</v>
      </c>
      <c r="F3824" t="s">
        <v>86</v>
      </c>
      <c r="G3824">
        <v>94.85</v>
      </c>
    </row>
    <row r="3825" spans="1:7" x14ac:dyDescent="0.55000000000000004">
      <c r="A3825" s="1">
        <v>42735</v>
      </c>
      <c r="B3825" t="s">
        <v>37</v>
      </c>
      <c r="C3825" t="s">
        <v>25</v>
      </c>
      <c r="D3825" t="s">
        <v>26</v>
      </c>
      <c r="E3825" t="s">
        <v>42</v>
      </c>
      <c r="F3825" t="s">
        <v>71</v>
      </c>
      <c r="G3825">
        <v>94.74</v>
      </c>
    </row>
    <row r="3826" spans="1:7" x14ac:dyDescent="0.55000000000000004">
      <c r="A3826" s="1">
        <v>42980</v>
      </c>
      <c r="B3826" t="s">
        <v>22</v>
      </c>
      <c r="C3826" t="s">
        <v>39</v>
      </c>
      <c r="D3826" t="s">
        <v>40</v>
      </c>
      <c r="E3826" t="s">
        <v>28</v>
      </c>
      <c r="F3826" t="s">
        <v>61</v>
      </c>
      <c r="G3826">
        <v>94.68</v>
      </c>
    </row>
    <row r="3827" spans="1:7" x14ac:dyDescent="0.55000000000000004">
      <c r="A3827" s="1">
        <v>42630</v>
      </c>
      <c r="B3827" t="s">
        <v>22</v>
      </c>
      <c r="C3827" t="s">
        <v>263</v>
      </c>
      <c r="D3827" t="s">
        <v>144</v>
      </c>
      <c r="E3827" t="s">
        <v>42</v>
      </c>
      <c r="F3827" t="s">
        <v>55</v>
      </c>
      <c r="G3827">
        <v>94.6</v>
      </c>
    </row>
    <row r="3828" spans="1:7" x14ac:dyDescent="0.55000000000000004">
      <c r="A3828" s="1">
        <v>42351</v>
      </c>
      <c r="B3828" t="s">
        <v>37</v>
      </c>
      <c r="C3828" t="s">
        <v>207</v>
      </c>
      <c r="D3828" t="s">
        <v>101</v>
      </c>
      <c r="E3828" t="s">
        <v>28</v>
      </c>
      <c r="F3828" t="s">
        <v>61</v>
      </c>
      <c r="G3828">
        <v>94.427999999999997</v>
      </c>
    </row>
    <row r="3829" spans="1:7" x14ac:dyDescent="0.55000000000000004">
      <c r="A3829" s="1">
        <v>43191</v>
      </c>
      <c r="B3829" t="s">
        <v>22</v>
      </c>
      <c r="C3829" t="s">
        <v>593</v>
      </c>
      <c r="D3829" t="s">
        <v>101</v>
      </c>
      <c r="E3829" t="s">
        <v>42</v>
      </c>
      <c r="F3829" t="s">
        <v>55</v>
      </c>
      <c r="G3829">
        <v>94.2</v>
      </c>
    </row>
    <row r="3830" spans="1:7" x14ac:dyDescent="0.55000000000000004">
      <c r="A3830" s="1">
        <v>43189</v>
      </c>
      <c r="B3830" t="s">
        <v>22</v>
      </c>
      <c r="C3830" t="s">
        <v>39</v>
      </c>
      <c r="D3830" t="s">
        <v>40</v>
      </c>
      <c r="E3830" t="s">
        <v>28</v>
      </c>
      <c r="F3830" t="s">
        <v>61</v>
      </c>
      <c r="G3830">
        <v>94.2</v>
      </c>
    </row>
    <row r="3831" spans="1:7" x14ac:dyDescent="0.55000000000000004">
      <c r="A3831" s="1">
        <v>43302</v>
      </c>
      <c r="B3831" t="s">
        <v>37</v>
      </c>
      <c r="C3831" t="s">
        <v>207</v>
      </c>
      <c r="D3831" t="s">
        <v>101</v>
      </c>
      <c r="E3831" t="s">
        <v>42</v>
      </c>
      <c r="F3831" t="s">
        <v>71</v>
      </c>
      <c r="G3831">
        <v>94.191999999999993</v>
      </c>
    </row>
    <row r="3832" spans="1:7" x14ac:dyDescent="0.55000000000000004">
      <c r="A3832" s="1">
        <v>42864</v>
      </c>
      <c r="B3832" t="s">
        <v>22</v>
      </c>
      <c r="C3832" t="s">
        <v>92</v>
      </c>
      <c r="D3832" t="s">
        <v>40</v>
      </c>
      <c r="E3832" t="s">
        <v>67</v>
      </c>
      <c r="F3832" t="s">
        <v>157</v>
      </c>
      <c r="G3832">
        <v>93.98</v>
      </c>
    </row>
    <row r="3833" spans="1:7" x14ac:dyDescent="0.55000000000000004">
      <c r="A3833" s="1">
        <v>42299</v>
      </c>
      <c r="B3833" t="s">
        <v>98</v>
      </c>
      <c r="C3833" t="s">
        <v>494</v>
      </c>
      <c r="D3833" t="s">
        <v>144</v>
      </c>
      <c r="E3833" t="s">
        <v>28</v>
      </c>
      <c r="F3833" t="s">
        <v>61</v>
      </c>
      <c r="G3833">
        <v>93.888000000000005</v>
      </c>
    </row>
    <row r="3834" spans="1:7" x14ac:dyDescent="0.55000000000000004">
      <c r="A3834" s="1">
        <v>42080</v>
      </c>
      <c r="B3834" t="s">
        <v>22</v>
      </c>
      <c r="C3834" t="s">
        <v>225</v>
      </c>
      <c r="D3834" t="s">
        <v>101</v>
      </c>
      <c r="E3834" t="s">
        <v>42</v>
      </c>
      <c r="F3834" t="s">
        <v>74</v>
      </c>
      <c r="G3834">
        <v>93.78</v>
      </c>
    </row>
    <row r="3835" spans="1:7" x14ac:dyDescent="0.55000000000000004">
      <c r="A3835" s="1">
        <v>42909</v>
      </c>
      <c r="B3835" t="s">
        <v>22</v>
      </c>
      <c r="C3835" t="s">
        <v>39</v>
      </c>
      <c r="D3835" t="s">
        <v>40</v>
      </c>
      <c r="E3835" t="s">
        <v>42</v>
      </c>
      <c r="F3835" t="s">
        <v>55</v>
      </c>
      <c r="G3835">
        <v>93.68</v>
      </c>
    </row>
    <row r="3836" spans="1:7" x14ac:dyDescent="0.55000000000000004">
      <c r="A3836" s="1">
        <v>42983</v>
      </c>
      <c r="B3836" t="s">
        <v>22</v>
      </c>
      <c r="C3836" t="s">
        <v>100</v>
      </c>
      <c r="D3836" t="s">
        <v>101</v>
      </c>
      <c r="E3836" t="s">
        <v>42</v>
      </c>
      <c r="F3836" t="s">
        <v>55</v>
      </c>
      <c r="G3836">
        <v>93.456000000000003</v>
      </c>
    </row>
    <row r="3837" spans="1:7" x14ac:dyDescent="0.55000000000000004">
      <c r="A3837" s="1">
        <v>43015</v>
      </c>
      <c r="B3837" t="s">
        <v>22</v>
      </c>
      <c r="C3837" t="s">
        <v>92</v>
      </c>
      <c r="D3837" t="s">
        <v>40</v>
      </c>
      <c r="E3837" t="s">
        <v>42</v>
      </c>
      <c r="F3837" t="s">
        <v>265</v>
      </c>
      <c r="G3837">
        <v>93.36</v>
      </c>
    </row>
    <row r="3838" spans="1:7" x14ac:dyDescent="0.55000000000000004">
      <c r="A3838" s="1">
        <v>43430</v>
      </c>
      <c r="B3838" t="s">
        <v>98</v>
      </c>
      <c r="C3838" t="s">
        <v>263</v>
      </c>
      <c r="D3838" t="s">
        <v>144</v>
      </c>
      <c r="E3838" t="s">
        <v>42</v>
      </c>
      <c r="F3838" t="s">
        <v>71</v>
      </c>
      <c r="G3838">
        <v>93.343999999999994</v>
      </c>
    </row>
    <row r="3839" spans="1:7" x14ac:dyDescent="0.55000000000000004">
      <c r="A3839" s="1">
        <v>42860</v>
      </c>
      <c r="B3839" t="s">
        <v>98</v>
      </c>
      <c r="C3839" t="s">
        <v>50</v>
      </c>
      <c r="D3839" t="s">
        <v>26</v>
      </c>
      <c r="E3839" t="s">
        <v>42</v>
      </c>
      <c r="F3839" t="s">
        <v>86</v>
      </c>
      <c r="G3839">
        <v>93.248000000000005</v>
      </c>
    </row>
    <row r="3840" spans="1:7" x14ac:dyDescent="0.55000000000000004">
      <c r="A3840" s="1">
        <v>42334</v>
      </c>
      <c r="B3840" t="s">
        <v>22</v>
      </c>
      <c r="C3840" t="s">
        <v>263</v>
      </c>
      <c r="D3840" t="s">
        <v>144</v>
      </c>
      <c r="E3840" t="s">
        <v>42</v>
      </c>
      <c r="F3840" t="s">
        <v>43</v>
      </c>
      <c r="G3840">
        <v>93.15</v>
      </c>
    </row>
    <row r="3841" spans="1:7" x14ac:dyDescent="0.55000000000000004">
      <c r="A3841" s="1">
        <v>43036</v>
      </c>
      <c r="B3841" t="s">
        <v>22</v>
      </c>
      <c r="C3841" t="s">
        <v>39</v>
      </c>
      <c r="D3841" t="s">
        <v>40</v>
      </c>
      <c r="E3841" t="s">
        <v>42</v>
      </c>
      <c r="F3841" t="s">
        <v>55</v>
      </c>
      <c r="G3841">
        <v>93.06</v>
      </c>
    </row>
    <row r="3842" spans="1:7" x14ac:dyDescent="0.55000000000000004">
      <c r="A3842" s="1">
        <v>43004</v>
      </c>
      <c r="B3842" t="s">
        <v>37</v>
      </c>
      <c r="C3842" t="s">
        <v>100</v>
      </c>
      <c r="D3842" t="s">
        <v>101</v>
      </c>
      <c r="E3842" t="s">
        <v>42</v>
      </c>
      <c r="F3842" t="s">
        <v>74</v>
      </c>
      <c r="G3842">
        <v>93.031999999999996</v>
      </c>
    </row>
    <row r="3843" spans="1:7" x14ac:dyDescent="0.55000000000000004">
      <c r="A3843" s="1">
        <v>42219</v>
      </c>
      <c r="B3843" t="s">
        <v>98</v>
      </c>
      <c r="C3843" t="s">
        <v>306</v>
      </c>
      <c r="D3843" t="s">
        <v>40</v>
      </c>
      <c r="E3843" t="s">
        <v>42</v>
      </c>
      <c r="F3843" t="s">
        <v>86</v>
      </c>
      <c r="G3843">
        <v>93.024000000000001</v>
      </c>
    </row>
    <row r="3844" spans="1:7" x14ac:dyDescent="0.55000000000000004">
      <c r="A3844" s="1">
        <v>43022</v>
      </c>
      <c r="B3844" t="s">
        <v>22</v>
      </c>
      <c r="C3844" t="s">
        <v>84</v>
      </c>
      <c r="D3844" t="s">
        <v>26</v>
      </c>
      <c r="E3844" t="s">
        <v>42</v>
      </c>
      <c r="F3844" t="s">
        <v>86</v>
      </c>
      <c r="G3844">
        <v>93.024000000000001</v>
      </c>
    </row>
    <row r="3845" spans="1:7" x14ac:dyDescent="0.55000000000000004">
      <c r="A3845" s="1">
        <v>42770</v>
      </c>
      <c r="B3845" t="s">
        <v>37</v>
      </c>
      <c r="C3845" t="s">
        <v>39</v>
      </c>
      <c r="D3845" t="s">
        <v>40</v>
      </c>
      <c r="E3845" t="s">
        <v>42</v>
      </c>
      <c r="F3845" t="s">
        <v>55</v>
      </c>
      <c r="G3845">
        <v>93.02</v>
      </c>
    </row>
    <row r="3846" spans="1:7" x14ac:dyDescent="0.55000000000000004">
      <c r="A3846" s="1">
        <v>42721</v>
      </c>
      <c r="B3846" t="s">
        <v>22</v>
      </c>
      <c r="C3846" t="s">
        <v>39</v>
      </c>
      <c r="D3846" t="s">
        <v>40</v>
      </c>
      <c r="E3846" t="s">
        <v>42</v>
      </c>
      <c r="F3846" t="s">
        <v>71</v>
      </c>
      <c r="G3846">
        <v>92.96</v>
      </c>
    </row>
    <row r="3847" spans="1:7" x14ac:dyDescent="0.55000000000000004">
      <c r="A3847" s="1">
        <v>43439</v>
      </c>
      <c r="B3847" t="s">
        <v>22</v>
      </c>
      <c r="C3847" t="s">
        <v>39</v>
      </c>
      <c r="D3847" t="s">
        <v>40</v>
      </c>
      <c r="E3847" t="s">
        <v>42</v>
      </c>
      <c r="F3847" t="s">
        <v>86</v>
      </c>
      <c r="G3847">
        <v>92.94</v>
      </c>
    </row>
    <row r="3848" spans="1:7" x14ac:dyDescent="0.55000000000000004">
      <c r="A3848" s="1">
        <v>42682</v>
      </c>
      <c r="B3848" t="s">
        <v>22</v>
      </c>
      <c r="C3848" t="s">
        <v>117</v>
      </c>
      <c r="D3848" t="s">
        <v>40</v>
      </c>
      <c r="E3848" t="s">
        <v>42</v>
      </c>
      <c r="F3848" t="s">
        <v>86</v>
      </c>
      <c r="G3848">
        <v>92.94</v>
      </c>
    </row>
    <row r="3849" spans="1:7" x14ac:dyDescent="0.55000000000000004">
      <c r="A3849" s="1">
        <v>43050</v>
      </c>
      <c r="B3849" t="s">
        <v>37</v>
      </c>
      <c r="C3849" t="s">
        <v>263</v>
      </c>
      <c r="D3849" t="s">
        <v>144</v>
      </c>
      <c r="E3849" t="s">
        <v>42</v>
      </c>
      <c r="F3849" t="s">
        <v>64</v>
      </c>
      <c r="G3849">
        <v>92.94</v>
      </c>
    </row>
    <row r="3850" spans="1:7" x14ac:dyDescent="0.55000000000000004">
      <c r="A3850" s="1">
        <v>42898</v>
      </c>
      <c r="B3850" t="s">
        <v>22</v>
      </c>
      <c r="C3850" t="s">
        <v>263</v>
      </c>
      <c r="D3850" t="s">
        <v>144</v>
      </c>
      <c r="E3850" t="s">
        <v>42</v>
      </c>
      <c r="F3850" t="s">
        <v>86</v>
      </c>
      <c r="G3850">
        <v>92.94</v>
      </c>
    </row>
    <row r="3851" spans="1:7" x14ac:dyDescent="0.55000000000000004">
      <c r="A3851" s="1">
        <v>43213</v>
      </c>
      <c r="B3851" t="s">
        <v>22</v>
      </c>
      <c r="C3851" t="s">
        <v>39</v>
      </c>
      <c r="D3851" t="s">
        <v>40</v>
      </c>
      <c r="E3851" t="s">
        <v>42</v>
      </c>
      <c r="F3851" t="s">
        <v>71</v>
      </c>
      <c r="G3851">
        <v>92.88</v>
      </c>
    </row>
    <row r="3852" spans="1:7" x14ac:dyDescent="0.55000000000000004">
      <c r="A3852" s="1">
        <v>42317</v>
      </c>
      <c r="B3852" t="s">
        <v>22</v>
      </c>
      <c r="C3852" t="s">
        <v>39</v>
      </c>
      <c r="D3852" t="s">
        <v>40</v>
      </c>
      <c r="E3852" t="s">
        <v>42</v>
      </c>
      <c r="F3852" t="s">
        <v>55</v>
      </c>
      <c r="G3852">
        <v>92.52</v>
      </c>
    </row>
    <row r="3853" spans="1:7" x14ac:dyDescent="0.55000000000000004">
      <c r="A3853" s="1">
        <v>42247</v>
      </c>
      <c r="B3853" t="s">
        <v>22</v>
      </c>
      <c r="C3853" t="s">
        <v>665</v>
      </c>
      <c r="D3853" t="s">
        <v>40</v>
      </c>
      <c r="E3853" t="s">
        <v>67</v>
      </c>
      <c r="F3853" t="s">
        <v>157</v>
      </c>
      <c r="G3853">
        <v>92.52</v>
      </c>
    </row>
    <row r="3854" spans="1:7" x14ac:dyDescent="0.55000000000000004">
      <c r="A3854" s="1">
        <v>42266</v>
      </c>
      <c r="B3854" t="s">
        <v>37</v>
      </c>
      <c r="C3854" t="s">
        <v>92</v>
      </c>
      <c r="D3854" t="s">
        <v>40</v>
      </c>
      <c r="E3854" t="s">
        <v>42</v>
      </c>
      <c r="F3854" t="s">
        <v>55</v>
      </c>
      <c r="G3854">
        <v>92.52</v>
      </c>
    </row>
    <row r="3855" spans="1:7" x14ac:dyDescent="0.55000000000000004">
      <c r="A3855" s="1">
        <v>43422</v>
      </c>
      <c r="B3855" t="s">
        <v>37</v>
      </c>
      <c r="C3855" t="s">
        <v>110</v>
      </c>
      <c r="D3855" t="s">
        <v>101</v>
      </c>
      <c r="E3855" t="s">
        <v>42</v>
      </c>
      <c r="F3855" t="s">
        <v>55</v>
      </c>
      <c r="G3855">
        <v>92.52</v>
      </c>
    </row>
    <row r="3856" spans="1:7" x14ac:dyDescent="0.55000000000000004">
      <c r="A3856" s="1">
        <v>42782</v>
      </c>
      <c r="B3856" t="s">
        <v>37</v>
      </c>
      <c r="C3856" t="s">
        <v>207</v>
      </c>
      <c r="D3856" t="s">
        <v>101</v>
      </c>
      <c r="E3856" t="s">
        <v>42</v>
      </c>
      <c r="F3856" t="s">
        <v>74</v>
      </c>
      <c r="G3856">
        <v>92.063999999999993</v>
      </c>
    </row>
    <row r="3857" spans="1:7" x14ac:dyDescent="0.55000000000000004">
      <c r="A3857" s="1">
        <v>43435</v>
      </c>
      <c r="B3857" t="s">
        <v>22</v>
      </c>
      <c r="C3857" t="s">
        <v>234</v>
      </c>
      <c r="D3857" t="s">
        <v>101</v>
      </c>
      <c r="E3857" t="s">
        <v>42</v>
      </c>
      <c r="F3857" t="s">
        <v>55</v>
      </c>
      <c r="G3857">
        <v>91.99</v>
      </c>
    </row>
    <row r="3858" spans="1:7" x14ac:dyDescent="0.55000000000000004">
      <c r="A3858" s="1">
        <v>43347</v>
      </c>
      <c r="B3858" t="s">
        <v>22</v>
      </c>
      <c r="C3858" t="s">
        <v>263</v>
      </c>
      <c r="D3858" t="s">
        <v>144</v>
      </c>
      <c r="E3858" t="s">
        <v>67</v>
      </c>
      <c r="F3858" t="s">
        <v>157</v>
      </c>
      <c r="G3858">
        <v>91.96</v>
      </c>
    </row>
    <row r="3859" spans="1:7" x14ac:dyDescent="0.55000000000000004">
      <c r="A3859" s="1">
        <v>42870</v>
      </c>
      <c r="B3859" t="s">
        <v>98</v>
      </c>
      <c r="C3859" t="s">
        <v>1488</v>
      </c>
      <c r="D3859" t="s">
        <v>26</v>
      </c>
      <c r="E3859" t="s">
        <v>42</v>
      </c>
      <c r="F3859" t="s">
        <v>64</v>
      </c>
      <c r="G3859">
        <v>91.96</v>
      </c>
    </row>
    <row r="3860" spans="1:7" x14ac:dyDescent="0.55000000000000004">
      <c r="A3860" s="1">
        <v>42451</v>
      </c>
      <c r="B3860" t="s">
        <v>37</v>
      </c>
      <c r="C3860" t="s">
        <v>39</v>
      </c>
      <c r="D3860" t="s">
        <v>40</v>
      </c>
      <c r="E3860" t="s">
        <v>28</v>
      </c>
      <c r="F3860" t="s">
        <v>61</v>
      </c>
      <c r="G3860">
        <v>91.96</v>
      </c>
    </row>
    <row r="3861" spans="1:7" x14ac:dyDescent="0.55000000000000004">
      <c r="A3861" s="1">
        <v>42100</v>
      </c>
      <c r="B3861" t="s">
        <v>37</v>
      </c>
      <c r="C3861" t="s">
        <v>39</v>
      </c>
      <c r="D3861" t="s">
        <v>40</v>
      </c>
      <c r="E3861" t="s">
        <v>28</v>
      </c>
      <c r="F3861" t="s">
        <v>61</v>
      </c>
      <c r="G3861">
        <v>91.96</v>
      </c>
    </row>
    <row r="3862" spans="1:7" x14ac:dyDescent="0.55000000000000004">
      <c r="A3862" s="1">
        <v>42968</v>
      </c>
      <c r="B3862" t="s">
        <v>37</v>
      </c>
      <c r="C3862" t="s">
        <v>39</v>
      </c>
      <c r="D3862" t="s">
        <v>40</v>
      </c>
      <c r="E3862" t="s">
        <v>67</v>
      </c>
      <c r="F3862" t="s">
        <v>68</v>
      </c>
      <c r="G3862">
        <v>91.96</v>
      </c>
    </row>
    <row r="3863" spans="1:7" x14ac:dyDescent="0.55000000000000004">
      <c r="A3863" s="1">
        <v>43333</v>
      </c>
      <c r="B3863" t="s">
        <v>98</v>
      </c>
      <c r="C3863" t="s">
        <v>2738</v>
      </c>
      <c r="D3863" t="s">
        <v>144</v>
      </c>
      <c r="E3863" t="s">
        <v>28</v>
      </c>
      <c r="F3863" t="s">
        <v>61</v>
      </c>
      <c r="G3863">
        <v>91.92</v>
      </c>
    </row>
    <row r="3864" spans="1:7" x14ac:dyDescent="0.55000000000000004">
      <c r="A3864" s="1">
        <v>42282</v>
      </c>
      <c r="B3864" t="s">
        <v>22</v>
      </c>
      <c r="C3864" t="s">
        <v>494</v>
      </c>
      <c r="D3864" t="s">
        <v>144</v>
      </c>
      <c r="E3864" t="s">
        <v>42</v>
      </c>
      <c r="F3864" t="s">
        <v>74</v>
      </c>
      <c r="G3864">
        <v>91.92</v>
      </c>
    </row>
    <row r="3865" spans="1:7" x14ac:dyDescent="0.55000000000000004">
      <c r="A3865" s="1">
        <v>43374</v>
      </c>
      <c r="B3865" t="s">
        <v>37</v>
      </c>
      <c r="C3865" t="s">
        <v>92</v>
      </c>
      <c r="D3865" t="s">
        <v>40</v>
      </c>
      <c r="E3865" t="s">
        <v>42</v>
      </c>
      <c r="F3865" t="s">
        <v>86</v>
      </c>
      <c r="G3865">
        <v>91.84</v>
      </c>
    </row>
    <row r="3866" spans="1:7" x14ac:dyDescent="0.55000000000000004">
      <c r="A3866" s="1">
        <v>43065</v>
      </c>
      <c r="B3866" t="s">
        <v>37</v>
      </c>
      <c r="C3866" t="s">
        <v>354</v>
      </c>
      <c r="D3866" t="s">
        <v>26</v>
      </c>
      <c r="E3866" t="s">
        <v>42</v>
      </c>
      <c r="F3866" t="s">
        <v>71</v>
      </c>
      <c r="G3866">
        <v>91.68</v>
      </c>
    </row>
    <row r="3867" spans="1:7" x14ac:dyDescent="0.55000000000000004">
      <c r="A3867" s="1">
        <v>42141</v>
      </c>
      <c r="B3867" t="s">
        <v>98</v>
      </c>
      <c r="C3867" t="s">
        <v>110</v>
      </c>
      <c r="D3867" t="s">
        <v>101</v>
      </c>
      <c r="E3867" t="s">
        <v>42</v>
      </c>
      <c r="F3867" t="s">
        <v>71</v>
      </c>
      <c r="G3867">
        <v>91.68</v>
      </c>
    </row>
    <row r="3868" spans="1:7" x14ac:dyDescent="0.55000000000000004">
      <c r="A3868" s="1">
        <v>42682</v>
      </c>
      <c r="B3868" t="s">
        <v>22</v>
      </c>
      <c r="C3868" t="s">
        <v>117</v>
      </c>
      <c r="D3868" t="s">
        <v>40</v>
      </c>
      <c r="E3868" t="s">
        <v>42</v>
      </c>
      <c r="F3868" t="s">
        <v>71</v>
      </c>
      <c r="G3868">
        <v>91.68</v>
      </c>
    </row>
    <row r="3869" spans="1:7" x14ac:dyDescent="0.55000000000000004">
      <c r="A3869" s="1">
        <v>43340</v>
      </c>
      <c r="B3869" t="s">
        <v>98</v>
      </c>
      <c r="C3869" t="s">
        <v>110</v>
      </c>
      <c r="D3869" t="s">
        <v>101</v>
      </c>
      <c r="E3869" t="s">
        <v>42</v>
      </c>
      <c r="F3869" t="s">
        <v>74</v>
      </c>
      <c r="G3869">
        <v>91.6</v>
      </c>
    </row>
    <row r="3870" spans="1:7" x14ac:dyDescent="0.55000000000000004">
      <c r="A3870" s="1">
        <v>43166</v>
      </c>
      <c r="B3870" t="s">
        <v>22</v>
      </c>
      <c r="C3870" t="s">
        <v>263</v>
      </c>
      <c r="D3870" t="s">
        <v>144</v>
      </c>
      <c r="E3870" t="s">
        <v>42</v>
      </c>
      <c r="F3870" t="s">
        <v>43</v>
      </c>
      <c r="G3870">
        <v>91.59</v>
      </c>
    </row>
    <row r="3871" spans="1:7" x14ac:dyDescent="0.55000000000000004">
      <c r="A3871" s="1">
        <v>42902</v>
      </c>
      <c r="B3871" t="s">
        <v>98</v>
      </c>
      <c r="C3871" t="s">
        <v>331</v>
      </c>
      <c r="D3871" t="s">
        <v>26</v>
      </c>
      <c r="E3871" t="s">
        <v>67</v>
      </c>
      <c r="F3871" t="s">
        <v>680</v>
      </c>
      <c r="G3871">
        <v>91.474999999999994</v>
      </c>
    </row>
    <row r="3872" spans="1:7" x14ac:dyDescent="0.55000000000000004">
      <c r="A3872" s="1">
        <v>42698</v>
      </c>
      <c r="B3872" t="s">
        <v>22</v>
      </c>
      <c r="C3872" t="s">
        <v>39</v>
      </c>
      <c r="D3872" t="s">
        <v>40</v>
      </c>
      <c r="E3872" t="s">
        <v>42</v>
      </c>
      <c r="F3872" t="s">
        <v>71</v>
      </c>
      <c r="G3872">
        <v>91.391999999999996</v>
      </c>
    </row>
    <row r="3873" spans="1:7" x14ac:dyDescent="0.55000000000000004">
      <c r="A3873" s="1">
        <v>42983</v>
      </c>
      <c r="B3873" t="s">
        <v>22</v>
      </c>
      <c r="C3873" t="s">
        <v>234</v>
      </c>
      <c r="D3873" t="s">
        <v>101</v>
      </c>
      <c r="E3873" t="s">
        <v>42</v>
      </c>
      <c r="F3873" t="s">
        <v>86</v>
      </c>
      <c r="G3873">
        <v>91.36</v>
      </c>
    </row>
    <row r="3874" spans="1:7" x14ac:dyDescent="0.55000000000000004">
      <c r="A3874" s="1">
        <v>42348</v>
      </c>
      <c r="B3874" t="s">
        <v>37</v>
      </c>
      <c r="C3874" t="s">
        <v>6264</v>
      </c>
      <c r="D3874" t="s">
        <v>40</v>
      </c>
      <c r="E3874" t="s">
        <v>42</v>
      </c>
      <c r="F3874" t="s">
        <v>86</v>
      </c>
      <c r="G3874">
        <v>91.36</v>
      </c>
    </row>
    <row r="3875" spans="1:7" x14ac:dyDescent="0.55000000000000004">
      <c r="A3875" s="1">
        <v>43266</v>
      </c>
      <c r="B3875" t="s">
        <v>37</v>
      </c>
      <c r="C3875" t="s">
        <v>331</v>
      </c>
      <c r="D3875" t="s">
        <v>26</v>
      </c>
      <c r="E3875" t="s">
        <v>42</v>
      </c>
      <c r="F3875" t="s">
        <v>86</v>
      </c>
      <c r="G3875">
        <v>91.36</v>
      </c>
    </row>
    <row r="3876" spans="1:7" x14ac:dyDescent="0.55000000000000004">
      <c r="A3876" s="1">
        <v>43452</v>
      </c>
      <c r="B3876" t="s">
        <v>22</v>
      </c>
      <c r="C3876" t="s">
        <v>494</v>
      </c>
      <c r="D3876" t="s">
        <v>144</v>
      </c>
      <c r="E3876" t="s">
        <v>42</v>
      </c>
      <c r="F3876" t="s">
        <v>86</v>
      </c>
      <c r="G3876">
        <v>91.36</v>
      </c>
    </row>
    <row r="3877" spans="1:7" x14ac:dyDescent="0.55000000000000004">
      <c r="A3877" s="1">
        <v>42231</v>
      </c>
      <c r="B3877" t="s">
        <v>22</v>
      </c>
      <c r="C3877" t="s">
        <v>50</v>
      </c>
      <c r="D3877" t="s">
        <v>26</v>
      </c>
      <c r="E3877" t="s">
        <v>42</v>
      </c>
      <c r="F3877" t="s">
        <v>86</v>
      </c>
      <c r="G3877">
        <v>91.36</v>
      </c>
    </row>
    <row r="3878" spans="1:7" x14ac:dyDescent="0.55000000000000004">
      <c r="A3878" s="1">
        <v>43392</v>
      </c>
      <c r="B3878" t="s">
        <v>22</v>
      </c>
      <c r="C3878" t="s">
        <v>207</v>
      </c>
      <c r="D3878" t="s">
        <v>101</v>
      </c>
      <c r="E3878" t="s">
        <v>28</v>
      </c>
      <c r="F3878" t="s">
        <v>52</v>
      </c>
      <c r="G3878">
        <v>91.275000000000006</v>
      </c>
    </row>
    <row r="3879" spans="1:7" x14ac:dyDescent="0.55000000000000004">
      <c r="A3879" s="1">
        <v>43263</v>
      </c>
      <c r="B3879" t="s">
        <v>98</v>
      </c>
      <c r="C3879" t="s">
        <v>1271</v>
      </c>
      <c r="D3879" t="s">
        <v>26</v>
      </c>
      <c r="E3879" t="s">
        <v>42</v>
      </c>
      <c r="F3879" t="s">
        <v>71</v>
      </c>
      <c r="G3879">
        <v>91.2</v>
      </c>
    </row>
    <row r="3880" spans="1:7" x14ac:dyDescent="0.55000000000000004">
      <c r="A3880" s="1">
        <v>42688</v>
      </c>
      <c r="B3880" t="s">
        <v>37</v>
      </c>
      <c r="C3880" t="s">
        <v>416</v>
      </c>
      <c r="D3880" t="s">
        <v>40</v>
      </c>
      <c r="E3880" t="s">
        <v>67</v>
      </c>
      <c r="F3880" t="s">
        <v>157</v>
      </c>
      <c r="G3880">
        <v>91.176000000000002</v>
      </c>
    </row>
    <row r="3881" spans="1:7" x14ac:dyDescent="0.55000000000000004">
      <c r="A3881" s="1">
        <v>42077</v>
      </c>
      <c r="B3881" t="s">
        <v>98</v>
      </c>
      <c r="C3881" t="s">
        <v>50</v>
      </c>
      <c r="D3881" t="s">
        <v>26</v>
      </c>
      <c r="E3881" t="s">
        <v>42</v>
      </c>
      <c r="F3881" t="s">
        <v>86</v>
      </c>
      <c r="G3881">
        <v>91.055999999999997</v>
      </c>
    </row>
    <row r="3882" spans="1:7" x14ac:dyDescent="0.55000000000000004">
      <c r="A3882" s="1">
        <v>43308</v>
      </c>
      <c r="B3882" t="s">
        <v>22</v>
      </c>
      <c r="C3882" t="s">
        <v>50</v>
      </c>
      <c r="D3882" t="s">
        <v>26</v>
      </c>
      <c r="E3882" t="s">
        <v>28</v>
      </c>
      <c r="F3882" t="s">
        <v>61</v>
      </c>
      <c r="G3882">
        <v>91.031999999999996</v>
      </c>
    </row>
    <row r="3883" spans="1:7" x14ac:dyDescent="0.55000000000000004">
      <c r="A3883" s="1">
        <v>43294</v>
      </c>
      <c r="B3883" t="s">
        <v>22</v>
      </c>
      <c r="C3883" t="s">
        <v>143</v>
      </c>
      <c r="D3883" t="s">
        <v>144</v>
      </c>
      <c r="E3883" t="s">
        <v>28</v>
      </c>
      <c r="F3883" t="s">
        <v>61</v>
      </c>
      <c r="G3883">
        <v>91.007999999999996</v>
      </c>
    </row>
    <row r="3884" spans="1:7" x14ac:dyDescent="0.55000000000000004">
      <c r="A3884" s="1">
        <v>43184</v>
      </c>
      <c r="B3884" t="s">
        <v>37</v>
      </c>
      <c r="C3884" t="s">
        <v>110</v>
      </c>
      <c r="D3884" t="s">
        <v>101</v>
      </c>
      <c r="E3884" t="s">
        <v>28</v>
      </c>
      <c r="F3884" t="s">
        <v>32</v>
      </c>
      <c r="G3884">
        <v>90.99</v>
      </c>
    </row>
    <row r="3885" spans="1:7" x14ac:dyDescent="0.55000000000000004">
      <c r="A3885" s="1">
        <v>43464</v>
      </c>
      <c r="B3885" t="s">
        <v>22</v>
      </c>
      <c r="C3885" t="s">
        <v>263</v>
      </c>
      <c r="D3885" t="s">
        <v>144</v>
      </c>
      <c r="E3885" t="s">
        <v>67</v>
      </c>
      <c r="F3885" t="s">
        <v>68</v>
      </c>
      <c r="G3885">
        <v>90.93</v>
      </c>
    </row>
    <row r="3886" spans="1:7" x14ac:dyDescent="0.55000000000000004">
      <c r="A3886" s="1">
        <v>42403</v>
      </c>
      <c r="B3886" t="s">
        <v>37</v>
      </c>
      <c r="C3886" t="s">
        <v>263</v>
      </c>
      <c r="D3886" t="s">
        <v>144</v>
      </c>
      <c r="E3886" t="s">
        <v>28</v>
      </c>
      <c r="F3886" t="s">
        <v>32</v>
      </c>
      <c r="G3886">
        <v>90.882000000000005</v>
      </c>
    </row>
    <row r="3887" spans="1:7" x14ac:dyDescent="0.55000000000000004">
      <c r="A3887" s="1">
        <v>43018</v>
      </c>
      <c r="B3887" t="s">
        <v>37</v>
      </c>
      <c r="C3887" t="s">
        <v>453</v>
      </c>
      <c r="D3887" t="s">
        <v>40</v>
      </c>
      <c r="E3887" t="s">
        <v>28</v>
      </c>
      <c r="F3887" t="s">
        <v>29</v>
      </c>
      <c r="G3887">
        <v>90.882000000000005</v>
      </c>
    </row>
    <row r="3888" spans="1:7" x14ac:dyDescent="0.55000000000000004">
      <c r="A3888" s="1">
        <v>43355</v>
      </c>
      <c r="B3888" t="s">
        <v>22</v>
      </c>
      <c r="C3888" t="s">
        <v>2738</v>
      </c>
      <c r="D3888" t="s">
        <v>144</v>
      </c>
      <c r="E3888" t="s">
        <v>42</v>
      </c>
      <c r="F3888" t="s">
        <v>74</v>
      </c>
      <c r="G3888">
        <v>90.86</v>
      </c>
    </row>
    <row r="3889" spans="1:7" x14ac:dyDescent="0.55000000000000004">
      <c r="A3889" s="1">
        <v>43177</v>
      </c>
      <c r="B3889" t="s">
        <v>37</v>
      </c>
      <c r="C3889" t="s">
        <v>39</v>
      </c>
      <c r="D3889" t="s">
        <v>40</v>
      </c>
      <c r="E3889" t="s">
        <v>42</v>
      </c>
      <c r="F3889" t="s">
        <v>74</v>
      </c>
      <c r="G3889">
        <v>90.86</v>
      </c>
    </row>
    <row r="3890" spans="1:7" x14ac:dyDescent="0.55000000000000004">
      <c r="A3890" s="1">
        <v>43346</v>
      </c>
      <c r="B3890" t="s">
        <v>98</v>
      </c>
      <c r="C3890" t="s">
        <v>263</v>
      </c>
      <c r="D3890" t="s">
        <v>144</v>
      </c>
      <c r="E3890" t="s">
        <v>28</v>
      </c>
      <c r="F3890" t="s">
        <v>32</v>
      </c>
      <c r="G3890">
        <v>90.801000000000002</v>
      </c>
    </row>
    <row r="3891" spans="1:7" x14ac:dyDescent="0.55000000000000004">
      <c r="A3891" s="1">
        <v>43172</v>
      </c>
      <c r="B3891" t="s">
        <v>98</v>
      </c>
      <c r="C3891" t="s">
        <v>665</v>
      </c>
      <c r="D3891" t="s">
        <v>40</v>
      </c>
      <c r="E3891" t="s">
        <v>42</v>
      </c>
      <c r="F3891" t="s">
        <v>55</v>
      </c>
      <c r="G3891">
        <v>90.8</v>
      </c>
    </row>
    <row r="3892" spans="1:7" x14ac:dyDescent="0.55000000000000004">
      <c r="A3892" s="1">
        <v>43144</v>
      </c>
      <c r="B3892" t="s">
        <v>22</v>
      </c>
      <c r="C3892" t="s">
        <v>225</v>
      </c>
      <c r="D3892" t="s">
        <v>101</v>
      </c>
      <c r="E3892" t="s">
        <v>42</v>
      </c>
      <c r="F3892" t="s">
        <v>74</v>
      </c>
      <c r="G3892">
        <v>90.64</v>
      </c>
    </row>
    <row r="3893" spans="1:7" x14ac:dyDescent="0.55000000000000004">
      <c r="A3893" s="1">
        <v>42751</v>
      </c>
      <c r="B3893" t="s">
        <v>22</v>
      </c>
      <c r="C3893" t="s">
        <v>39</v>
      </c>
      <c r="D3893" t="s">
        <v>40</v>
      </c>
      <c r="E3893" t="s">
        <v>67</v>
      </c>
      <c r="F3893" t="s">
        <v>157</v>
      </c>
      <c r="G3893">
        <v>90.57</v>
      </c>
    </row>
    <row r="3894" spans="1:7" x14ac:dyDescent="0.55000000000000004">
      <c r="A3894" s="1">
        <v>43310</v>
      </c>
      <c r="B3894" t="s">
        <v>22</v>
      </c>
      <c r="C3894" t="s">
        <v>92</v>
      </c>
      <c r="D3894" t="s">
        <v>40</v>
      </c>
      <c r="E3894" t="s">
        <v>67</v>
      </c>
      <c r="F3894" t="s">
        <v>157</v>
      </c>
      <c r="G3894">
        <v>90.57</v>
      </c>
    </row>
    <row r="3895" spans="1:7" x14ac:dyDescent="0.55000000000000004">
      <c r="A3895" s="1">
        <v>43458</v>
      </c>
      <c r="B3895" t="s">
        <v>98</v>
      </c>
      <c r="C3895" t="s">
        <v>39</v>
      </c>
      <c r="D3895" t="s">
        <v>40</v>
      </c>
      <c r="E3895" t="s">
        <v>42</v>
      </c>
      <c r="F3895" t="s">
        <v>71</v>
      </c>
      <c r="G3895">
        <v>90.48</v>
      </c>
    </row>
    <row r="3896" spans="1:7" x14ac:dyDescent="0.55000000000000004">
      <c r="A3896" s="1">
        <v>43459</v>
      </c>
      <c r="B3896" t="s">
        <v>98</v>
      </c>
      <c r="C3896" t="s">
        <v>354</v>
      </c>
      <c r="D3896" t="s">
        <v>26</v>
      </c>
      <c r="E3896" t="s">
        <v>67</v>
      </c>
      <c r="F3896" t="s">
        <v>68</v>
      </c>
      <c r="G3896">
        <v>90.48</v>
      </c>
    </row>
    <row r="3897" spans="1:7" x14ac:dyDescent="0.55000000000000004">
      <c r="A3897" s="1">
        <v>43442</v>
      </c>
      <c r="B3897" t="s">
        <v>37</v>
      </c>
      <c r="C3897" t="s">
        <v>39</v>
      </c>
      <c r="D3897" t="s">
        <v>40</v>
      </c>
      <c r="E3897" t="s">
        <v>42</v>
      </c>
      <c r="F3897" t="s">
        <v>71</v>
      </c>
      <c r="G3897">
        <v>90.48</v>
      </c>
    </row>
    <row r="3898" spans="1:7" x14ac:dyDescent="0.55000000000000004">
      <c r="A3898" s="1">
        <v>42770</v>
      </c>
      <c r="B3898" t="s">
        <v>22</v>
      </c>
      <c r="C3898" t="s">
        <v>2738</v>
      </c>
      <c r="D3898" t="s">
        <v>144</v>
      </c>
      <c r="E3898" t="s">
        <v>67</v>
      </c>
      <c r="F3898" t="s">
        <v>68</v>
      </c>
      <c r="G3898">
        <v>90.48</v>
      </c>
    </row>
    <row r="3899" spans="1:7" x14ac:dyDescent="0.55000000000000004">
      <c r="A3899" s="1">
        <v>42351</v>
      </c>
      <c r="B3899" t="s">
        <v>22</v>
      </c>
      <c r="C3899" t="s">
        <v>39</v>
      </c>
      <c r="D3899" t="s">
        <v>40</v>
      </c>
      <c r="E3899" t="s">
        <v>42</v>
      </c>
      <c r="F3899" t="s">
        <v>86</v>
      </c>
      <c r="G3899">
        <v>90.24</v>
      </c>
    </row>
    <row r="3900" spans="1:7" x14ac:dyDescent="0.55000000000000004">
      <c r="A3900" s="1">
        <v>42575</v>
      </c>
      <c r="B3900" t="s">
        <v>98</v>
      </c>
      <c r="C3900" t="s">
        <v>25</v>
      </c>
      <c r="D3900" t="s">
        <v>26</v>
      </c>
      <c r="E3900" t="s">
        <v>42</v>
      </c>
      <c r="F3900" t="s">
        <v>71</v>
      </c>
      <c r="G3900">
        <v>90.06</v>
      </c>
    </row>
    <row r="3901" spans="1:7" x14ac:dyDescent="0.55000000000000004">
      <c r="A3901" s="1">
        <v>42645</v>
      </c>
      <c r="B3901" t="s">
        <v>37</v>
      </c>
      <c r="C3901" t="s">
        <v>786</v>
      </c>
      <c r="D3901" t="s">
        <v>144</v>
      </c>
      <c r="E3901" t="s">
        <v>67</v>
      </c>
      <c r="F3901" t="s">
        <v>157</v>
      </c>
      <c r="G3901">
        <v>90</v>
      </c>
    </row>
    <row r="3902" spans="1:7" x14ac:dyDescent="0.55000000000000004">
      <c r="A3902" s="1">
        <v>42620</v>
      </c>
      <c r="B3902" t="s">
        <v>37</v>
      </c>
      <c r="C3902" t="s">
        <v>263</v>
      </c>
      <c r="D3902" t="s">
        <v>144</v>
      </c>
      <c r="E3902" t="s">
        <v>67</v>
      </c>
      <c r="F3902" t="s">
        <v>157</v>
      </c>
      <c r="G3902">
        <v>90</v>
      </c>
    </row>
    <row r="3903" spans="1:7" x14ac:dyDescent="0.55000000000000004">
      <c r="A3903" s="1">
        <v>43225</v>
      </c>
      <c r="B3903" t="s">
        <v>22</v>
      </c>
      <c r="C3903" t="s">
        <v>453</v>
      </c>
      <c r="D3903" t="s">
        <v>40</v>
      </c>
      <c r="E3903" t="s">
        <v>28</v>
      </c>
      <c r="F3903" t="s">
        <v>29</v>
      </c>
      <c r="G3903">
        <v>89.991</v>
      </c>
    </row>
    <row r="3904" spans="1:7" x14ac:dyDescent="0.55000000000000004">
      <c r="A3904" s="1">
        <v>42478</v>
      </c>
      <c r="B3904" t="s">
        <v>22</v>
      </c>
      <c r="C3904" t="s">
        <v>250</v>
      </c>
      <c r="D3904" t="s">
        <v>101</v>
      </c>
      <c r="E3904" t="s">
        <v>28</v>
      </c>
      <c r="F3904" t="s">
        <v>32</v>
      </c>
      <c r="G3904">
        <v>89.99</v>
      </c>
    </row>
    <row r="3905" spans="1:7" x14ac:dyDescent="0.55000000000000004">
      <c r="A3905" s="1">
        <v>43428</v>
      </c>
      <c r="B3905" t="s">
        <v>37</v>
      </c>
      <c r="C3905" t="s">
        <v>143</v>
      </c>
      <c r="D3905" t="s">
        <v>144</v>
      </c>
      <c r="E3905" t="s">
        <v>67</v>
      </c>
      <c r="F3905" t="s">
        <v>68</v>
      </c>
      <c r="G3905">
        <v>89.988</v>
      </c>
    </row>
    <row r="3906" spans="1:7" x14ac:dyDescent="0.55000000000000004">
      <c r="A3906" s="1">
        <v>42687</v>
      </c>
      <c r="B3906" t="s">
        <v>22</v>
      </c>
      <c r="C3906" t="s">
        <v>241</v>
      </c>
      <c r="D3906" t="s">
        <v>144</v>
      </c>
      <c r="E3906" t="s">
        <v>67</v>
      </c>
      <c r="F3906" t="s">
        <v>68</v>
      </c>
      <c r="G3906">
        <v>89.98</v>
      </c>
    </row>
    <row r="3907" spans="1:7" x14ac:dyDescent="0.55000000000000004">
      <c r="A3907" s="1">
        <v>43430</v>
      </c>
      <c r="B3907" t="s">
        <v>98</v>
      </c>
      <c r="C3907" t="s">
        <v>250</v>
      </c>
      <c r="D3907" t="s">
        <v>101</v>
      </c>
      <c r="E3907" t="s">
        <v>67</v>
      </c>
      <c r="F3907" t="s">
        <v>68</v>
      </c>
      <c r="G3907">
        <v>89.98</v>
      </c>
    </row>
    <row r="3908" spans="1:7" x14ac:dyDescent="0.55000000000000004">
      <c r="A3908" s="1">
        <v>42677</v>
      </c>
      <c r="B3908" t="s">
        <v>98</v>
      </c>
      <c r="C3908" t="s">
        <v>39</v>
      </c>
      <c r="D3908" t="s">
        <v>40</v>
      </c>
      <c r="E3908" t="s">
        <v>67</v>
      </c>
      <c r="F3908" t="s">
        <v>157</v>
      </c>
      <c r="G3908">
        <v>89.97</v>
      </c>
    </row>
    <row r="3909" spans="1:7" x14ac:dyDescent="0.55000000000000004">
      <c r="A3909" s="1">
        <v>43095</v>
      </c>
      <c r="B3909" t="s">
        <v>22</v>
      </c>
      <c r="C3909" t="s">
        <v>263</v>
      </c>
      <c r="D3909" t="s">
        <v>144</v>
      </c>
      <c r="E3909" t="s">
        <v>67</v>
      </c>
      <c r="F3909" t="s">
        <v>157</v>
      </c>
      <c r="G3909">
        <v>89.97</v>
      </c>
    </row>
    <row r="3910" spans="1:7" x14ac:dyDescent="0.55000000000000004">
      <c r="A3910" s="1">
        <v>43234</v>
      </c>
      <c r="B3910" t="s">
        <v>37</v>
      </c>
      <c r="C3910" t="s">
        <v>2738</v>
      </c>
      <c r="D3910" t="s">
        <v>144</v>
      </c>
      <c r="E3910" t="s">
        <v>67</v>
      </c>
      <c r="F3910" t="s">
        <v>157</v>
      </c>
      <c r="G3910">
        <v>89.97</v>
      </c>
    </row>
    <row r="3911" spans="1:7" x14ac:dyDescent="0.55000000000000004">
      <c r="A3911" s="1">
        <v>43053</v>
      </c>
      <c r="B3911" t="s">
        <v>22</v>
      </c>
      <c r="C3911" t="s">
        <v>2738</v>
      </c>
      <c r="D3911" t="s">
        <v>144</v>
      </c>
      <c r="E3911" t="s">
        <v>67</v>
      </c>
      <c r="F3911" t="s">
        <v>68</v>
      </c>
      <c r="G3911">
        <v>89.97</v>
      </c>
    </row>
    <row r="3912" spans="1:7" x14ac:dyDescent="0.55000000000000004">
      <c r="A3912" s="1">
        <v>42829</v>
      </c>
      <c r="B3912" t="s">
        <v>98</v>
      </c>
      <c r="C3912" t="s">
        <v>263</v>
      </c>
      <c r="D3912" t="s">
        <v>144</v>
      </c>
      <c r="E3912" t="s">
        <v>67</v>
      </c>
      <c r="F3912" t="s">
        <v>157</v>
      </c>
      <c r="G3912">
        <v>89.97</v>
      </c>
    </row>
    <row r="3913" spans="1:7" x14ac:dyDescent="0.55000000000000004">
      <c r="A3913" s="1">
        <v>42775</v>
      </c>
      <c r="B3913" t="s">
        <v>37</v>
      </c>
      <c r="C3913" t="s">
        <v>39</v>
      </c>
      <c r="D3913" t="s">
        <v>40</v>
      </c>
      <c r="E3913" t="s">
        <v>67</v>
      </c>
      <c r="F3913" t="s">
        <v>157</v>
      </c>
      <c r="G3913">
        <v>89.97</v>
      </c>
    </row>
    <row r="3914" spans="1:7" x14ac:dyDescent="0.55000000000000004">
      <c r="A3914" s="1">
        <v>43044</v>
      </c>
      <c r="B3914" t="s">
        <v>22</v>
      </c>
      <c r="C3914" t="s">
        <v>315</v>
      </c>
      <c r="D3914" t="s">
        <v>26</v>
      </c>
      <c r="E3914" t="s">
        <v>67</v>
      </c>
      <c r="F3914" t="s">
        <v>157</v>
      </c>
      <c r="G3914">
        <v>89.97</v>
      </c>
    </row>
    <row r="3915" spans="1:7" x14ac:dyDescent="0.55000000000000004">
      <c r="A3915" s="1">
        <v>42311</v>
      </c>
      <c r="B3915" t="s">
        <v>37</v>
      </c>
      <c r="C3915" t="s">
        <v>134</v>
      </c>
      <c r="D3915" t="s">
        <v>101</v>
      </c>
      <c r="E3915" t="s">
        <v>67</v>
      </c>
      <c r="F3915" t="s">
        <v>157</v>
      </c>
      <c r="G3915">
        <v>89.97</v>
      </c>
    </row>
    <row r="3916" spans="1:7" x14ac:dyDescent="0.55000000000000004">
      <c r="A3916" s="1">
        <v>42782</v>
      </c>
      <c r="B3916" t="s">
        <v>22</v>
      </c>
      <c r="C3916" t="s">
        <v>263</v>
      </c>
      <c r="D3916" t="s">
        <v>144</v>
      </c>
      <c r="E3916" t="s">
        <v>67</v>
      </c>
      <c r="F3916" t="s">
        <v>157</v>
      </c>
      <c r="G3916">
        <v>89.97</v>
      </c>
    </row>
    <row r="3917" spans="1:7" x14ac:dyDescent="0.55000000000000004">
      <c r="A3917" s="1">
        <v>43360</v>
      </c>
      <c r="B3917" t="s">
        <v>22</v>
      </c>
      <c r="C3917" t="s">
        <v>6264</v>
      </c>
      <c r="D3917" t="s">
        <v>40</v>
      </c>
      <c r="E3917" t="s">
        <v>67</v>
      </c>
      <c r="F3917" t="s">
        <v>157</v>
      </c>
      <c r="G3917">
        <v>89.97</v>
      </c>
    </row>
    <row r="3918" spans="1:7" x14ac:dyDescent="0.55000000000000004">
      <c r="A3918" s="1">
        <v>43311</v>
      </c>
      <c r="B3918" t="s">
        <v>22</v>
      </c>
      <c r="C3918" t="s">
        <v>2738</v>
      </c>
      <c r="D3918" t="s">
        <v>144</v>
      </c>
      <c r="E3918" t="s">
        <v>67</v>
      </c>
      <c r="F3918" t="s">
        <v>68</v>
      </c>
      <c r="G3918">
        <v>89.95</v>
      </c>
    </row>
    <row r="3919" spans="1:7" x14ac:dyDescent="0.55000000000000004">
      <c r="A3919" s="1">
        <v>42936</v>
      </c>
      <c r="B3919" t="s">
        <v>22</v>
      </c>
      <c r="C3919" t="s">
        <v>263</v>
      </c>
      <c r="D3919" t="s">
        <v>144</v>
      </c>
      <c r="E3919" t="s">
        <v>67</v>
      </c>
      <c r="F3919" t="s">
        <v>68</v>
      </c>
      <c r="G3919">
        <v>89.95</v>
      </c>
    </row>
    <row r="3920" spans="1:7" x14ac:dyDescent="0.55000000000000004">
      <c r="A3920" s="1">
        <v>43367</v>
      </c>
      <c r="B3920" t="s">
        <v>98</v>
      </c>
      <c r="C3920" t="s">
        <v>1271</v>
      </c>
      <c r="D3920" t="s">
        <v>26</v>
      </c>
      <c r="E3920" t="s">
        <v>67</v>
      </c>
      <c r="F3920" t="s">
        <v>68</v>
      </c>
      <c r="G3920">
        <v>89.9</v>
      </c>
    </row>
    <row r="3921" spans="1:7" x14ac:dyDescent="0.55000000000000004">
      <c r="A3921" s="1">
        <v>43204</v>
      </c>
      <c r="B3921" t="s">
        <v>22</v>
      </c>
      <c r="C3921" t="s">
        <v>494</v>
      </c>
      <c r="D3921" t="s">
        <v>144</v>
      </c>
      <c r="E3921" t="s">
        <v>42</v>
      </c>
      <c r="F3921" t="s">
        <v>64</v>
      </c>
      <c r="G3921">
        <v>89.855999999999995</v>
      </c>
    </row>
    <row r="3922" spans="1:7" x14ac:dyDescent="0.55000000000000004">
      <c r="A3922" s="1">
        <v>42439</v>
      </c>
      <c r="B3922" t="s">
        <v>37</v>
      </c>
      <c r="C3922" t="s">
        <v>2738</v>
      </c>
      <c r="D3922" t="s">
        <v>144</v>
      </c>
      <c r="E3922" t="s">
        <v>42</v>
      </c>
      <c r="F3922" t="s">
        <v>55</v>
      </c>
      <c r="G3922">
        <v>89.82</v>
      </c>
    </row>
    <row r="3923" spans="1:7" x14ac:dyDescent="0.55000000000000004">
      <c r="A3923" s="1">
        <v>43172</v>
      </c>
      <c r="B3923" t="s">
        <v>98</v>
      </c>
      <c r="C3923" t="s">
        <v>207</v>
      </c>
      <c r="D3923" t="s">
        <v>101</v>
      </c>
      <c r="E3923" t="s">
        <v>28</v>
      </c>
      <c r="F3923" t="s">
        <v>32</v>
      </c>
      <c r="G3923">
        <v>89.768000000000001</v>
      </c>
    </row>
    <row r="3924" spans="1:7" x14ac:dyDescent="0.55000000000000004">
      <c r="A3924" s="1">
        <v>42205</v>
      </c>
      <c r="B3924" t="s">
        <v>22</v>
      </c>
      <c r="C3924" t="s">
        <v>39</v>
      </c>
      <c r="D3924" t="s">
        <v>40</v>
      </c>
      <c r="E3924" t="s">
        <v>42</v>
      </c>
      <c r="F3924" t="s">
        <v>71</v>
      </c>
      <c r="G3924">
        <v>89.712000000000003</v>
      </c>
    </row>
    <row r="3925" spans="1:7" x14ac:dyDescent="0.55000000000000004">
      <c r="A3925" s="1">
        <v>42694</v>
      </c>
      <c r="B3925" t="s">
        <v>37</v>
      </c>
      <c r="C3925" t="s">
        <v>39</v>
      </c>
      <c r="D3925" t="s">
        <v>40</v>
      </c>
      <c r="E3925" t="s">
        <v>42</v>
      </c>
      <c r="F3925" t="s">
        <v>71</v>
      </c>
      <c r="G3925">
        <v>89.695999999999998</v>
      </c>
    </row>
    <row r="3926" spans="1:7" x14ac:dyDescent="0.55000000000000004">
      <c r="A3926" s="1">
        <v>42371</v>
      </c>
      <c r="B3926" t="s">
        <v>37</v>
      </c>
      <c r="C3926" t="s">
        <v>494</v>
      </c>
      <c r="D3926" t="s">
        <v>144</v>
      </c>
      <c r="E3926" t="s">
        <v>67</v>
      </c>
      <c r="F3926" t="s">
        <v>157</v>
      </c>
      <c r="G3926">
        <v>89.584000000000003</v>
      </c>
    </row>
    <row r="3927" spans="1:7" x14ac:dyDescent="0.55000000000000004">
      <c r="A3927" s="1">
        <v>43362</v>
      </c>
      <c r="B3927" t="s">
        <v>22</v>
      </c>
      <c r="C3927" t="s">
        <v>306</v>
      </c>
      <c r="D3927" t="s">
        <v>40</v>
      </c>
      <c r="E3927" t="s">
        <v>67</v>
      </c>
      <c r="F3927" t="s">
        <v>157</v>
      </c>
      <c r="G3927">
        <v>89.584000000000003</v>
      </c>
    </row>
    <row r="3928" spans="1:7" x14ac:dyDescent="0.55000000000000004">
      <c r="A3928" s="1">
        <v>43049</v>
      </c>
      <c r="B3928" t="s">
        <v>98</v>
      </c>
      <c r="C3928" t="s">
        <v>494</v>
      </c>
      <c r="D3928" t="s">
        <v>144</v>
      </c>
      <c r="E3928" t="s">
        <v>42</v>
      </c>
      <c r="F3928" t="s">
        <v>86</v>
      </c>
      <c r="G3928">
        <v>89.567999999999998</v>
      </c>
    </row>
    <row r="3929" spans="1:7" x14ac:dyDescent="0.55000000000000004">
      <c r="A3929" s="1">
        <v>43163</v>
      </c>
      <c r="B3929" t="s">
        <v>22</v>
      </c>
      <c r="C3929" t="s">
        <v>100</v>
      </c>
      <c r="D3929" t="s">
        <v>101</v>
      </c>
      <c r="E3929" t="s">
        <v>42</v>
      </c>
      <c r="F3929" t="s">
        <v>86</v>
      </c>
      <c r="G3929">
        <v>89.567999999999998</v>
      </c>
    </row>
    <row r="3930" spans="1:7" x14ac:dyDescent="0.55000000000000004">
      <c r="A3930" s="1">
        <v>42749</v>
      </c>
      <c r="B3930" t="s">
        <v>22</v>
      </c>
      <c r="C3930" t="s">
        <v>84</v>
      </c>
      <c r="D3930" t="s">
        <v>26</v>
      </c>
      <c r="E3930" t="s">
        <v>42</v>
      </c>
      <c r="F3930" t="s">
        <v>86</v>
      </c>
      <c r="G3930">
        <v>89.567999999999998</v>
      </c>
    </row>
    <row r="3931" spans="1:7" x14ac:dyDescent="0.55000000000000004">
      <c r="A3931" s="1">
        <v>43348</v>
      </c>
      <c r="B3931" t="s">
        <v>22</v>
      </c>
      <c r="C3931" t="s">
        <v>331</v>
      </c>
      <c r="D3931" t="s">
        <v>26</v>
      </c>
      <c r="E3931" t="s">
        <v>67</v>
      </c>
      <c r="F3931" t="s">
        <v>157</v>
      </c>
      <c r="G3931">
        <v>89.567999999999998</v>
      </c>
    </row>
    <row r="3932" spans="1:7" x14ac:dyDescent="0.55000000000000004">
      <c r="A3932" s="1">
        <v>43259</v>
      </c>
      <c r="B3932" t="s">
        <v>22</v>
      </c>
      <c r="C3932" t="s">
        <v>306</v>
      </c>
      <c r="D3932" t="s">
        <v>40</v>
      </c>
      <c r="E3932" t="s">
        <v>67</v>
      </c>
      <c r="F3932" t="s">
        <v>157</v>
      </c>
      <c r="G3932">
        <v>89.543999999999997</v>
      </c>
    </row>
    <row r="3933" spans="1:7" x14ac:dyDescent="0.55000000000000004">
      <c r="A3933" s="1">
        <v>43121</v>
      </c>
      <c r="B3933" t="s">
        <v>98</v>
      </c>
      <c r="C3933" t="s">
        <v>234</v>
      </c>
      <c r="D3933" t="s">
        <v>101</v>
      </c>
      <c r="E3933" t="s">
        <v>42</v>
      </c>
      <c r="F3933" t="s">
        <v>71</v>
      </c>
      <c r="G3933">
        <v>89.52</v>
      </c>
    </row>
    <row r="3934" spans="1:7" x14ac:dyDescent="0.55000000000000004">
      <c r="A3934" s="1">
        <v>42310</v>
      </c>
      <c r="B3934" t="s">
        <v>22</v>
      </c>
      <c r="C3934" t="s">
        <v>263</v>
      </c>
      <c r="D3934" t="s">
        <v>144</v>
      </c>
      <c r="E3934" t="s">
        <v>28</v>
      </c>
      <c r="F3934" t="s">
        <v>61</v>
      </c>
      <c r="G3934">
        <v>89.34</v>
      </c>
    </row>
    <row r="3935" spans="1:7" x14ac:dyDescent="0.55000000000000004">
      <c r="A3935" s="1">
        <v>43148</v>
      </c>
      <c r="B3935" t="s">
        <v>98</v>
      </c>
      <c r="C3935" t="s">
        <v>100</v>
      </c>
      <c r="D3935" t="s">
        <v>101</v>
      </c>
      <c r="E3935" t="s">
        <v>28</v>
      </c>
      <c r="F3935" t="s">
        <v>29</v>
      </c>
      <c r="G3935">
        <v>89.066400000000002</v>
      </c>
    </row>
    <row r="3936" spans="1:7" x14ac:dyDescent="0.55000000000000004">
      <c r="A3936" s="1">
        <v>42386</v>
      </c>
      <c r="B3936" t="s">
        <v>22</v>
      </c>
      <c r="C3936" t="s">
        <v>331</v>
      </c>
      <c r="D3936" t="s">
        <v>26</v>
      </c>
      <c r="E3936" t="s">
        <v>42</v>
      </c>
      <c r="F3936" t="s">
        <v>575</v>
      </c>
      <c r="G3936">
        <v>88.96</v>
      </c>
    </row>
    <row r="3937" spans="1:7" x14ac:dyDescent="0.55000000000000004">
      <c r="A3937" s="1">
        <v>43415</v>
      </c>
      <c r="B3937" t="s">
        <v>22</v>
      </c>
      <c r="C3937" t="s">
        <v>331</v>
      </c>
      <c r="D3937" t="s">
        <v>26</v>
      </c>
      <c r="E3937" t="s">
        <v>28</v>
      </c>
      <c r="F3937" t="s">
        <v>61</v>
      </c>
      <c r="G3937">
        <v>88.92</v>
      </c>
    </row>
    <row r="3938" spans="1:7" x14ac:dyDescent="0.55000000000000004">
      <c r="A3938" s="1">
        <v>42723</v>
      </c>
      <c r="B3938" t="s">
        <v>22</v>
      </c>
      <c r="C3938" t="s">
        <v>143</v>
      </c>
      <c r="D3938" t="s">
        <v>144</v>
      </c>
      <c r="E3938" t="s">
        <v>42</v>
      </c>
      <c r="F3938" t="s">
        <v>74</v>
      </c>
      <c r="G3938">
        <v>88.831999999999994</v>
      </c>
    </row>
    <row r="3939" spans="1:7" x14ac:dyDescent="0.55000000000000004">
      <c r="A3939" s="1">
        <v>42724</v>
      </c>
      <c r="B3939" t="s">
        <v>22</v>
      </c>
      <c r="C3939" t="s">
        <v>100</v>
      </c>
      <c r="D3939" t="s">
        <v>101</v>
      </c>
      <c r="E3939" t="s">
        <v>42</v>
      </c>
      <c r="F3939" t="s">
        <v>55</v>
      </c>
      <c r="G3939">
        <v>88.8</v>
      </c>
    </row>
    <row r="3940" spans="1:7" x14ac:dyDescent="0.55000000000000004">
      <c r="A3940" s="1">
        <v>42367</v>
      </c>
      <c r="B3940" t="s">
        <v>22</v>
      </c>
      <c r="C3940" t="s">
        <v>39</v>
      </c>
      <c r="D3940" t="s">
        <v>40</v>
      </c>
      <c r="E3940" t="s">
        <v>42</v>
      </c>
      <c r="F3940" t="s">
        <v>43</v>
      </c>
      <c r="G3940">
        <v>88.8</v>
      </c>
    </row>
    <row r="3941" spans="1:7" x14ac:dyDescent="0.55000000000000004">
      <c r="A3941" s="1">
        <v>43142</v>
      </c>
      <c r="B3941" t="s">
        <v>37</v>
      </c>
      <c r="C3941" t="s">
        <v>92</v>
      </c>
      <c r="D3941" t="s">
        <v>40</v>
      </c>
      <c r="E3941" t="s">
        <v>67</v>
      </c>
      <c r="F3941" t="s">
        <v>68</v>
      </c>
      <c r="G3941">
        <v>88.775999999999996</v>
      </c>
    </row>
    <row r="3942" spans="1:7" x14ac:dyDescent="0.55000000000000004">
      <c r="A3942" s="1">
        <v>43261</v>
      </c>
      <c r="B3942" t="s">
        <v>22</v>
      </c>
      <c r="C3942" t="s">
        <v>92</v>
      </c>
      <c r="D3942" t="s">
        <v>40</v>
      </c>
      <c r="E3942" t="s">
        <v>67</v>
      </c>
      <c r="F3942" t="s">
        <v>68</v>
      </c>
      <c r="G3942">
        <v>88.775999999999996</v>
      </c>
    </row>
    <row r="3943" spans="1:7" x14ac:dyDescent="0.55000000000000004">
      <c r="A3943" s="1">
        <v>42310</v>
      </c>
      <c r="B3943" t="s">
        <v>22</v>
      </c>
      <c r="C3943" t="s">
        <v>100</v>
      </c>
      <c r="D3943" t="s">
        <v>101</v>
      </c>
      <c r="E3943" t="s">
        <v>67</v>
      </c>
      <c r="F3943" t="s">
        <v>68</v>
      </c>
      <c r="G3943">
        <v>88.775999999999996</v>
      </c>
    </row>
    <row r="3944" spans="1:7" x14ac:dyDescent="0.55000000000000004">
      <c r="A3944" s="1">
        <v>42482</v>
      </c>
      <c r="B3944" t="s">
        <v>22</v>
      </c>
      <c r="C3944" t="s">
        <v>39</v>
      </c>
      <c r="D3944" t="s">
        <v>40</v>
      </c>
      <c r="E3944" t="s">
        <v>67</v>
      </c>
      <c r="F3944" t="s">
        <v>68</v>
      </c>
      <c r="G3944">
        <v>88.775999999999996</v>
      </c>
    </row>
    <row r="3945" spans="1:7" x14ac:dyDescent="0.55000000000000004">
      <c r="A3945" s="1">
        <v>43432</v>
      </c>
      <c r="B3945" t="s">
        <v>22</v>
      </c>
      <c r="C3945" t="s">
        <v>453</v>
      </c>
      <c r="D3945" t="s">
        <v>40</v>
      </c>
      <c r="E3945" t="s">
        <v>42</v>
      </c>
      <c r="F3945" t="s">
        <v>86</v>
      </c>
      <c r="G3945">
        <v>88.768000000000001</v>
      </c>
    </row>
    <row r="3946" spans="1:7" x14ac:dyDescent="0.55000000000000004">
      <c r="A3946" s="1">
        <v>43045</v>
      </c>
      <c r="B3946" t="s">
        <v>37</v>
      </c>
      <c r="C3946" t="s">
        <v>50</v>
      </c>
      <c r="D3946" t="s">
        <v>26</v>
      </c>
      <c r="E3946" t="s">
        <v>42</v>
      </c>
      <c r="F3946" t="s">
        <v>86</v>
      </c>
      <c r="G3946">
        <v>88.768000000000001</v>
      </c>
    </row>
    <row r="3947" spans="1:7" x14ac:dyDescent="0.55000000000000004">
      <c r="A3947" s="1">
        <v>42286</v>
      </c>
      <c r="B3947" t="s">
        <v>37</v>
      </c>
      <c r="C3947" t="s">
        <v>84</v>
      </c>
      <c r="D3947" t="s">
        <v>26</v>
      </c>
      <c r="E3947" t="s">
        <v>42</v>
      </c>
      <c r="F3947" t="s">
        <v>86</v>
      </c>
      <c r="G3947">
        <v>88.768000000000001</v>
      </c>
    </row>
    <row r="3948" spans="1:7" x14ac:dyDescent="0.55000000000000004">
      <c r="A3948" s="1">
        <v>42491</v>
      </c>
      <c r="B3948" t="s">
        <v>37</v>
      </c>
      <c r="C3948" t="s">
        <v>39</v>
      </c>
      <c r="D3948" t="s">
        <v>40</v>
      </c>
      <c r="E3948" t="s">
        <v>67</v>
      </c>
      <c r="F3948" t="s">
        <v>68</v>
      </c>
      <c r="G3948">
        <v>88.751999999999995</v>
      </c>
    </row>
    <row r="3949" spans="1:7" x14ac:dyDescent="0.55000000000000004">
      <c r="A3949" s="1">
        <v>43403</v>
      </c>
      <c r="B3949" t="s">
        <v>22</v>
      </c>
      <c r="C3949" t="s">
        <v>92</v>
      </c>
      <c r="D3949" t="s">
        <v>40</v>
      </c>
      <c r="E3949" t="s">
        <v>42</v>
      </c>
      <c r="F3949" t="s">
        <v>71</v>
      </c>
      <c r="G3949">
        <v>88.751999999999995</v>
      </c>
    </row>
    <row r="3950" spans="1:7" x14ac:dyDescent="0.55000000000000004">
      <c r="A3950" s="1">
        <v>42546</v>
      </c>
      <c r="B3950" t="s">
        <v>22</v>
      </c>
      <c r="C3950" t="s">
        <v>39</v>
      </c>
      <c r="D3950" t="s">
        <v>40</v>
      </c>
      <c r="E3950" t="s">
        <v>42</v>
      </c>
      <c r="F3950" t="s">
        <v>71</v>
      </c>
      <c r="G3950">
        <v>88.751999999999995</v>
      </c>
    </row>
    <row r="3951" spans="1:7" x14ac:dyDescent="0.55000000000000004">
      <c r="A3951" s="1">
        <v>43063</v>
      </c>
      <c r="B3951" t="s">
        <v>22</v>
      </c>
      <c r="C3951" t="s">
        <v>263</v>
      </c>
      <c r="D3951" t="s">
        <v>144</v>
      </c>
      <c r="E3951" t="s">
        <v>67</v>
      </c>
      <c r="F3951" t="s">
        <v>157</v>
      </c>
      <c r="G3951">
        <v>88.4</v>
      </c>
    </row>
    <row r="3952" spans="1:7" x14ac:dyDescent="0.55000000000000004">
      <c r="A3952" s="1">
        <v>43070</v>
      </c>
      <c r="B3952" t="s">
        <v>22</v>
      </c>
      <c r="C3952" t="s">
        <v>745</v>
      </c>
      <c r="D3952" t="s">
        <v>144</v>
      </c>
      <c r="E3952" t="s">
        <v>42</v>
      </c>
      <c r="F3952" t="s">
        <v>71</v>
      </c>
      <c r="G3952">
        <v>88.08</v>
      </c>
    </row>
    <row r="3953" spans="1:7" x14ac:dyDescent="0.55000000000000004">
      <c r="A3953" s="1">
        <v>43347</v>
      </c>
      <c r="B3953" t="s">
        <v>37</v>
      </c>
      <c r="C3953" t="s">
        <v>416</v>
      </c>
      <c r="D3953" t="s">
        <v>40</v>
      </c>
      <c r="E3953" t="s">
        <v>42</v>
      </c>
      <c r="F3953" t="s">
        <v>71</v>
      </c>
      <c r="G3953">
        <v>88.073999999999998</v>
      </c>
    </row>
    <row r="3954" spans="1:7" x14ac:dyDescent="0.55000000000000004">
      <c r="A3954" s="1">
        <v>43262</v>
      </c>
      <c r="B3954" t="s">
        <v>98</v>
      </c>
      <c r="C3954" t="s">
        <v>306</v>
      </c>
      <c r="D3954" t="s">
        <v>40</v>
      </c>
      <c r="E3954" t="s">
        <v>42</v>
      </c>
      <c r="F3954" t="s">
        <v>64</v>
      </c>
      <c r="G3954">
        <v>88.04</v>
      </c>
    </row>
    <row r="3955" spans="1:7" x14ac:dyDescent="0.55000000000000004">
      <c r="A3955" s="1">
        <v>42826</v>
      </c>
      <c r="B3955" t="s">
        <v>22</v>
      </c>
      <c r="C3955" t="s">
        <v>263</v>
      </c>
      <c r="D3955" t="s">
        <v>144</v>
      </c>
      <c r="E3955" t="s">
        <v>42</v>
      </c>
      <c r="F3955" t="s">
        <v>64</v>
      </c>
      <c r="G3955">
        <v>88.04</v>
      </c>
    </row>
    <row r="3956" spans="1:7" x14ac:dyDescent="0.55000000000000004">
      <c r="A3956" s="1">
        <v>43330</v>
      </c>
      <c r="B3956" t="s">
        <v>37</v>
      </c>
      <c r="C3956" t="s">
        <v>263</v>
      </c>
      <c r="D3956" t="s">
        <v>144</v>
      </c>
      <c r="E3956" t="s">
        <v>28</v>
      </c>
      <c r="F3956" t="s">
        <v>61</v>
      </c>
      <c r="G3956">
        <v>88.02</v>
      </c>
    </row>
    <row r="3957" spans="1:7" x14ac:dyDescent="0.55000000000000004">
      <c r="A3957" s="1">
        <v>42673</v>
      </c>
      <c r="B3957" t="s">
        <v>37</v>
      </c>
      <c r="C3957" t="s">
        <v>453</v>
      </c>
      <c r="D3957" t="s">
        <v>40</v>
      </c>
      <c r="E3957" t="s">
        <v>67</v>
      </c>
      <c r="F3957" t="s">
        <v>68</v>
      </c>
      <c r="G3957">
        <v>87.96</v>
      </c>
    </row>
    <row r="3958" spans="1:7" x14ac:dyDescent="0.55000000000000004">
      <c r="A3958" s="1">
        <v>42351</v>
      </c>
      <c r="B3958" t="s">
        <v>37</v>
      </c>
      <c r="C3958" t="s">
        <v>306</v>
      </c>
      <c r="D3958" t="s">
        <v>40</v>
      </c>
      <c r="E3958" t="s">
        <v>28</v>
      </c>
      <c r="F3958" t="s">
        <v>61</v>
      </c>
      <c r="G3958">
        <v>87.96</v>
      </c>
    </row>
    <row r="3959" spans="1:7" x14ac:dyDescent="0.55000000000000004">
      <c r="A3959" s="1">
        <v>43388</v>
      </c>
      <c r="B3959" t="s">
        <v>98</v>
      </c>
      <c r="C3959" t="s">
        <v>39</v>
      </c>
      <c r="D3959" t="s">
        <v>40</v>
      </c>
      <c r="E3959" t="s">
        <v>42</v>
      </c>
      <c r="F3959" t="s">
        <v>64</v>
      </c>
      <c r="G3959">
        <v>87.92</v>
      </c>
    </row>
    <row r="3960" spans="1:7" x14ac:dyDescent="0.55000000000000004">
      <c r="A3960" s="1">
        <v>43442</v>
      </c>
      <c r="B3960" t="s">
        <v>37</v>
      </c>
      <c r="C3960" t="s">
        <v>39</v>
      </c>
      <c r="D3960" t="s">
        <v>40</v>
      </c>
      <c r="E3960" t="s">
        <v>42</v>
      </c>
      <c r="F3960" t="s">
        <v>86</v>
      </c>
      <c r="G3960">
        <v>87.92</v>
      </c>
    </row>
    <row r="3961" spans="1:7" x14ac:dyDescent="0.55000000000000004">
      <c r="A3961" s="1">
        <v>42935</v>
      </c>
      <c r="B3961" t="s">
        <v>22</v>
      </c>
      <c r="C3961" t="s">
        <v>1488</v>
      </c>
      <c r="D3961" t="s">
        <v>26</v>
      </c>
      <c r="E3961" t="s">
        <v>42</v>
      </c>
      <c r="F3961" t="s">
        <v>55</v>
      </c>
      <c r="G3961">
        <v>87.92</v>
      </c>
    </row>
    <row r="3962" spans="1:7" x14ac:dyDescent="0.55000000000000004">
      <c r="A3962" s="1">
        <v>43284</v>
      </c>
      <c r="B3962" t="s">
        <v>22</v>
      </c>
      <c r="C3962" t="s">
        <v>39</v>
      </c>
      <c r="D3962" t="s">
        <v>40</v>
      </c>
      <c r="E3962" t="s">
        <v>42</v>
      </c>
      <c r="F3962" t="s">
        <v>55</v>
      </c>
      <c r="G3962">
        <v>87.92</v>
      </c>
    </row>
    <row r="3963" spans="1:7" x14ac:dyDescent="0.55000000000000004">
      <c r="A3963" s="1">
        <v>42822</v>
      </c>
      <c r="B3963" t="s">
        <v>22</v>
      </c>
      <c r="C3963" t="s">
        <v>39</v>
      </c>
      <c r="D3963" t="s">
        <v>40</v>
      </c>
      <c r="E3963" t="s">
        <v>42</v>
      </c>
      <c r="F3963" t="s">
        <v>55</v>
      </c>
      <c r="G3963">
        <v>87.92</v>
      </c>
    </row>
    <row r="3964" spans="1:7" x14ac:dyDescent="0.55000000000000004">
      <c r="A3964" s="1">
        <v>42206</v>
      </c>
      <c r="B3964" t="s">
        <v>37</v>
      </c>
      <c r="C3964" t="s">
        <v>100</v>
      </c>
      <c r="D3964" t="s">
        <v>101</v>
      </c>
      <c r="E3964" t="s">
        <v>42</v>
      </c>
      <c r="F3964" t="s">
        <v>169</v>
      </c>
      <c r="G3964">
        <v>87.92</v>
      </c>
    </row>
    <row r="3965" spans="1:7" x14ac:dyDescent="0.55000000000000004">
      <c r="A3965" s="1">
        <v>43444</v>
      </c>
      <c r="B3965" t="s">
        <v>22</v>
      </c>
      <c r="C3965" t="s">
        <v>143</v>
      </c>
      <c r="D3965" t="s">
        <v>144</v>
      </c>
      <c r="E3965" t="s">
        <v>28</v>
      </c>
      <c r="F3965" t="s">
        <v>61</v>
      </c>
      <c r="G3965">
        <v>87.92</v>
      </c>
    </row>
    <row r="3966" spans="1:7" x14ac:dyDescent="0.55000000000000004">
      <c r="A3966" s="1">
        <v>42874</v>
      </c>
      <c r="B3966" t="s">
        <v>37</v>
      </c>
      <c r="C3966" t="s">
        <v>39</v>
      </c>
      <c r="D3966" t="s">
        <v>40</v>
      </c>
      <c r="E3966" t="s">
        <v>42</v>
      </c>
      <c r="F3966" t="s">
        <v>74</v>
      </c>
      <c r="G3966">
        <v>87.84</v>
      </c>
    </row>
    <row r="3967" spans="1:7" x14ac:dyDescent="0.55000000000000004">
      <c r="A3967" s="1">
        <v>43378</v>
      </c>
      <c r="B3967" t="s">
        <v>37</v>
      </c>
      <c r="C3967" t="s">
        <v>263</v>
      </c>
      <c r="D3967" t="s">
        <v>144</v>
      </c>
      <c r="E3967" t="s">
        <v>67</v>
      </c>
      <c r="F3967" t="s">
        <v>68</v>
      </c>
      <c r="G3967">
        <v>87.8</v>
      </c>
    </row>
    <row r="3968" spans="1:7" x14ac:dyDescent="0.55000000000000004">
      <c r="A3968" s="1">
        <v>42462</v>
      </c>
      <c r="B3968" t="s">
        <v>22</v>
      </c>
      <c r="C3968" t="s">
        <v>306</v>
      </c>
      <c r="D3968" t="s">
        <v>40</v>
      </c>
      <c r="E3968" t="s">
        <v>67</v>
      </c>
      <c r="F3968" t="s">
        <v>68</v>
      </c>
      <c r="G3968">
        <v>87.8</v>
      </c>
    </row>
    <row r="3969" spans="1:7" x14ac:dyDescent="0.55000000000000004">
      <c r="A3969" s="1">
        <v>43042</v>
      </c>
      <c r="B3969" t="s">
        <v>22</v>
      </c>
      <c r="C3969" t="s">
        <v>39</v>
      </c>
      <c r="D3969" t="s">
        <v>40</v>
      </c>
      <c r="E3969" t="s">
        <v>42</v>
      </c>
      <c r="F3969" t="s">
        <v>43</v>
      </c>
      <c r="G3969">
        <v>87.71</v>
      </c>
    </row>
    <row r="3970" spans="1:7" x14ac:dyDescent="0.55000000000000004">
      <c r="A3970" s="1">
        <v>42630</v>
      </c>
      <c r="B3970" t="s">
        <v>22</v>
      </c>
      <c r="C3970" t="s">
        <v>263</v>
      </c>
      <c r="D3970" t="s">
        <v>144</v>
      </c>
      <c r="E3970" t="s">
        <v>42</v>
      </c>
      <c r="F3970" t="s">
        <v>43</v>
      </c>
      <c r="G3970">
        <v>87.71</v>
      </c>
    </row>
    <row r="3971" spans="1:7" x14ac:dyDescent="0.55000000000000004">
      <c r="A3971" s="1">
        <v>42933</v>
      </c>
      <c r="B3971" t="s">
        <v>22</v>
      </c>
      <c r="C3971" t="s">
        <v>92</v>
      </c>
      <c r="D3971" t="s">
        <v>40</v>
      </c>
      <c r="E3971" t="s">
        <v>42</v>
      </c>
      <c r="F3971" t="s">
        <v>43</v>
      </c>
      <c r="G3971">
        <v>87.71</v>
      </c>
    </row>
    <row r="3972" spans="1:7" x14ac:dyDescent="0.55000000000000004">
      <c r="A3972" s="1">
        <v>42416</v>
      </c>
      <c r="B3972" t="s">
        <v>22</v>
      </c>
      <c r="C3972" t="s">
        <v>39</v>
      </c>
      <c r="D3972" t="s">
        <v>40</v>
      </c>
      <c r="E3972" t="s">
        <v>42</v>
      </c>
      <c r="F3972" t="s">
        <v>43</v>
      </c>
      <c r="G3972">
        <v>87.71</v>
      </c>
    </row>
    <row r="3973" spans="1:7" x14ac:dyDescent="0.55000000000000004">
      <c r="A3973" s="1">
        <v>43232</v>
      </c>
      <c r="B3973" t="s">
        <v>22</v>
      </c>
      <c r="C3973" t="s">
        <v>1244</v>
      </c>
      <c r="D3973" t="s">
        <v>144</v>
      </c>
      <c r="E3973" t="s">
        <v>42</v>
      </c>
      <c r="F3973" t="s">
        <v>86</v>
      </c>
      <c r="G3973">
        <v>87.6</v>
      </c>
    </row>
    <row r="3974" spans="1:7" x14ac:dyDescent="0.55000000000000004">
      <c r="A3974" s="1">
        <v>42274</v>
      </c>
      <c r="B3974" t="s">
        <v>37</v>
      </c>
      <c r="C3974" t="s">
        <v>786</v>
      </c>
      <c r="D3974" t="s">
        <v>144</v>
      </c>
      <c r="E3974" t="s">
        <v>28</v>
      </c>
      <c r="F3974" t="s">
        <v>61</v>
      </c>
      <c r="G3974">
        <v>87.54</v>
      </c>
    </row>
    <row r="3975" spans="1:7" x14ac:dyDescent="0.55000000000000004">
      <c r="A3975" s="1">
        <v>43227</v>
      </c>
      <c r="B3975" t="s">
        <v>37</v>
      </c>
      <c r="C3975" t="s">
        <v>234</v>
      </c>
      <c r="D3975" t="s">
        <v>101</v>
      </c>
      <c r="E3975" t="s">
        <v>42</v>
      </c>
      <c r="F3975" t="s">
        <v>74</v>
      </c>
      <c r="G3975">
        <v>87.444000000000003</v>
      </c>
    </row>
    <row r="3976" spans="1:7" x14ac:dyDescent="0.55000000000000004">
      <c r="A3976" s="1">
        <v>43232</v>
      </c>
      <c r="B3976" t="s">
        <v>22</v>
      </c>
      <c r="C3976" t="s">
        <v>786</v>
      </c>
      <c r="D3976" t="s">
        <v>144</v>
      </c>
      <c r="E3976" t="s">
        <v>67</v>
      </c>
      <c r="F3976" t="s">
        <v>157</v>
      </c>
      <c r="G3976">
        <v>87.4</v>
      </c>
    </row>
    <row r="3977" spans="1:7" x14ac:dyDescent="0.55000000000000004">
      <c r="A3977" s="1">
        <v>42374</v>
      </c>
      <c r="B3977" t="s">
        <v>98</v>
      </c>
      <c r="C3977" t="s">
        <v>39</v>
      </c>
      <c r="D3977" t="s">
        <v>40</v>
      </c>
      <c r="E3977" t="s">
        <v>42</v>
      </c>
      <c r="F3977" t="s">
        <v>74</v>
      </c>
      <c r="G3977">
        <v>87.36</v>
      </c>
    </row>
    <row r="3978" spans="1:7" x14ac:dyDescent="0.55000000000000004">
      <c r="A3978" s="1">
        <v>42981</v>
      </c>
      <c r="B3978" t="s">
        <v>37</v>
      </c>
      <c r="C3978" t="s">
        <v>734</v>
      </c>
      <c r="D3978" t="s">
        <v>26</v>
      </c>
      <c r="E3978" t="s">
        <v>42</v>
      </c>
      <c r="F3978" t="s">
        <v>71</v>
      </c>
      <c r="G3978">
        <v>87.28</v>
      </c>
    </row>
    <row r="3979" spans="1:7" x14ac:dyDescent="0.55000000000000004">
      <c r="A3979" s="1">
        <v>43288</v>
      </c>
      <c r="B3979" t="s">
        <v>22</v>
      </c>
      <c r="C3979" t="s">
        <v>143</v>
      </c>
      <c r="D3979" t="s">
        <v>144</v>
      </c>
      <c r="E3979" t="s">
        <v>28</v>
      </c>
      <c r="F3979" t="s">
        <v>29</v>
      </c>
      <c r="G3979">
        <v>87.21</v>
      </c>
    </row>
    <row r="3980" spans="1:7" x14ac:dyDescent="0.55000000000000004">
      <c r="A3980" s="1">
        <v>42630</v>
      </c>
      <c r="B3980" t="s">
        <v>22</v>
      </c>
      <c r="C3980" t="s">
        <v>50</v>
      </c>
      <c r="D3980" t="s">
        <v>26</v>
      </c>
      <c r="E3980" t="s">
        <v>67</v>
      </c>
      <c r="F3980" t="s">
        <v>157</v>
      </c>
      <c r="G3980">
        <v>87.168000000000006</v>
      </c>
    </row>
    <row r="3981" spans="1:7" x14ac:dyDescent="0.55000000000000004">
      <c r="A3981" s="1">
        <v>42982</v>
      </c>
      <c r="B3981" t="s">
        <v>22</v>
      </c>
      <c r="C3981" t="s">
        <v>331</v>
      </c>
      <c r="D3981" t="s">
        <v>26</v>
      </c>
      <c r="E3981" t="s">
        <v>42</v>
      </c>
      <c r="F3981" t="s">
        <v>74</v>
      </c>
      <c r="G3981">
        <v>87.168000000000006</v>
      </c>
    </row>
    <row r="3982" spans="1:7" x14ac:dyDescent="0.55000000000000004">
      <c r="A3982" s="1">
        <v>43084</v>
      </c>
      <c r="B3982" t="s">
        <v>98</v>
      </c>
      <c r="C3982" t="s">
        <v>416</v>
      </c>
      <c r="D3982" t="s">
        <v>40</v>
      </c>
      <c r="E3982" t="s">
        <v>42</v>
      </c>
      <c r="F3982" t="s">
        <v>74</v>
      </c>
      <c r="G3982">
        <v>87.168000000000006</v>
      </c>
    </row>
    <row r="3983" spans="1:7" x14ac:dyDescent="0.55000000000000004">
      <c r="A3983" s="1">
        <v>43185</v>
      </c>
      <c r="B3983" t="s">
        <v>37</v>
      </c>
      <c r="C3983" t="s">
        <v>100</v>
      </c>
      <c r="D3983" t="s">
        <v>101</v>
      </c>
      <c r="E3983" t="s">
        <v>42</v>
      </c>
      <c r="F3983" t="s">
        <v>74</v>
      </c>
      <c r="G3983">
        <v>87.168000000000006</v>
      </c>
    </row>
    <row r="3984" spans="1:7" x14ac:dyDescent="0.55000000000000004">
      <c r="A3984" s="1">
        <v>42105</v>
      </c>
      <c r="B3984" t="s">
        <v>22</v>
      </c>
      <c r="C3984" t="s">
        <v>1763</v>
      </c>
      <c r="D3984" t="s">
        <v>40</v>
      </c>
      <c r="E3984" t="s">
        <v>42</v>
      </c>
      <c r="F3984" t="s">
        <v>55</v>
      </c>
      <c r="G3984">
        <v>87.08</v>
      </c>
    </row>
    <row r="3985" spans="1:7" x14ac:dyDescent="0.55000000000000004">
      <c r="A3985" s="1">
        <v>43059</v>
      </c>
      <c r="B3985" t="s">
        <v>98</v>
      </c>
      <c r="C3985" t="s">
        <v>494</v>
      </c>
      <c r="D3985" t="s">
        <v>144</v>
      </c>
      <c r="E3985" t="s">
        <v>28</v>
      </c>
      <c r="F3985" t="s">
        <v>29</v>
      </c>
      <c r="G3985">
        <v>86.97</v>
      </c>
    </row>
    <row r="3986" spans="1:7" x14ac:dyDescent="0.55000000000000004">
      <c r="A3986" s="1">
        <v>43365</v>
      </c>
      <c r="B3986" t="s">
        <v>37</v>
      </c>
      <c r="C3986" t="s">
        <v>110</v>
      </c>
      <c r="D3986" t="s">
        <v>101</v>
      </c>
      <c r="E3986" t="s">
        <v>67</v>
      </c>
      <c r="F3986" t="s">
        <v>68</v>
      </c>
      <c r="G3986">
        <v>86.97</v>
      </c>
    </row>
    <row r="3987" spans="1:7" x14ac:dyDescent="0.55000000000000004">
      <c r="A3987" s="1">
        <v>42847</v>
      </c>
      <c r="B3987" t="s">
        <v>98</v>
      </c>
      <c r="C3987" t="s">
        <v>593</v>
      </c>
      <c r="D3987" t="s">
        <v>101</v>
      </c>
      <c r="E3987" t="s">
        <v>28</v>
      </c>
      <c r="F3987" t="s">
        <v>61</v>
      </c>
      <c r="G3987">
        <v>86.62</v>
      </c>
    </row>
    <row r="3988" spans="1:7" x14ac:dyDescent="0.55000000000000004">
      <c r="A3988" s="1">
        <v>42814</v>
      </c>
      <c r="B3988" t="s">
        <v>37</v>
      </c>
      <c r="C3988" t="s">
        <v>1488</v>
      </c>
      <c r="D3988" t="s">
        <v>26</v>
      </c>
      <c r="E3988" t="s">
        <v>28</v>
      </c>
      <c r="F3988" t="s">
        <v>61</v>
      </c>
      <c r="G3988">
        <v>86.45</v>
      </c>
    </row>
    <row r="3989" spans="1:7" x14ac:dyDescent="0.55000000000000004">
      <c r="A3989" s="1">
        <v>42178</v>
      </c>
      <c r="B3989" t="s">
        <v>22</v>
      </c>
      <c r="C3989" t="s">
        <v>143</v>
      </c>
      <c r="D3989" t="s">
        <v>144</v>
      </c>
      <c r="E3989" t="s">
        <v>67</v>
      </c>
      <c r="F3989" t="s">
        <v>157</v>
      </c>
      <c r="G3989">
        <v>86.376000000000005</v>
      </c>
    </row>
    <row r="3990" spans="1:7" x14ac:dyDescent="0.55000000000000004">
      <c r="A3990" s="1">
        <v>43289</v>
      </c>
      <c r="B3990" t="s">
        <v>98</v>
      </c>
      <c r="C3990" t="s">
        <v>92</v>
      </c>
      <c r="D3990" t="s">
        <v>40</v>
      </c>
      <c r="E3990" t="s">
        <v>42</v>
      </c>
      <c r="F3990" t="s">
        <v>71</v>
      </c>
      <c r="G3990">
        <v>86.376000000000005</v>
      </c>
    </row>
    <row r="3991" spans="1:7" x14ac:dyDescent="0.55000000000000004">
      <c r="A3991" s="1">
        <v>42857</v>
      </c>
      <c r="B3991" t="s">
        <v>22</v>
      </c>
      <c r="C3991" t="s">
        <v>100</v>
      </c>
      <c r="D3991" t="s">
        <v>101</v>
      </c>
      <c r="E3991" t="s">
        <v>42</v>
      </c>
      <c r="F3991" t="s">
        <v>64</v>
      </c>
      <c r="G3991">
        <v>86.352000000000004</v>
      </c>
    </row>
    <row r="3992" spans="1:7" x14ac:dyDescent="0.55000000000000004">
      <c r="A3992" s="1">
        <v>43123</v>
      </c>
      <c r="B3992" t="s">
        <v>37</v>
      </c>
      <c r="C3992" t="s">
        <v>92</v>
      </c>
      <c r="D3992" t="s">
        <v>40</v>
      </c>
      <c r="E3992" t="s">
        <v>67</v>
      </c>
      <c r="F3992" t="s">
        <v>68</v>
      </c>
      <c r="G3992">
        <v>86.352000000000004</v>
      </c>
    </row>
    <row r="3993" spans="1:7" x14ac:dyDescent="0.55000000000000004">
      <c r="A3993" s="1">
        <v>43420</v>
      </c>
      <c r="B3993" t="s">
        <v>37</v>
      </c>
      <c r="C3993" t="s">
        <v>494</v>
      </c>
      <c r="D3993" t="s">
        <v>144</v>
      </c>
      <c r="E3993" t="s">
        <v>42</v>
      </c>
      <c r="F3993" t="s">
        <v>64</v>
      </c>
      <c r="G3993">
        <v>86.352000000000004</v>
      </c>
    </row>
    <row r="3994" spans="1:7" x14ac:dyDescent="0.55000000000000004">
      <c r="A3994" s="1">
        <v>42630</v>
      </c>
      <c r="B3994" t="s">
        <v>22</v>
      </c>
      <c r="C3994" t="s">
        <v>143</v>
      </c>
      <c r="D3994" t="s">
        <v>144</v>
      </c>
      <c r="E3994" t="s">
        <v>42</v>
      </c>
      <c r="F3994" t="s">
        <v>64</v>
      </c>
      <c r="G3994">
        <v>86.304000000000002</v>
      </c>
    </row>
    <row r="3995" spans="1:7" x14ac:dyDescent="0.55000000000000004">
      <c r="A3995" s="1">
        <v>42710</v>
      </c>
      <c r="B3995" t="s">
        <v>22</v>
      </c>
      <c r="C3995" t="s">
        <v>306</v>
      </c>
      <c r="D3995" t="s">
        <v>40</v>
      </c>
      <c r="E3995" t="s">
        <v>42</v>
      </c>
      <c r="F3995" t="s">
        <v>64</v>
      </c>
      <c r="G3995">
        <v>86.304000000000002</v>
      </c>
    </row>
    <row r="3996" spans="1:7" x14ac:dyDescent="0.55000000000000004">
      <c r="A3996" s="1">
        <v>42639</v>
      </c>
      <c r="B3996" t="s">
        <v>37</v>
      </c>
      <c r="C3996" t="s">
        <v>306</v>
      </c>
      <c r="D3996" t="s">
        <v>40</v>
      </c>
      <c r="E3996" t="s">
        <v>42</v>
      </c>
      <c r="F3996" t="s">
        <v>86</v>
      </c>
      <c r="G3996">
        <v>86.272000000000006</v>
      </c>
    </row>
    <row r="3997" spans="1:7" x14ac:dyDescent="0.55000000000000004">
      <c r="A3997" s="1">
        <v>43133</v>
      </c>
      <c r="B3997" t="s">
        <v>22</v>
      </c>
      <c r="C3997" t="s">
        <v>39</v>
      </c>
      <c r="D3997" t="s">
        <v>40</v>
      </c>
      <c r="E3997" t="s">
        <v>28</v>
      </c>
      <c r="F3997" t="s">
        <v>61</v>
      </c>
      <c r="G3997">
        <v>86.26</v>
      </c>
    </row>
    <row r="3998" spans="1:7" x14ac:dyDescent="0.55000000000000004">
      <c r="A3998" s="1">
        <v>42938</v>
      </c>
      <c r="B3998" t="s">
        <v>98</v>
      </c>
      <c r="C3998" t="s">
        <v>1392</v>
      </c>
      <c r="D3998" t="s">
        <v>40</v>
      </c>
      <c r="E3998" t="s">
        <v>42</v>
      </c>
      <c r="F3998" t="s">
        <v>575</v>
      </c>
      <c r="G3998">
        <v>86.2</v>
      </c>
    </row>
    <row r="3999" spans="1:7" x14ac:dyDescent="0.55000000000000004">
      <c r="A3999" s="1">
        <v>42983</v>
      </c>
      <c r="B3999" t="s">
        <v>22</v>
      </c>
      <c r="C3999" t="s">
        <v>331</v>
      </c>
      <c r="D3999" t="s">
        <v>26</v>
      </c>
      <c r="E3999" t="s">
        <v>42</v>
      </c>
      <c r="F3999" t="s">
        <v>71</v>
      </c>
      <c r="G3999">
        <v>86.058000000000007</v>
      </c>
    </row>
    <row r="4000" spans="1:7" x14ac:dyDescent="0.55000000000000004">
      <c r="A4000" s="1">
        <v>42182</v>
      </c>
      <c r="B4000" t="s">
        <v>22</v>
      </c>
      <c r="C4000" t="s">
        <v>1488</v>
      </c>
      <c r="D4000" t="s">
        <v>26</v>
      </c>
      <c r="E4000" t="s">
        <v>28</v>
      </c>
      <c r="F4000" t="s">
        <v>52</v>
      </c>
      <c r="G4000">
        <v>85.98</v>
      </c>
    </row>
    <row r="4001" spans="1:7" x14ac:dyDescent="0.55000000000000004">
      <c r="A4001" s="1">
        <v>42708</v>
      </c>
      <c r="B4001" t="s">
        <v>37</v>
      </c>
      <c r="C4001" t="s">
        <v>593</v>
      </c>
      <c r="D4001" t="s">
        <v>101</v>
      </c>
      <c r="E4001" t="s">
        <v>42</v>
      </c>
      <c r="F4001" t="s">
        <v>86</v>
      </c>
      <c r="G4001">
        <v>85.96</v>
      </c>
    </row>
    <row r="4002" spans="1:7" x14ac:dyDescent="0.55000000000000004">
      <c r="A4002" s="1">
        <v>42336</v>
      </c>
      <c r="B4002" t="s">
        <v>37</v>
      </c>
      <c r="C4002" t="s">
        <v>379</v>
      </c>
      <c r="D4002" t="s">
        <v>26</v>
      </c>
      <c r="E4002" t="s">
        <v>42</v>
      </c>
      <c r="F4002" t="s">
        <v>86</v>
      </c>
      <c r="G4002">
        <v>85.96</v>
      </c>
    </row>
    <row r="4003" spans="1:7" x14ac:dyDescent="0.55000000000000004">
      <c r="A4003" s="1">
        <v>42634</v>
      </c>
      <c r="B4003" t="s">
        <v>22</v>
      </c>
      <c r="C4003" t="s">
        <v>379</v>
      </c>
      <c r="D4003" t="s">
        <v>26</v>
      </c>
      <c r="E4003" t="s">
        <v>42</v>
      </c>
      <c r="F4003" t="s">
        <v>55</v>
      </c>
      <c r="G4003">
        <v>85.96</v>
      </c>
    </row>
    <row r="4004" spans="1:7" x14ac:dyDescent="0.55000000000000004">
      <c r="A4004" s="1">
        <v>42445</v>
      </c>
      <c r="B4004" t="s">
        <v>37</v>
      </c>
      <c r="C4004" t="s">
        <v>263</v>
      </c>
      <c r="D4004" t="s">
        <v>144</v>
      </c>
      <c r="E4004" t="s">
        <v>67</v>
      </c>
      <c r="F4004" t="s">
        <v>68</v>
      </c>
      <c r="G4004">
        <v>85.9</v>
      </c>
    </row>
    <row r="4005" spans="1:7" x14ac:dyDescent="0.55000000000000004">
      <c r="A4005" s="1">
        <v>42371</v>
      </c>
      <c r="B4005" t="s">
        <v>37</v>
      </c>
      <c r="C4005" t="s">
        <v>241</v>
      </c>
      <c r="D4005" t="s">
        <v>144</v>
      </c>
      <c r="E4005" t="s">
        <v>42</v>
      </c>
      <c r="F4005" t="s">
        <v>55</v>
      </c>
      <c r="G4005">
        <v>85.52</v>
      </c>
    </row>
    <row r="4006" spans="1:7" x14ac:dyDescent="0.55000000000000004">
      <c r="A4006" s="1">
        <v>43380</v>
      </c>
      <c r="B4006" t="s">
        <v>22</v>
      </c>
      <c r="C4006" t="s">
        <v>234</v>
      </c>
      <c r="D4006" t="s">
        <v>101</v>
      </c>
      <c r="E4006" t="s">
        <v>42</v>
      </c>
      <c r="F4006" t="s">
        <v>55</v>
      </c>
      <c r="G4006">
        <v>85.52</v>
      </c>
    </row>
    <row r="4007" spans="1:7" x14ac:dyDescent="0.55000000000000004">
      <c r="A4007" s="1">
        <v>42228</v>
      </c>
      <c r="B4007" t="s">
        <v>22</v>
      </c>
      <c r="C4007" t="s">
        <v>39</v>
      </c>
      <c r="D4007" t="s">
        <v>40</v>
      </c>
      <c r="E4007" t="s">
        <v>28</v>
      </c>
      <c r="F4007" t="s">
        <v>61</v>
      </c>
      <c r="G4007">
        <v>85.44</v>
      </c>
    </row>
    <row r="4008" spans="1:7" x14ac:dyDescent="0.55000000000000004">
      <c r="A4008" s="1">
        <v>42634</v>
      </c>
      <c r="B4008" t="s">
        <v>98</v>
      </c>
      <c r="C4008" t="s">
        <v>1244</v>
      </c>
      <c r="D4008" t="s">
        <v>144</v>
      </c>
      <c r="E4008" t="s">
        <v>28</v>
      </c>
      <c r="F4008" t="s">
        <v>61</v>
      </c>
      <c r="G4008">
        <v>85.3</v>
      </c>
    </row>
    <row r="4009" spans="1:7" x14ac:dyDescent="0.55000000000000004">
      <c r="A4009" s="1">
        <v>42911</v>
      </c>
      <c r="B4009" t="s">
        <v>22</v>
      </c>
      <c r="C4009" t="s">
        <v>100</v>
      </c>
      <c r="D4009" t="s">
        <v>101</v>
      </c>
      <c r="E4009" t="s">
        <v>28</v>
      </c>
      <c r="F4009" t="s">
        <v>32</v>
      </c>
      <c r="G4009">
        <v>85.245999999999995</v>
      </c>
    </row>
    <row r="4010" spans="1:7" x14ac:dyDescent="0.55000000000000004">
      <c r="A4010" s="1">
        <v>42983</v>
      </c>
      <c r="B4010" t="s">
        <v>22</v>
      </c>
      <c r="C4010" t="s">
        <v>494</v>
      </c>
      <c r="D4010" t="s">
        <v>144</v>
      </c>
      <c r="E4010" t="s">
        <v>28</v>
      </c>
      <c r="F4010" t="s">
        <v>32</v>
      </c>
      <c r="G4010">
        <v>85.245999999999995</v>
      </c>
    </row>
    <row r="4011" spans="1:7" x14ac:dyDescent="0.55000000000000004">
      <c r="A4011" s="1">
        <v>43070</v>
      </c>
      <c r="B4011" t="s">
        <v>22</v>
      </c>
      <c r="C4011" t="s">
        <v>100</v>
      </c>
      <c r="D4011" t="s">
        <v>101</v>
      </c>
      <c r="E4011" t="s">
        <v>28</v>
      </c>
      <c r="F4011" t="s">
        <v>32</v>
      </c>
      <c r="G4011">
        <v>85.245999999999995</v>
      </c>
    </row>
    <row r="4012" spans="1:7" x14ac:dyDescent="0.55000000000000004">
      <c r="A4012" s="1">
        <v>42862</v>
      </c>
      <c r="B4012" t="s">
        <v>22</v>
      </c>
      <c r="C4012" t="s">
        <v>263</v>
      </c>
      <c r="D4012" t="s">
        <v>144</v>
      </c>
      <c r="E4012" t="s">
        <v>42</v>
      </c>
      <c r="F4012" t="s">
        <v>71</v>
      </c>
      <c r="G4012">
        <v>85.231999999999999</v>
      </c>
    </row>
    <row r="4013" spans="1:7" x14ac:dyDescent="0.55000000000000004">
      <c r="A4013" s="1">
        <v>43080</v>
      </c>
      <c r="B4013" t="s">
        <v>22</v>
      </c>
      <c r="C4013" t="s">
        <v>50</v>
      </c>
      <c r="D4013" t="s">
        <v>26</v>
      </c>
      <c r="E4013" t="s">
        <v>42</v>
      </c>
      <c r="F4013" t="s">
        <v>55</v>
      </c>
      <c r="G4013">
        <v>85.224000000000004</v>
      </c>
    </row>
    <row r="4014" spans="1:7" x14ac:dyDescent="0.55000000000000004">
      <c r="A4014" s="1">
        <v>43351</v>
      </c>
      <c r="B4014" t="s">
        <v>37</v>
      </c>
      <c r="C4014" t="s">
        <v>100</v>
      </c>
      <c r="D4014" t="s">
        <v>101</v>
      </c>
      <c r="E4014" t="s">
        <v>67</v>
      </c>
      <c r="F4014" t="s">
        <v>157</v>
      </c>
      <c r="G4014">
        <v>85.2</v>
      </c>
    </row>
    <row r="4015" spans="1:7" x14ac:dyDescent="0.55000000000000004">
      <c r="A4015" s="1">
        <v>42471</v>
      </c>
      <c r="B4015" t="s">
        <v>22</v>
      </c>
      <c r="C4015" t="s">
        <v>263</v>
      </c>
      <c r="D4015" t="s">
        <v>144</v>
      </c>
      <c r="E4015" t="s">
        <v>67</v>
      </c>
      <c r="F4015" t="s">
        <v>157</v>
      </c>
      <c r="G4015">
        <v>85.14</v>
      </c>
    </row>
    <row r="4016" spans="1:7" x14ac:dyDescent="0.55000000000000004">
      <c r="A4016" s="1">
        <v>43259</v>
      </c>
      <c r="B4016" t="s">
        <v>37</v>
      </c>
      <c r="C4016" t="s">
        <v>100</v>
      </c>
      <c r="D4016" t="s">
        <v>101</v>
      </c>
      <c r="E4016" t="s">
        <v>42</v>
      </c>
      <c r="F4016" t="s">
        <v>86</v>
      </c>
      <c r="G4016">
        <v>85.055999999999997</v>
      </c>
    </row>
    <row r="4017" spans="1:7" x14ac:dyDescent="0.55000000000000004">
      <c r="A4017" s="1">
        <v>42715</v>
      </c>
      <c r="B4017" t="s">
        <v>22</v>
      </c>
      <c r="C4017" t="s">
        <v>453</v>
      </c>
      <c r="D4017" t="s">
        <v>40</v>
      </c>
      <c r="E4017" t="s">
        <v>42</v>
      </c>
      <c r="F4017" t="s">
        <v>86</v>
      </c>
      <c r="G4017">
        <v>85.055999999999997</v>
      </c>
    </row>
    <row r="4018" spans="1:7" x14ac:dyDescent="0.55000000000000004">
      <c r="A4018" s="1">
        <v>43353</v>
      </c>
      <c r="B4018" t="s">
        <v>37</v>
      </c>
      <c r="C4018" t="s">
        <v>494</v>
      </c>
      <c r="D4018" t="s">
        <v>144</v>
      </c>
      <c r="E4018" t="s">
        <v>42</v>
      </c>
      <c r="F4018" t="s">
        <v>86</v>
      </c>
      <c r="G4018">
        <v>85.055999999999997</v>
      </c>
    </row>
    <row r="4019" spans="1:7" x14ac:dyDescent="0.55000000000000004">
      <c r="A4019" s="1">
        <v>43456</v>
      </c>
      <c r="B4019" t="s">
        <v>22</v>
      </c>
      <c r="C4019" t="s">
        <v>234</v>
      </c>
      <c r="D4019" t="s">
        <v>101</v>
      </c>
      <c r="E4019" t="s">
        <v>67</v>
      </c>
      <c r="F4019" t="s">
        <v>157</v>
      </c>
      <c r="G4019">
        <v>84.99</v>
      </c>
    </row>
    <row r="4020" spans="1:7" x14ac:dyDescent="0.55000000000000004">
      <c r="A4020" s="1">
        <v>43121</v>
      </c>
      <c r="B4020" t="s">
        <v>98</v>
      </c>
      <c r="C4020" t="s">
        <v>92</v>
      </c>
      <c r="D4020" t="s">
        <v>40</v>
      </c>
      <c r="E4020" t="s">
        <v>28</v>
      </c>
      <c r="F4020" t="s">
        <v>29</v>
      </c>
      <c r="G4020">
        <v>84.98</v>
      </c>
    </row>
    <row r="4021" spans="1:7" x14ac:dyDescent="0.55000000000000004">
      <c r="A4021" s="1">
        <v>42687</v>
      </c>
      <c r="B4021" t="s">
        <v>22</v>
      </c>
      <c r="C4021" t="s">
        <v>331</v>
      </c>
      <c r="D4021" t="s">
        <v>26</v>
      </c>
      <c r="E4021" t="s">
        <v>42</v>
      </c>
      <c r="F4021" t="s">
        <v>55</v>
      </c>
      <c r="G4021">
        <v>84.96</v>
      </c>
    </row>
    <row r="4022" spans="1:7" x14ac:dyDescent="0.55000000000000004">
      <c r="A4022" s="1">
        <v>43190</v>
      </c>
      <c r="B4022" t="s">
        <v>22</v>
      </c>
      <c r="C4022" t="s">
        <v>263</v>
      </c>
      <c r="D4022" t="s">
        <v>144</v>
      </c>
      <c r="E4022" t="s">
        <v>67</v>
      </c>
      <c r="F4022" t="s">
        <v>68</v>
      </c>
      <c r="G4022">
        <v>84.95</v>
      </c>
    </row>
    <row r="4023" spans="1:7" x14ac:dyDescent="0.55000000000000004">
      <c r="A4023" s="1">
        <v>43045</v>
      </c>
      <c r="B4023" t="s">
        <v>22</v>
      </c>
      <c r="C4023" t="s">
        <v>39</v>
      </c>
      <c r="D4023" t="s">
        <v>40</v>
      </c>
      <c r="E4023" t="s">
        <v>42</v>
      </c>
      <c r="F4023" t="s">
        <v>55</v>
      </c>
      <c r="G4023">
        <v>84.84</v>
      </c>
    </row>
    <row r="4024" spans="1:7" x14ac:dyDescent="0.55000000000000004">
      <c r="A4024" s="1">
        <v>42814</v>
      </c>
      <c r="B4024" t="s">
        <v>22</v>
      </c>
      <c r="C4024" t="s">
        <v>416</v>
      </c>
      <c r="D4024" t="s">
        <v>40</v>
      </c>
      <c r="E4024" t="s">
        <v>67</v>
      </c>
      <c r="F4024" t="s">
        <v>68</v>
      </c>
      <c r="G4024">
        <v>84.784000000000006</v>
      </c>
    </row>
    <row r="4025" spans="1:7" x14ac:dyDescent="0.55000000000000004">
      <c r="A4025" s="1">
        <v>42945</v>
      </c>
      <c r="B4025" t="s">
        <v>37</v>
      </c>
      <c r="C4025" t="s">
        <v>143</v>
      </c>
      <c r="D4025" t="s">
        <v>144</v>
      </c>
      <c r="E4025" t="s">
        <v>42</v>
      </c>
      <c r="F4025" t="s">
        <v>55</v>
      </c>
      <c r="G4025">
        <v>84.784000000000006</v>
      </c>
    </row>
    <row r="4026" spans="1:7" x14ac:dyDescent="0.55000000000000004">
      <c r="A4026" s="1">
        <v>43375</v>
      </c>
      <c r="B4026" t="s">
        <v>98</v>
      </c>
      <c r="C4026" t="s">
        <v>92</v>
      </c>
      <c r="D4026" t="s">
        <v>40</v>
      </c>
      <c r="E4026" t="s">
        <v>67</v>
      </c>
      <c r="F4026" t="s">
        <v>68</v>
      </c>
      <c r="G4026">
        <v>84.784000000000006</v>
      </c>
    </row>
    <row r="4027" spans="1:7" x14ac:dyDescent="0.55000000000000004">
      <c r="A4027" s="1">
        <v>42811</v>
      </c>
      <c r="B4027" t="s">
        <v>22</v>
      </c>
      <c r="C4027" t="s">
        <v>39</v>
      </c>
      <c r="D4027" t="s">
        <v>40</v>
      </c>
      <c r="E4027" t="s">
        <v>67</v>
      </c>
      <c r="F4027" t="s">
        <v>68</v>
      </c>
      <c r="G4027">
        <v>84.784000000000006</v>
      </c>
    </row>
    <row r="4028" spans="1:7" x14ac:dyDescent="0.55000000000000004">
      <c r="A4028" s="1">
        <v>42681</v>
      </c>
      <c r="B4028" t="s">
        <v>22</v>
      </c>
      <c r="C4028" t="s">
        <v>100</v>
      </c>
      <c r="D4028" t="s">
        <v>101</v>
      </c>
      <c r="E4028" t="s">
        <v>42</v>
      </c>
      <c r="F4028" t="s">
        <v>55</v>
      </c>
      <c r="G4028">
        <v>84.784000000000006</v>
      </c>
    </row>
    <row r="4029" spans="1:7" x14ac:dyDescent="0.55000000000000004">
      <c r="A4029" s="1">
        <v>43266</v>
      </c>
      <c r="B4029" t="s">
        <v>98</v>
      </c>
      <c r="C4029" t="s">
        <v>225</v>
      </c>
      <c r="D4029" t="s">
        <v>101</v>
      </c>
      <c r="E4029" t="s">
        <v>42</v>
      </c>
      <c r="F4029" t="s">
        <v>55</v>
      </c>
      <c r="G4029">
        <v>84.55</v>
      </c>
    </row>
    <row r="4030" spans="1:7" x14ac:dyDescent="0.55000000000000004">
      <c r="A4030" s="1">
        <v>43226</v>
      </c>
      <c r="B4030" t="s">
        <v>22</v>
      </c>
      <c r="C4030" t="s">
        <v>306</v>
      </c>
      <c r="D4030" t="s">
        <v>40</v>
      </c>
      <c r="E4030" t="s">
        <v>42</v>
      </c>
      <c r="F4030" t="s">
        <v>86</v>
      </c>
      <c r="G4030">
        <v>84.415999999999997</v>
      </c>
    </row>
    <row r="4031" spans="1:7" x14ac:dyDescent="0.55000000000000004">
      <c r="A4031" s="1">
        <v>42980</v>
      </c>
      <c r="B4031" t="s">
        <v>98</v>
      </c>
      <c r="C4031" t="s">
        <v>207</v>
      </c>
      <c r="D4031" t="s">
        <v>101</v>
      </c>
      <c r="E4031" t="s">
        <v>28</v>
      </c>
      <c r="F4031" t="s">
        <v>61</v>
      </c>
      <c r="G4031">
        <v>84.272000000000006</v>
      </c>
    </row>
    <row r="4032" spans="1:7" x14ac:dyDescent="0.55000000000000004">
      <c r="A4032" s="1">
        <v>42560</v>
      </c>
      <c r="B4032" t="s">
        <v>22</v>
      </c>
      <c r="C4032" t="s">
        <v>2738</v>
      </c>
      <c r="D4032" t="s">
        <v>144</v>
      </c>
      <c r="E4032" t="s">
        <v>42</v>
      </c>
      <c r="F4032" t="s">
        <v>71</v>
      </c>
      <c r="G4032">
        <v>84.09</v>
      </c>
    </row>
    <row r="4033" spans="1:7" x14ac:dyDescent="0.55000000000000004">
      <c r="A4033" s="1">
        <v>43424</v>
      </c>
      <c r="B4033" t="s">
        <v>22</v>
      </c>
      <c r="C4033" t="s">
        <v>39</v>
      </c>
      <c r="D4033" t="s">
        <v>40</v>
      </c>
      <c r="E4033" t="s">
        <v>42</v>
      </c>
      <c r="F4033" t="s">
        <v>71</v>
      </c>
      <c r="G4033">
        <v>84.055999999999997</v>
      </c>
    </row>
    <row r="4034" spans="1:7" x14ac:dyDescent="0.55000000000000004">
      <c r="A4034" s="1">
        <v>43442</v>
      </c>
      <c r="B4034" t="s">
        <v>22</v>
      </c>
      <c r="C4034" t="s">
        <v>143</v>
      </c>
      <c r="D4034" t="s">
        <v>144</v>
      </c>
      <c r="E4034" t="s">
        <v>67</v>
      </c>
      <c r="F4034" t="s">
        <v>68</v>
      </c>
      <c r="G4034">
        <v>83.988</v>
      </c>
    </row>
    <row r="4035" spans="1:7" x14ac:dyDescent="0.55000000000000004">
      <c r="A4035" s="1">
        <v>42150</v>
      </c>
      <c r="B4035" t="s">
        <v>37</v>
      </c>
      <c r="C4035" t="s">
        <v>39</v>
      </c>
      <c r="D4035" t="s">
        <v>40</v>
      </c>
      <c r="E4035" t="s">
        <v>67</v>
      </c>
      <c r="F4035" t="s">
        <v>68</v>
      </c>
      <c r="G4035">
        <v>83.983999999999995</v>
      </c>
    </row>
    <row r="4036" spans="1:7" x14ac:dyDescent="0.55000000000000004">
      <c r="A4036" s="1">
        <v>42270</v>
      </c>
      <c r="B4036" t="s">
        <v>37</v>
      </c>
      <c r="C4036" t="s">
        <v>39</v>
      </c>
      <c r="D4036" t="s">
        <v>40</v>
      </c>
      <c r="E4036" t="s">
        <v>67</v>
      </c>
      <c r="F4036" t="s">
        <v>68</v>
      </c>
      <c r="G4036">
        <v>83.983999999999995</v>
      </c>
    </row>
    <row r="4037" spans="1:7" x14ac:dyDescent="0.55000000000000004">
      <c r="A4037" s="1">
        <v>42701</v>
      </c>
      <c r="B4037" t="s">
        <v>22</v>
      </c>
      <c r="C4037" t="s">
        <v>50</v>
      </c>
      <c r="D4037" t="s">
        <v>26</v>
      </c>
      <c r="E4037" t="s">
        <v>67</v>
      </c>
      <c r="F4037" t="s">
        <v>157</v>
      </c>
      <c r="G4037">
        <v>83.975999999999999</v>
      </c>
    </row>
    <row r="4038" spans="1:7" x14ac:dyDescent="0.55000000000000004">
      <c r="A4038" s="1">
        <v>42809</v>
      </c>
      <c r="B4038" t="s">
        <v>98</v>
      </c>
      <c r="C4038" t="s">
        <v>143</v>
      </c>
      <c r="D4038" t="s">
        <v>144</v>
      </c>
      <c r="E4038" t="s">
        <v>67</v>
      </c>
      <c r="F4038" t="s">
        <v>157</v>
      </c>
      <c r="G4038">
        <v>83.975999999999999</v>
      </c>
    </row>
    <row r="4039" spans="1:7" x14ac:dyDescent="0.55000000000000004">
      <c r="A4039" s="1">
        <v>42701</v>
      </c>
      <c r="B4039" t="s">
        <v>37</v>
      </c>
      <c r="C4039" t="s">
        <v>241</v>
      </c>
      <c r="D4039" t="s">
        <v>144</v>
      </c>
      <c r="E4039" t="s">
        <v>67</v>
      </c>
      <c r="F4039" t="s">
        <v>68</v>
      </c>
      <c r="G4039">
        <v>83.97</v>
      </c>
    </row>
    <row r="4040" spans="1:7" x14ac:dyDescent="0.55000000000000004">
      <c r="A4040" s="1">
        <v>42981</v>
      </c>
      <c r="B4040" t="s">
        <v>98</v>
      </c>
      <c r="C4040" t="s">
        <v>207</v>
      </c>
      <c r="D4040" t="s">
        <v>101</v>
      </c>
      <c r="E4040" t="s">
        <v>28</v>
      </c>
      <c r="F4040" t="s">
        <v>61</v>
      </c>
      <c r="G4040">
        <v>83.951999999999998</v>
      </c>
    </row>
    <row r="4041" spans="1:7" x14ac:dyDescent="0.55000000000000004">
      <c r="A4041" s="1">
        <v>43435</v>
      </c>
      <c r="B4041" t="s">
        <v>22</v>
      </c>
      <c r="C4041" t="s">
        <v>234</v>
      </c>
      <c r="D4041" t="s">
        <v>101</v>
      </c>
      <c r="E4041" t="s">
        <v>42</v>
      </c>
      <c r="F4041" t="s">
        <v>55</v>
      </c>
      <c r="G4041">
        <v>83.92</v>
      </c>
    </row>
    <row r="4042" spans="1:7" x14ac:dyDescent="0.55000000000000004">
      <c r="A4042" s="1">
        <v>43437</v>
      </c>
      <c r="B4042" t="s">
        <v>22</v>
      </c>
      <c r="C4042" t="s">
        <v>263</v>
      </c>
      <c r="D4042" t="s">
        <v>144</v>
      </c>
      <c r="E4042" t="s">
        <v>42</v>
      </c>
      <c r="F4042" t="s">
        <v>71</v>
      </c>
      <c r="G4042">
        <v>83.92</v>
      </c>
    </row>
    <row r="4043" spans="1:7" x14ac:dyDescent="0.55000000000000004">
      <c r="A4043" s="1">
        <v>42283</v>
      </c>
      <c r="B4043" t="s">
        <v>22</v>
      </c>
      <c r="C4043" t="s">
        <v>143</v>
      </c>
      <c r="D4043" t="s">
        <v>144</v>
      </c>
      <c r="E4043" t="s">
        <v>42</v>
      </c>
      <c r="F4043" t="s">
        <v>55</v>
      </c>
      <c r="G4043">
        <v>83.92</v>
      </c>
    </row>
    <row r="4044" spans="1:7" x14ac:dyDescent="0.55000000000000004">
      <c r="A4044" s="1">
        <v>43376</v>
      </c>
      <c r="B4044" t="s">
        <v>98</v>
      </c>
      <c r="C4044" t="s">
        <v>263</v>
      </c>
      <c r="D4044" t="s">
        <v>144</v>
      </c>
      <c r="E4044" t="s">
        <v>28</v>
      </c>
      <c r="F4044" t="s">
        <v>61</v>
      </c>
      <c r="G4044">
        <v>83.92</v>
      </c>
    </row>
    <row r="4045" spans="1:7" x14ac:dyDescent="0.55000000000000004">
      <c r="A4045" s="1">
        <v>42254</v>
      </c>
      <c r="B4045" t="s">
        <v>37</v>
      </c>
      <c r="C4045" t="s">
        <v>39</v>
      </c>
      <c r="D4045" t="s">
        <v>40</v>
      </c>
      <c r="E4045" t="s">
        <v>42</v>
      </c>
      <c r="F4045" t="s">
        <v>71</v>
      </c>
      <c r="G4045">
        <v>83.92</v>
      </c>
    </row>
    <row r="4046" spans="1:7" x14ac:dyDescent="0.55000000000000004">
      <c r="A4046" s="1">
        <v>43289</v>
      </c>
      <c r="B4046" t="s">
        <v>37</v>
      </c>
      <c r="C4046" t="s">
        <v>241</v>
      </c>
      <c r="D4046" t="s">
        <v>144</v>
      </c>
      <c r="E4046" t="s">
        <v>28</v>
      </c>
      <c r="F4046" t="s">
        <v>61</v>
      </c>
      <c r="G4046">
        <v>83.92</v>
      </c>
    </row>
    <row r="4047" spans="1:7" x14ac:dyDescent="0.55000000000000004">
      <c r="A4047" s="1">
        <v>42361</v>
      </c>
      <c r="B4047" t="s">
        <v>22</v>
      </c>
      <c r="C4047" t="s">
        <v>50</v>
      </c>
      <c r="D4047" t="s">
        <v>26</v>
      </c>
      <c r="E4047" t="s">
        <v>42</v>
      </c>
      <c r="F4047" t="s">
        <v>55</v>
      </c>
      <c r="G4047">
        <v>83.92</v>
      </c>
    </row>
    <row r="4048" spans="1:7" x14ac:dyDescent="0.55000000000000004">
      <c r="A4048" s="1">
        <v>43439</v>
      </c>
      <c r="B4048" t="s">
        <v>98</v>
      </c>
      <c r="C4048" t="s">
        <v>92</v>
      </c>
      <c r="D4048" t="s">
        <v>40</v>
      </c>
      <c r="E4048" t="s">
        <v>42</v>
      </c>
      <c r="F4048" t="s">
        <v>71</v>
      </c>
      <c r="G4048">
        <v>83.92</v>
      </c>
    </row>
    <row r="4049" spans="1:7" x14ac:dyDescent="0.55000000000000004">
      <c r="A4049" s="1">
        <v>42695</v>
      </c>
      <c r="B4049" t="s">
        <v>22</v>
      </c>
      <c r="C4049" t="s">
        <v>250</v>
      </c>
      <c r="D4049" t="s">
        <v>101</v>
      </c>
      <c r="E4049" t="s">
        <v>67</v>
      </c>
      <c r="F4049" t="s">
        <v>680</v>
      </c>
      <c r="G4049">
        <v>83.9</v>
      </c>
    </row>
    <row r="4050" spans="1:7" x14ac:dyDescent="0.55000000000000004">
      <c r="A4050" s="1">
        <v>43406</v>
      </c>
      <c r="B4050" t="s">
        <v>22</v>
      </c>
      <c r="C4050" t="s">
        <v>593</v>
      </c>
      <c r="D4050" t="s">
        <v>101</v>
      </c>
      <c r="E4050" t="s">
        <v>42</v>
      </c>
      <c r="F4050" t="s">
        <v>74</v>
      </c>
      <c r="G4050">
        <v>83.9</v>
      </c>
    </row>
    <row r="4051" spans="1:7" x14ac:dyDescent="0.55000000000000004">
      <c r="A4051" s="1">
        <v>42255</v>
      </c>
      <c r="B4051" t="s">
        <v>37</v>
      </c>
      <c r="C4051" t="s">
        <v>1271</v>
      </c>
      <c r="D4051" t="s">
        <v>26</v>
      </c>
      <c r="E4051" t="s">
        <v>67</v>
      </c>
      <c r="F4051" t="s">
        <v>157</v>
      </c>
      <c r="G4051">
        <v>83.88</v>
      </c>
    </row>
    <row r="4052" spans="1:7" x14ac:dyDescent="0.55000000000000004">
      <c r="A4052" s="1">
        <v>43333</v>
      </c>
      <c r="B4052" t="s">
        <v>37</v>
      </c>
      <c r="C4052" t="s">
        <v>306</v>
      </c>
      <c r="D4052" t="s">
        <v>40</v>
      </c>
      <c r="E4052" t="s">
        <v>42</v>
      </c>
      <c r="F4052" t="s">
        <v>86</v>
      </c>
      <c r="G4052">
        <v>83.88</v>
      </c>
    </row>
    <row r="4053" spans="1:7" x14ac:dyDescent="0.55000000000000004">
      <c r="A4053" s="1">
        <v>42038</v>
      </c>
      <c r="B4053" t="s">
        <v>22</v>
      </c>
      <c r="C4053" t="s">
        <v>92</v>
      </c>
      <c r="D4053" t="s">
        <v>40</v>
      </c>
      <c r="E4053" t="s">
        <v>42</v>
      </c>
      <c r="F4053" t="s">
        <v>71</v>
      </c>
      <c r="G4053">
        <v>83.84</v>
      </c>
    </row>
    <row r="4054" spans="1:7" x14ac:dyDescent="0.55000000000000004">
      <c r="A4054" s="1">
        <v>42965</v>
      </c>
      <c r="B4054" t="s">
        <v>22</v>
      </c>
      <c r="C4054" t="s">
        <v>100</v>
      </c>
      <c r="D4054" t="s">
        <v>101</v>
      </c>
      <c r="E4054" t="s">
        <v>42</v>
      </c>
      <c r="F4054" t="s">
        <v>86</v>
      </c>
      <c r="G4054">
        <v>83.84</v>
      </c>
    </row>
    <row r="4055" spans="1:7" x14ac:dyDescent="0.55000000000000004">
      <c r="A4055" s="1">
        <v>43325</v>
      </c>
      <c r="B4055" t="s">
        <v>22</v>
      </c>
      <c r="C4055" t="s">
        <v>39</v>
      </c>
      <c r="D4055" t="s">
        <v>40</v>
      </c>
      <c r="E4055" t="s">
        <v>42</v>
      </c>
      <c r="F4055" t="s">
        <v>74</v>
      </c>
      <c r="G4055">
        <v>83.79</v>
      </c>
    </row>
    <row r="4056" spans="1:7" x14ac:dyDescent="0.55000000000000004">
      <c r="A4056" s="1">
        <v>43277</v>
      </c>
      <c r="B4056" t="s">
        <v>22</v>
      </c>
      <c r="C4056" t="s">
        <v>39</v>
      </c>
      <c r="D4056" t="s">
        <v>40</v>
      </c>
      <c r="E4056" t="s">
        <v>42</v>
      </c>
      <c r="F4056" t="s">
        <v>55</v>
      </c>
      <c r="G4056">
        <v>83.76</v>
      </c>
    </row>
    <row r="4057" spans="1:7" x14ac:dyDescent="0.55000000000000004">
      <c r="A4057" s="1">
        <v>42656</v>
      </c>
      <c r="B4057" t="s">
        <v>22</v>
      </c>
      <c r="C4057" t="s">
        <v>25</v>
      </c>
      <c r="D4057" t="s">
        <v>26</v>
      </c>
      <c r="E4057" t="s">
        <v>67</v>
      </c>
      <c r="F4057" t="s">
        <v>68</v>
      </c>
      <c r="G4057">
        <v>83.72</v>
      </c>
    </row>
    <row r="4058" spans="1:7" x14ac:dyDescent="0.55000000000000004">
      <c r="A4058" s="1">
        <v>42456</v>
      </c>
      <c r="B4058" t="s">
        <v>22</v>
      </c>
      <c r="C4058" t="s">
        <v>92</v>
      </c>
      <c r="D4058" t="s">
        <v>40</v>
      </c>
      <c r="E4058" t="s">
        <v>42</v>
      </c>
      <c r="F4058" t="s">
        <v>55</v>
      </c>
      <c r="G4058">
        <v>83.7</v>
      </c>
    </row>
    <row r="4059" spans="1:7" x14ac:dyDescent="0.55000000000000004">
      <c r="A4059" s="1">
        <v>42998</v>
      </c>
      <c r="B4059" t="s">
        <v>22</v>
      </c>
      <c r="C4059" t="s">
        <v>234</v>
      </c>
      <c r="D4059" t="s">
        <v>101</v>
      </c>
      <c r="E4059" t="s">
        <v>42</v>
      </c>
      <c r="F4059" t="s">
        <v>71</v>
      </c>
      <c r="G4059">
        <v>83.7</v>
      </c>
    </row>
    <row r="4060" spans="1:7" x14ac:dyDescent="0.55000000000000004">
      <c r="A4060" s="1">
        <v>43434</v>
      </c>
      <c r="B4060" t="s">
        <v>98</v>
      </c>
      <c r="C4060" t="s">
        <v>263</v>
      </c>
      <c r="D4060" t="s">
        <v>144</v>
      </c>
      <c r="E4060" t="s">
        <v>42</v>
      </c>
      <c r="F4060" t="s">
        <v>55</v>
      </c>
      <c r="G4060">
        <v>83.56</v>
      </c>
    </row>
    <row r="4061" spans="1:7" x14ac:dyDescent="0.55000000000000004">
      <c r="A4061" s="1">
        <v>43080</v>
      </c>
      <c r="B4061" t="s">
        <v>22</v>
      </c>
      <c r="C4061" t="s">
        <v>39</v>
      </c>
      <c r="D4061" t="s">
        <v>40</v>
      </c>
      <c r="E4061" t="s">
        <v>42</v>
      </c>
      <c r="F4061" t="s">
        <v>74</v>
      </c>
      <c r="G4061">
        <v>83.42</v>
      </c>
    </row>
    <row r="4062" spans="1:7" x14ac:dyDescent="0.55000000000000004">
      <c r="A4062" s="1">
        <v>43050</v>
      </c>
      <c r="B4062" t="s">
        <v>22</v>
      </c>
      <c r="C4062" t="s">
        <v>263</v>
      </c>
      <c r="D4062" t="s">
        <v>144</v>
      </c>
      <c r="E4062" t="s">
        <v>42</v>
      </c>
      <c r="F4062" t="s">
        <v>55</v>
      </c>
      <c r="G4062">
        <v>83.36</v>
      </c>
    </row>
    <row r="4063" spans="1:7" x14ac:dyDescent="0.55000000000000004">
      <c r="A4063" s="1">
        <v>42133</v>
      </c>
      <c r="B4063" t="s">
        <v>37</v>
      </c>
      <c r="C4063" t="s">
        <v>25</v>
      </c>
      <c r="D4063" t="s">
        <v>26</v>
      </c>
      <c r="E4063" t="s">
        <v>42</v>
      </c>
      <c r="F4063" t="s">
        <v>55</v>
      </c>
      <c r="G4063">
        <v>83.25</v>
      </c>
    </row>
    <row r="4064" spans="1:7" x14ac:dyDescent="0.55000000000000004">
      <c r="A4064" s="1">
        <v>42073</v>
      </c>
      <c r="B4064" t="s">
        <v>22</v>
      </c>
      <c r="C4064" t="s">
        <v>453</v>
      </c>
      <c r="D4064" t="s">
        <v>40</v>
      </c>
      <c r="E4064" t="s">
        <v>42</v>
      </c>
      <c r="F4064" t="s">
        <v>64</v>
      </c>
      <c r="G4064">
        <v>83.168000000000006</v>
      </c>
    </row>
    <row r="4065" spans="1:7" x14ac:dyDescent="0.55000000000000004">
      <c r="A4065" s="1">
        <v>42990</v>
      </c>
      <c r="B4065" t="s">
        <v>98</v>
      </c>
      <c r="C4065" t="s">
        <v>453</v>
      </c>
      <c r="D4065" t="s">
        <v>40</v>
      </c>
      <c r="E4065" t="s">
        <v>28</v>
      </c>
      <c r="F4065" t="s">
        <v>32</v>
      </c>
      <c r="G4065">
        <v>83.135999999999996</v>
      </c>
    </row>
    <row r="4066" spans="1:7" x14ac:dyDescent="0.55000000000000004">
      <c r="A4066" s="1">
        <v>43042</v>
      </c>
      <c r="B4066" t="s">
        <v>22</v>
      </c>
      <c r="C4066" t="s">
        <v>39</v>
      </c>
      <c r="D4066" t="s">
        <v>40</v>
      </c>
      <c r="E4066" t="s">
        <v>67</v>
      </c>
      <c r="F4066" t="s">
        <v>157</v>
      </c>
      <c r="G4066">
        <v>82.95</v>
      </c>
    </row>
    <row r="4067" spans="1:7" x14ac:dyDescent="0.55000000000000004">
      <c r="A4067" s="1">
        <v>43417</v>
      </c>
      <c r="B4067" t="s">
        <v>22</v>
      </c>
      <c r="C4067" t="s">
        <v>39</v>
      </c>
      <c r="D4067" t="s">
        <v>40</v>
      </c>
      <c r="E4067" t="s">
        <v>67</v>
      </c>
      <c r="F4067" t="s">
        <v>157</v>
      </c>
      <c r="G4067">
        <v>82.95</v>
      </c>
    </row>
    <row r="4068" spans="1:7" x14ac:dyDescent="0.55000000000000004">
      <c r="A4068" s="1">
        <v>42039</v>
      </c>
      <c r="B4068" t="s">
        <v>98</v>
      </c>
      <c r="C4068" t="s">
        <v>39</v>
      </c>
      <c r="D4068" t="s">
        <v>40</v>
      </c>
      <c r="E4068" t="s">
        <v>42</v>
      </c>
      <c r="F4068" t="s">
        <v>71</v>
      </c>
      <c r="G4068">
        <v>82.896000000000001</v>
      </c>
    </row>
    <row r="4069" spans="1:7" x14ac:dyDescent="0.55000000000000004">
      <c r="A4069" s="1">
        <v>42983</v>
      </c>
      <c r="B4069" t="s">
        <v>37</v>
      </c>
      <c r="C4069" t="s">
        <v>143</v>
      </c>
      <c r="D4069" t="s">
        <v>144</v>
      </c>
      <c r="E4069" t="s">
        <v>28</v>
      </c>
      <c r="F4069" t="s">
        <v>61</v>
      </c>
      <c r="G4069">
        <v>82.8</v>
      </c>
    </row>
    <row r="4070" spans="1:7" x14ac:dyDescent="0.55000000000000004">
      <c r="A4070" s="1">
        <v>42850</v>
      </c>
      <c r="B4070" t="s">
        <v>22</v>
      </c>
      <c r="C4070" t="s">
        <v>143</v>
      </c>
      <c r="D4070" t="s">
        <v>144</v>
      </c>
      <c r="E4070" t="s">
        <v>67</v>
      </c>
      <c r="F4070" t="s">
        <v>68</v>
      </c>
      <c r="G4070">
        <v>82.8</v>
      </c>
    </row>
    <row r="4071" spans="1:7" x14ac:dyDescent="0.55000000000000004">
      <c r="A4071" s="1">
        <v>42077</v>
      </c>
      <c r="B4071" t="s">
        <v>22</v>
      </c>
      <c r="C4071" t="s">
        <v>117</v>
      </c>
      <c r="D4071" t="s">
        <v>40</v>
      </c>
      <c r="E4071" t="s">
        <v>67</v>
      </c>
      <c r="F4071" t="s">
        <v>157</v>
      </c>
      <c r="G4071">
        <v>82.8</v>
      </c>
    </row>
    <row r="4072" spans="1:7" x14ac:dyDescent="0.55000000000000004">
      <c r="A4072" s="1">
        <v>42177</v>
      </c>
      <c r="B4072" t="s">
        <v>22</v>
      </c>
      <c r="C4072" t="s">
        <v>143</v>
      </c>
      <c r="D4072" t="s">
        <v>144</v>
      </c>
      <c r="E4072" t="s">
        <v>67</v>
      </c>
      <c r="F4072" t="s">
        <v>68</v>
      </c>
      <c r="G4072">
        <v>82.781999999999996</v>
      </c>
    </row>
    <row r="4073" spans="1:7" x14ac:dyDescent="0.55000000000000004">
      <c r="A4073" s="1">
        <v>42876</v>
      </c>
      <c r="B4073" t="s">
        <v>37</v>
      </c>
      <c r="C4073" t="s">
        <v>100</v>
      </c>
      <c r="D4073" t="s">
        <v>101</v>
      </c>
      <c r="E4073" t="s">
        <v>42</v>
      </c>
      <c r="F4073" t="s">
        <v>86</v>
      </c>
      <c r="G4073">
        <v>82.656000000000006</v>
      </c>
    </row>
    <row r="4074" spans="1:7" x14ac:dyDescent="0.55000000000000004">
      <c r="A4074" s="1">
        <v>42829</v>
      </c>
      <c r="B4074" t="s">
        <v>98</v>
      </c>
      <c r="C4074" t="s">
        <v>263</v>
      </c>
      <c r="D4074" t="s">
        <v>144</v>
      </c>
      <c r="E4074" t="s">
        <v>28</v>
      </c>
      <c r="F4074" t="s">
        <v>61</v>
      </c>
      <c r="G4074">
        <v>82.64</v>
      </c>
    </row>
    <row r="4075" spans="1:7" x14ac:dyDescent="0.55000000000000004">
      <c r="A4075" s="1">
        <v>43346</v>
      </c>
      <c r="B4075" t="s">
        <v>98</v>
      </c>
      <c r="C4075" t="s">
        <v>39</v>
      </c>
      <c r="D4075" t="s">
        <v>40</v>
      </c>
      <c r="E4075" t="s">
        <v>42</v>
      </c>
      <c r="F4075" t="s">
        <v>71</v>
      </c>
      <c r="G4075">
        <v>82.56</v>
      </c>
    </row>
    <row r="4076" spans="1:7" x14ac:dyDescent="0.55000000000000004">
      <c r="A4076" s="1">
        <v>43177</v>
      </c>
      <c r="B4076" t="s">
        <v>22</v>
      </c>
      <c r="C4076" t="s">
        <v>100</v>
      </c>
      <c r="D4076" t="s">
        <v>101</v>
      </c>
      <c r="E4076" t="s">
        <v>28</v>
      </c>
      <c r="F4076" t="s">
        <v>61</v>
      </c>
      <c r="G4076">
        <v>82.524000000000001</v>
      </c>
    </row>
    <row r="4077" spans="1:7" x14ac:dyDescent="0.55000000000000004">
      <c r="A4077" s="1">
        <v>43272</v>
      </c>
      <c r="B4077" t="s">
        <v>98</v>
      </c>
      <c r="C4077" t="s">
        <v>9730</v>
      </c>
      <c r="D4077" t="s">
        <v>144</v>
      </c>
      <c r="E4077" t="s">
        <v>42</v>
      </c>
      <c r="F4077" t="s">
        <v>71</v>
      </c>
      <c r="G4077">
        <v>82.4</v>
      </c>
    </row>
    <row r="4078" spans="1:7" x14ac:dyDescent="0.55000000000000004">
      <c r="A4078" s="1">
        <v>43441</v>
      </c>
      <c r="B4078" t="s">
        <v>22</v>
      </c>
      <c r="C4078" t="s">
        <v>315</v>
      </c>
      <c r="D4078" t="s">
        <v>26</v>
      </c>
      <c r="E4078" t="s">
        <v>28</v>
      </c>
      <c r="F4078" t="s">
        <v>61</v>
      </c>
      <c r="G4078">
        <v>82.38</v>
      </c>
    </row>
    <row r="4079" spans="1:7" x14ac:dyDescent="0.55000000000000004">
      <c r="A4079" s="1">
        <v>42702</v>
      </c>
      <c r="B4079" t="s">
        <v>37</v>
      </c>
      <c r="C4079" t="s">
        <v>207</v>
      </c>
      <c r="D4079" t="s">
        <v>101</v>
      </c>
      <c r="E4079" t="s">
        <v>42</v>
      </c>
      <c r="F4079" t="s">
        <v>55</v>
      </c>
      <c r="G4079">
        <v>82.367999999999995</v>
      </c>
    </row>
    <row r="4080" spans="1:7" x14ac:dyDescent="0.55000000000000004">
      <c r="A4080" s="1">
        <v>42867</v>
      </c>
      <c r="B4080" t="s">
        <v>37</v>
      </c>
      <c r="C4080" t="s">
        <v>143</v>
      </c>
      <c r="D4080" t="s">
        <v>144</v>
      </c>
      <c r="E4080" t="s">
        <v>42</v>
      </c>
      <c r="F4080" t="s">
        <v>55</v>
      </c>
      <c r="G4080">
        <v>82.367999999999995</v>
      </c>
    </row>
    <row r="4081" spans="1:7" x14ac:dyDescent="0.55000000000000004">
      <c r="A4081" s="1">
        <v>42536</v>
      </c>
      <c r="B4081" t="s">
        <v>22</v>
      </c>
      <c r="C4081" t="s">
        <v>306</v>
      </c>
      <c r="D4081" t="s">
        <v>40</v>
      </c>
      <c r="E4081" t="s">
        <v>42</v>
      </c>
      <c r="F4081" t="s">
        <v>55</v>
      </c>
      <c r="G4081">
        <v>82.367999999999995</v>
      </c>
    </row>
    <row r="4082" spans="1:7" x14ac:dyDescent="0.55000000000000004">
      <c r="A4082" s="1">
        <v>42464</v>
      </c>
      <c r="B4082" t="s">
        <v>98</v>
      </c>
      <c r="C4082" t="s">
        <v>263</v>
      </c>
      <c r="D4082" t="s">
        <v>144</v>
      </c>
      <c r="E4082" t="s">
        <v>42</v>
      </c>
      <c r="F4082" t="s">
        <v>71</v>
      </c>
      <c r="G4082">
        <v>82.343999999999994</v>
      </c>
    </row>
    <row r="4083" spans="1:7" x14ac:dyDescent="0.55000000000000004">
      <c r="A4083" s="1">
        <v>43021</v>
      </c>
      <c r="B4083" t="s">
        <v>37</v>
      </c>
      <c r="C4083" t="s">
        <v>263</v>
      </c>
      <c r="D4083" t="s">
        <v>144</v>
      </c>
      <c r="E4083" t="s">
        <v>28</v>
      </c>
      <c r="F4083" t="s">
        <v>61</v>
      </c>
      <c r="G4083">
        <v>82.26</v>
      </c>
    </row>
    <row r="4084" spans="1:7" x14ac:dyDescent="0.55000000000000004">
      <c r="A4084" s="1">
        <v>43063</v>
      </c>
      <c r="B4084" t="s">
        <v>98</v>
      </c>
      <c r="C4084" t="s">
        <v>92</v>
      </c>
      <c r="D4084" t="s">
        <v>40</v>
      </c>
      <c r="E4084" t="s">
        <v>28</v>
      </c>
      <c r="F4084" t="s">
        <v>61</v>
      </c>
      <c r="G4084">
        <v>82.26</v>
      </c>
    </row>
    <row r="4085" spans="1:7" x14ac:dyDescent="0.55000000000000004">
      <c r="A4085" s="1">
        <v>42274</v>
      </c>
      <c r="B4085" t="s">
        <v>22</v>
      </c>
      <c r="C4085" t="s">
        <v>39</v>
      </c>
      <c r="D4085" t="s">
        <v>40</v>
      </c>
      <c r="E4085" t="s">
        <v>42</v>
      </c>
      <c r="F4085" t="s">
        <v>86</v>
      </c>
      <c r="G4085">
        <v>81.98</v>
      </c>
    </row>
    <row r="4086" spans="1:7" x14ac:dyDescent="0.55000000000000004">
      <c r="A4086" s="1">
        <v>42334</v>
      </c>
      <c r="B4086" t="s">
        <v>98</v>
      </c>
      <c r="C4086" t="s">
        <v>39</v>
      </c>
      <c r="D4086" t="s">
        <v>40</v>
      </c>
      <c r="E4086" t="s">
        <v>42</v>
      </c>
      <c r="F4086" t="s">
        <v>86</v>
      </c>
      <c r="G4086">
        <v>81.98</v>
      </c>
    </row>
    <row r="4087" spans="1:7" x14ac:dyDescent="0.55000000000000004">
      <c r="A4087" s="1">
        <v>42750</v>
      </c>
      <c r="B4087" t="s">
        <v>98</v>
      </c>
      <c r="C4087" t="s">
        <v>263</v>
      </c>
      <c r="D4087" t="s">
        <v>144</v>
      </c>
      <c r="E4087" t="s">
        <v>42</v>
      </c>
      <c r="F4087" t="s">
        <v>86</v>
      </c>
      <c r="G4087">
        <v>81.98</v>
      </c>
    </row>
    <row r="4088" spans="1:7" x14ac:dyDescent="0.55000000000000004">
      <c r="A4088" s="1">
        <v>42988</v>
      </c>
      <c r="B4088" t="s">
        <v>22</v>
      </c>
      <c r="C4088" t="s">
        <v>92</v>
      </c>
      <c r="D4088" t="s">
        <v>40</v>
      </c>
      <c r="E4088" t="s">
        <v>42</v>
      </c>
      <c r="F4088" t="s">
        <v>86</v>
      </c>
      <c r="G4088">
        <v>81.98</v>
      </c>
    </row>
    <row r="4089" spans="1:7" x14ac:dyDescent="0.55000000000000004">
      <c r="A4089" s="1">
        <v>43049</v>
      </c>
      <c r="B4089" t="s">
        <v>37</v>
      </c>
      <c r="C4089" t="s">
        <v>593</v>
      </c>
      <c r="D4089" t="s">
        <v>101</v>
      </c>
      <c r="E4089" t="s">
        <v>42</v>
      </c>
      <c r="F4089" t="s">
        <v>71</v>
      </c>
      <c r="G4089">
        <v>81.96</v>
      </c>
    </row>
    <row r="4090" spans="1:7" x14ac:dyDescent="0.55000000000000004">
      <c r="A4090" s="1">
        <v>43098</v>
      </c>
      <c r="B4090" t="s">
        <v>22</v>
      </c>
      <c r="C4090" t="s">
        <v>4535</v>
      </c>
      <c r="D4090" t="s">
        <v>101</v>
      </c>
      <c r="E4090" t="s">
        <v>42</v>
      </c>
      <c r="F4090" t="s">
        <v>74</v>
      </c>
      <c r="G4090">
        <v>81.96</v>
      </c>
    </row>
    <row r="4091" spans="1:7" x14ac:dyDescent="0.55000000000000004">
      <c r="A4091" s="1">
        <v>43358</v>
      </c>
      <c r="B4091" t="s">
        <v>37</v>
      </c>
      <c r="C4091" t="s">
        <v>786</v>
      </c>
      <c r="D4091" t="s">
        <v>144</v>
      </c>
      <c r="E4091" t="s">
        <v>42</v>
      </c>
      <c r="F4091" t="s">
        <v>55</v>
      </c>
      <c r="G4091">
        <v>81.96</v>
      </c>
    </row>
    <row r="4092" spans="1:7" x14ac:dyDescent="0.55000000000000004">
      <c r="A4092" s="1">
        <v>42655</v>
      </c>
      <c r="B4092" t="s">
        <v>22</v>
      </c>
      <c r="C4092" t="s">
        <v>92</v>
      </c>
      <c r="D4092" t="s">
        <v>40</v>
      </c>
      <c r="E4092" t="s">
        <v>42</v>
      </c>
      <c r="F4092" t="s">
        <v>55</v>
      </c>
      <c r="G4092">
        <v>81.96</v>
      </c>
    </row>
    <row r="4093" spans="1:7" x14ac:dyDescent="0.55000000000000004">
      <c r="A4093" s="1">
        <v>42049</v>
      </c>
      <c r="B4093" t="s">
        <v>37</v>
      </c>
      <c r="C4093" t="s">
        <v>92</v>
      </c>
      <c r="D4093" t="s">
        <v>40</v>
      </c>
      <c r="E4093" t="s">
        <v>42</v>
      </c>
      <c r="F4093" t="s">
        <v>74</v>
      </c>
      <c r="G4093">
        <v>81.96</v>
      </c>
    </row>
    <row r="4094" spans="1:7" x14ac:dyDescent="0.55000000000000004">
      <c r="A4094" s="1">
        <v>43074</v>
      </c>
      <c r="B4094" t="s">
        <v>37</v>
      </c>
      <c r="C4094" t="s">
        <v>1244</v>
      </c>
      <c r="D4094" t="s">
        <v>144</v>
      </c>
      <c r="E4094" t="s">
        <v>28</v>
      </c>
      <c r="F4094" t="s">
        <v>29</v>
      </c>
      <c r="G4094">
        <v>81.94</v>
      </c>
    </row>
    <row r="4095" spans="1:7" x14ac:dyDescent="0.55000000000000004">
      <c r="A4095" s="1">
        <v>43157</v>
      </c>
      <c r="B4095" t="s">
        <v>98</v>
      </c>
      <c r="C4095" t="s">
        <v>39</v>
      </c>
      <c r="D4095" t="s">
        <v>40</v>
      </c>
      <c r="E4095" t="s">
        <v>42</v>
      </c>
      <c r="F4095" t="s">
        <v>74</v>
      </c>
      <c r="G4095">
        <v>81.92</v>
      </c>
    </row>
    <row r="4096" spans="1:7" x14ac:dyDescent="0.55000000000000004">
      <c r="A4096" s="1">
        <v>42257</v>
      </c>
      <c r="B4096" t="s">
        <v>22</v>
      </c>
      <c r="C4096" t="s">
        <v>786</v>
      </c>
      <c r="D4096" t="s">
        <v>144</v>
      </c>
      <c r="E4096" t="s">
        <v>42</v>
      </c>
      <c r="F4096" t="s">
        <v>74</v>
      </c>
      <c r="G4096">
        <v>81.92</v>
      </c>
    </row>
    <row r="4097" spans="1:7" x14ac:dyDescent="0.55000000000000004">
      <c r="A4097" s="1">
        <v>42641</v>
      </c>
      <c r="B4097" t="s">
        <v>37</v>
      </c>
      <c r="C4097" t="s">
        <v>39</v>
      </c>
      <c r="D4097" t="s">
        <v>40</v>
      </c>
      <c r="E4097" t="s">
        <v>42</v>
      </c>
      <c r="F4097" t="s">
        <v>71</v>
      </c>
      <c r="G4097">
        <v>81.792000000000002</v>
      </c>
    </row>
    <row r="4098" spans="1:7" x14ac:dyDescent="0.55000000000000004">
      <c r="A4098" s="1">
        <v>43060</v>
      </c>
      <c r="B4098" t="s">
        <v>22</v>
      </c>
      <c r="C4098" t="s">
        <v>207</v>
      </c>
      <c r="D4098" t="s">
        <v>101</v>
      </c>
      <c r="E4098" t="s">
        <v>67</v>
      </c>
      <c r="F4098" t="s">
        <v>157</v>
      </c>
      <c r="G4098">
        <v>81.575999999999993</v>
      </c>
    </row>
    <row r="4099" spans="1:7" x14ac:dyDescent="0.55000000000000004">
      <c r="A4099" s="1">
        <v>43450</v>
      </c>
      <c r="B4099" t="s">
        <v>37</v>
      </c>
      <c r="C4099" t="s">
        <v>39</v>
      </c>
      <c r="D4099" t="s">
        <v>40</v>
      </c>
      <c r="E4099" t="s">
        <v>28</v>
      </c>
      <c r="F4099" t="s">
        <v>32</v>
      </c>
      <c r="G4099">
        <v>81.567999999999998</v>
      </c>
    </row>
    <row r="4100" spans="1:7" x14ac:dyDescent="0.55000000000000004">
      <c r="A4100" s="1">
        <v>43350</v>
      </c>
      <c r="B4100" t="s">
        <v>37</v>
      </c>
      <c r="C4100" t="s">
        <v>331</v>
      </c>
      <c r="D4100" t="s">
        <v>26</v>
      </c>
      <c r="E4100" t="s">
        <v>42</v>
      </c>
      <c r="F4100" t="s">
        <v>74</v>
      </c>
      <c r="G4100">
        <v>81.567999999999998</v>
      </c>
    </row>
    <row r="4101" spans="1:7" x14ac:dyDescent="0.55000000000000004">
      <c r="A4101" s="1">
        <v>42364</v>
      </c>
      <c r="B4101" t="s">
        <v>22</v>
      </c>
      <c r="C4101" t="s">
        <v>143</v>
      </c>
      <c r="D4101" t="s">
        <v>144</v>
      </c>
      <c r="E4101" t="s">
        <v>42</v>
      </c>
      <c r="F4101" t="s">
        <v>74</v>
      </c>
      <c r="G4101">
        <v>81.552000000000007</v>
      </c>
    </row>
    <row r="4102" spans="1:7" x14ac:dyDescent="0.55000000000000004">
      <c r="A4102" s="1">
        <v>42974</v>
      </c>
      <c r="B4102" t="s">
        <v>22</v>
      </c>
      <c r="C4102" t="s">
        <v>1244</v>
      </c>
      <c r="D4102" t="s">
        <v>144</v>
      </c>
      <c r="E4102" t="s">
        <v>42</v>
      </c>
      <c r="F4102" t="s">
        <v>86</v>
      </c>
      <c r="G4102">
        <v>81.540000000000006</v>
      </c>
    </row>
    <row r="4103" spans="1:7" x14ac:dyDescent="0.55000000000000004">
      <c r="A4103" s="1">
        <v>42950</v>
      </c>
      <c r="B4103" t="s">
        <v>22</v>
      </c>
      <c r="C4103" t="s">
        <v>646</v>
      </c>
      <c r="D4103" t="s">
        <v>101</v>
      </c>
      <c r="E4103" t="s">
        <v>42</v>
      </c>
      <c r="F4103" t="s">
        <v>169</v>
      </c>
      <c r="G4103">
        <v>81.540000000000006</v>
      </c>
    </row>
    <row r="4104" spans="1:7" x14ac:dyDescent="0.55000000000000004">
      <c r="A4104" s="1">
        <v>43399</v>
      </c>
      <c r="B4104" t="s">
        <v>37</v>
      </c>
      <c r="C4104" t="s">
        <v>143</v>
      </c>
      <c r="D4104" t="s">
        <v>144</v>
      </c>
      <c r="E4104" t="s">
        <v>42</v>
      </c>
      <c r="F4104" t="s">
        <v>71</v>
      </c>
      <c r="G4104">
        <v>81.438000000000002</v>
      </c>
    </row>
    <row r="4105" spans="1:7" x14ac:dyDescent="0.55000000000000004">
      <c r="A4105" s="1">
        <v>43045</v>
      </c>
      <c r="B4105" t="s">
        <v>98</v>
      </c>
      <c r="C4105" t="s">
        <v>39</v>
      </c>
      <c r="D4105" t="s">
        <v>40</v>
      </c>
      <c r="E4105" t="s">
        <v>28</v>
      </c>
      <c r="F4105" t="s">
        <v>32</v>
      </c>
      <c r="G4105">
        <v>81.424000000000007</v>
      </c>
    </row>
    <row r="4106" spans="1:7" x14ac:dyDescent="0.55000000000000004">
      <c r="A4106" s="1">
        <v>43083</v>
      </c>
      <c r="B4106" t="s">
        <v>37</v>
      </c>
      <c r="C4106" t="s">
        <v>39</v>
      </c>
      <c r="D4106" t="s">
        <v>40</v>
      </c>
      <c r="E4106" t="s">
        <v>28</v>
      </c>
      <c r="F4106" t="s">
        <v>32</v>
      </c>
      <c r="G4106">
        <v>81.424000000000007</v>
      </c>
    </row>
    <row r="4107" spans="1:7" x14ac:dyDescent="0.55000000000000004">
      <c r="A4107" s="1">
        <v>43188</v>
      </c>
      <c r="B4107" t="s">
        <v>22</v>
      </c>
      <c r="C4107" t="s">
        <v>250</v>
      </c>
      <c r="D4107" t="s">
        <v>101</v>
      </c>
      <c r="E4107" t="s">
        <v>42</v>
      </c>
      <c r="F4107" t="s">
        <v>55</v>
      </c>
      <c r="G4107">
        <v>81.400000000000006</v>
      </c>
    </row>
    <row r="4108" spans="1:7" x14ac:dyDescent="0.55000000000000004">
      <c r="A4108" s="1">
        <v>43422</v>
      </c>
      <c r="B4108" t="s">
        <v>37</v>
      </c>
      <c r="C4108" t="s">
        <v>50</v>
      </c>
      <c r="D4108" t="s">
        <v>26</v>
      </c>
      <c r="E4108" t="s">
        <v>42</v>
      </c>
      <c r="F4108" t="s">
        <v>55</v>
      </c>
      <c r="G4108">
        <v>81.36</v>
      </c>
    </row>
    <row r="4109" spans="1:7" x14ac:dyDescent="0.55000000000000004">
      <c r="A4109" s="1">
        <v>42839</v>
      </c>
      <c r="B4109" t="s">
        <v>22</v>
      </c>
      <c r="C4109" t="s">
        <v>315</v>
      </c>
      <c r="D4109" t="s">
        <v>26</v>
      </c>
      <c r="E4109" t="s">
        <v>42</v>
      </c>
      <c r="F4109" t="s">
        <v>55</v>
      </c>
      <c r="G4109">
        <v>81.2</v>
      </c>
    </row>
    <row r="4110" spans="1:7" x14ac:dyDescent="0.55000000000000004">
      <c r="A4110" s="1">
        <v>43374</v>
      </c>
      <c r="B4110" t="s">
        <v>37</v>
      </c>
      <c r="C4110" t="s">
        <v>92</v>
      </c>
      <c r="D4110" t="s">
        <v>40</v>
      </c>
      <c r="E4110" t="s">
        <v>42</v>
      </c>
      <c r="F4110" t="s">
        <v>71</v>
      </c>
      <c r="G4110">
        <v>81.087999999999994</v>
      </c>
    </row>
    <row r="4111" spans="1:7" x14ac:dyDescent="0.55000000000000004">
      <c r="A4111" s="1">
        <v>43228</v>
      </c>
      <c r="B4111" t="s">
        <v>22</v>
      </c>
      <c r="C4111" t="s">
        <v>39</v>
      </c>
      <c r="D4111" t="s">
        <v>40</v>
      </c>
      <c r="E4111" t="s">
        <v>42</v>
      </c>
      <c r="F4111" t="s">
        <v>74</v>
      </c>
      <c r="G4111">
        <v>81.08</v>
      </c>
    </row>
    <row r="4112" spans="1:7" x14ac:dyDescent="0.55000000000000004">
      <c r="A4112" s="1">
        <v>43363</v>
      </c>
      <c r="B4112" t="s">
        <v>22</v>
      </c>
      <c r="C4112" t="s">
        <v>263</v>
      </c>
      <c r="D4112" t="s">
        <v>144</v>
      </c>
      <c r="E4112" t="s">
        <v>28</v>
      </c>
      <c r="F4112" t="s">
        <v>32</v>
      </c>
      <c r="G4112">
        <v>80.991</v>
      </c>
    </row>
    <row r="4113" spans="1:7" x14ac:dyDescent="0.55000000000000004">
      <c r="A4113" s="1">
        <v>42771</v>
      </c>
      <c r="B4113" t="s">
        <v>98</v>
      </c>
      <c r="C4113" t="s">
        <v>1271</v>
      </c>
      <c r="D4113" t="s">
        <v>26</v>
      </c>
      <c r="E4113" t="s">
        <v>42</v>
      </c>
      <c r="F4113" t="s">
        <v>55</v>
      </c>
      <c r="G4113">
        <v>80.98</v>
      </c>
    </row>
    <row r="4114" spans="1:7" x14ac:dyDescent="0.55000000000000004">
      <c r="A4114" s="1">
        <v>42603</v>
      </c>
      <c r="B4114" t="s">
        <v>37</v>
      </c>
      <c r="C4114" t="s">
        <v>39</v>
      </c>
      <c r="D4114" t="s">
        <v>40</v>
      </c>
      <c r="E4114" t="s">
        <v>42</v>
      </c>
      <c r="F4114" t="s">
        <v>55</v>
      </c>
      <c r="G4114">
        <v>80.98</v>
      </c>
    </row>
    <row r="4115" spans="1:7" x14ac:dyDescent="0.55000000000000004">
      <c r="A4115" s="1">
        <v>42077</v>
      </c>
      <c r="B4115" t="s">
        <v>22</v>
      </c>
      <c r="C4115" t="s">
        <v>117</v>
      </c>
      <c r="D4115" t="s">
        <v>40</v>
      </c>
      <c r="E4115" t="s">
        <v>42</v>
      </c>
      <c r="F4115" t="s">
        <v>55</v>
      </c>
      <c r="G4115">
        <v>80.98</v>
      </c>
    </row>
    <row r="4116" spans="1:7" x14ac:dyDescent="0.55000000000000004">
      <c r="A4116" s="1">
        <v>42691</v>
      </c>
      <c r="B4116" t="s">
        <v>22</v>
      </c>
      <c r="C4116" t="s">
        <v>39</v>
      </c>
      <c r="D4116" t="s">
        <v>40</v>
      </c>
      <c r="E4116" t="s">
        <v>28</v>
      </c>
      <c r="F4116" t="s">
        <v>61</v>
      </c>
      <c r="G4116">
        <v>80.959999999999994</v>
      </c>
    </row>
    <row r="4117" spans="1:7" x14ac:dyDescent="0.55000000000000004">
      <c r="A4117" s="1">
        <v>42704</v>
      </c>
      <c r="B4117" t="s">
        <v>22</v>
      </c>
      <c r="C4117" t="s">
        <v>1392</v>
      </c>
      <c r="D4117" t="s">
        <v>40</v>
      </c>
      <c r="E4117" t="s">
        <v>28</v>
      </c>
      <c r="F4117" t="s">
        <v>61</v>
      </c>
      <c r="G4117">
        <v>80.959999999999994</v>
      </c>
    </row>
    <row r="4118" spans="1:7" x14ac:dyDescent="0.55000000000000004">
      <c r="A4118" s="1">
        <v>43350</v>
      </c>
      <c r="B4118" t="s">
        <v>22</v>
      </c>
      <c r="C4118" t="s">
        <v>92</v>
      </c>
      <c r="D4118" t="s">
        <v>40</v>
      </c>
      <c r="E4118" t="s">
        <v>28</v>
      </c>
      <c r="F4118" t="s">
        <v>61</v>
      </c>
      <c r="G4118">
        <v>80.959999999999994</v>
      </c>
    </row>
    <row r="4119" spans="1:7" x14ac:dyDescent="0.55000000000000004">
      <c r="A4119" s="1">
        <v>42521</v>
      </c>
      <c r="B4119" t="s">
        <v>37</v>
      </c>
      <c r="C4119" t="s">
        <v>39</v>
      </c>
      <c r="D4119" t="s">
        <v>40</v>
      </c>
      <c r="E4119" t="s">
        <v>42</v>
      </c>
      <c r="F4119" t="s">
        <v>55</v>
      </c>
      <c r="G4119">
        <v>80.88</v>
      </c>
    </row>
    <row r="4120" spans="1:7" x14ac:dyDescent="0.55000000000000004">
      <c r="A4120" s="1">
        <v>42567</v>
      </c>
      <c r="B4120" t="s">
        <v>37</v>
      </c>
      <c r="C4120" t="s">
        <v>263</v>
      </c>
      <c r="D4120" t="s">
        <v>144</v>
      </c>
      <c r="E4120" t="s">
        <v>42</v>
      </c>
      <c r="F4120" t="s">
        <v>86</v>
      </c>
      <c r="G4120">
        <v>80.88</v>
      </c>
    </row>
    <row r="4121" spans="1:7" x14ac:dyDescent="0.55000000000000004">
      <c r="A4121" s="1">
        <v>43079</v>
      </c>
      <c r="B4121" t="s">
        <v>22</v>
      </c>
      <c r="C4121" t="s">
        <v>263</v>
      </c>
      <c r="D4121" t="s">
        <v>144</v>
      </c>
      <c r="E4121" t="s">
        <v>42</v>
      </c>
      <c r="F4121" t="s">
        <v>55</v>
      </c>
      <c r="G4121">
        <v>80.58</v>
      </c>
    </row>
    <row r="4122" spans="1:7" x14ac:dyDescent="0.55000000000000004">
      <c r="A4122" s="1">
        <v>43364</v>
      </c>
      <c r="B4122" t="s">
        <v>22</v>
      </c>
      <c r="C4122" t="s">
        <v>1271</v>
      </c>
      <c r="D4122" t="s">
        <v>26</v>
      </c>
      <c r="E4122" t="s">
        <v>42</v>
      </c>
      <c r="F4122" t="s">
        <v>74</v>
      </c>
      <c r="G4122">
        <v>80.48</v>
      </c>
    </row>
    <row r="4123" spans="1:7" x14ac:dyDescent="0.55000000000000004">
      <c r="A4123" s="1">
        <v>42308</v>
      </c>
      <c r="B4123" t="s">
        <v>37</v>
      </c>
      <c r="C4123" t="s">
        <v>39</v>
      </c>
      <c r="D4123" t="s">
        <v>40</v>
      </c>
      <c r="E4123" t="s">
        <v>42</v>
      </c>
      <c r="F4123" t="s">
        <v>55</v>
      </c>
      <c r="G4123">
        <v>80.3</v>
      </c>
    </row>
    <row r="4124" spans="1:7" x14ac:dyDescent="0.55000000000000004">
      <c r="A4124" s="1">
        <v>43079</v>
      </c>
      <c r="B4124" t="s">
        <v>98</v>
      </c>
      <c r="C4124" t="s">
        <v>39</v>
      </c>
      <c r="D4124" t="s">
        <v>40</v>
      </c>
      <c r="E4124" t="s">
        <v>42</v>
      </c>
      <c r="F4124" t="s">
        <v>86</v>
      </c>
      <c r="G4124">
        <v>80.28</v>
      </c>
    </row>
    <row r="4125" spans="1:7" x14ac:dyDescent="0.55000000000000004">
      <c r="A4125" s="1">
        <v>43319</v>
      </c>
      <c r="B4125" t="s">
        <v>22</v>
      </c>
      <c r="C4125" t="s">
        <v>84</v>
      </c>
      <c r="D4125" t="s">
        <v>26</v>
      </c>
      <c r="E4125" t="s">
        <v>67</v>
      </c>
      <c r="F4125" t="s">
        <v>157</v>
      </c>
      <c r="G4125">
        <v>79.992000000000004</v>
      </c>
    </row>
    <row r="4126" spans="1:7" x14ac:dyDescent="0.55000000000000004">
      <c r="A4126" s="1">
        <v>43227</v>
      </c>
      <c r="B4126" t="s">
        <v>98</v>
      </c>
      <c r="C4126" t="s">
        <v>39</v>
      </c>
      <c r="D4126" t="s">
        <v>40</v>
      </c>
      <c r="E4126" t="s">
        <v>67</v>
      </c>
      <c r="F4126" t="s">
        <v>157</v>
      </c>
      <c r="G4126">
        <v>79.989999999999995</v>
      </c>
    </row>
    <row r="4127" spans="1:7" x14ac:dyDescent="0.55000000000000004">
      <c r="A4127" s="1">
        <v>43365</v>
      </c>
      <c r="B4127" t="s">
        <v>22</v>
      </c>
      <c r="C4127" t="s">
        <v>143</v>
      </c>
      <c r="D4127" t="s">
        <v>144</v>
      </c>
      <c r="E4127" t="s">
        <v>67</v>
      </c>
      <c r="F4127" t="s">
        <v>157</v>
      </c>
      <c r="G4127">
        <v>79.983999999999995</v>
      </c>
    </row>
    <row r="4128" spans="1:7" x14ac:dyDescent="0.55000000000000004">
      <c r="A4128" s="1">
        <v>42094</v>
      </c>
      <c r="B4128" t="s">
        <v>22</v>
      </c>
      <c r="C4128" t="s">
        <v>207</v>
      </c>
      <c r="D4128" t="s">
        <v>101</v>
      </c>
      <c r="E4128" t="s">
        <v>67</v>
      </c>
      <c r="F4128" t="s">
        <v>157</v>
      </c>
      <c r="G4128">
        <v>79.983999999999995</v>
      </c>
    </row>
    <row r="4129" spans="1:7" x14ac:dyDescent="0.55000000000000004">
      <c r="A4129" s="1">
        <v>43364</v>
      </c>
      <c r="B4129" t="s">
        <v>22</v>
      </c>
      <c r="C4129" t="s">
        <v>92</v>
      </c>
      <c r="D4129" t="s">
        <v>40</v>
      </c>
      <c r="E4129" t="s">
        <v>67</v>
      </c>
      <c r="F4129" t="s">
        <v>157</v>
      </c>
      <c r="G4129">
        <v>79.98</v>
      </c>
    </row>
    <row r="4130" spans="1:7" x14ac:dyDescent="0.55000000000000004">
      <c r="A4130" s="1">
        <v>43078</v>
      </c>
      <c r="B4130" t="s">
        <v>37</v>
      </c>
      <c r="C4130" t="s">
        <v>331</v>
      </c>
      <c r="D4130" t="s">
        <v>26</v>
      </c>
      <c r="E4130" t="s">
        <v>28</v>
      </c>
      <c r="F4130" t="s">
        <v>52</v>
      </c>
      <c r="G4130">
        <v>79.974000000000004</v>
      </c>
    </row>
    <row r="4131" spans="1:7" x14ac:dyDescent="0.55000000000000004">
      <c r="A4131" s="1">
        <v>43423</v>
      </c>
      <c r="B4131" t="s">
        <v>98</v>
      </c>
      <c r="C4131" t="s">
        <v>263</v>
      </c>
      <c r="D4131" t="s">
        <v>144</v>
      </c>
      <c r="E4131" t="s">
        <v>28</v>
      </c>
      <c r="F4131" t="s">
        <v>52</v>
      </c>
      <c r="G4131">
        <v>79.974000000000004</v>
      </c>
    </row>
    <row r="4132" spans="1:7" x14ac:dyDescent="0.55000000000000004">
      <c r="A4132" s="1">
        <v>42324</v>
      </c>
      <c r="B4132" t="s">
        <v>37</v>
      </c>
      <c r="C4132" t="s">
        <v>39</v>
      </c>
      <c r="D4132" t="s">
        <v>40</v>
      </c>
      <c r="E4132" t="s">
        <v>67</v>
      </c>
      <c r="F4132" t="s">
        <v>68</v>
      </c>
      <c r="G4132">
        <v>79.968000000000004</v>
      </c>
    </row>
    <row r="4133" spans="1:7" x14ac:dyDescent="0.55000000000000004">
      <c r="A4133" s="1">
        <v>42674</v>
      </c>
      <c r="B4133" t="s">
        <v>22</v>
      </c>
      <c r="C4133" t="s">
        <v>263</v>
      </c>
      <c r="D4133" t="s">
        <v>144</v>
      </c>
      <c r="E4133" t="s">
        <v>42</v>
      </c>
      <c r="F4133" t="s">
        <v>169</v>
      </c>
      <c r="G4133">
        <v>79.959999999999994</v>
      </c>
    </row>
    <row r="4134" spans="1:7" x14ac:dyDescent="0.55000000000000004">
      <c r="A4134" s="1">
        <v>43432</v>
      </c>
      <c r="B4134" t="s">
        <v>37</v>
      </c>
      <c r="C4134" t="s">
        <v>263</v>
      </c>
      <c r="D4134" t="s">
        <v>144</v>
      </c>
      <c r="E4134" t="s">
        <v>42</v>
      </c>
      <c r="F4134" t="s">
        <v>169</v>
      </c>
      <c r="G4134">
        <v>79.959999999999994</v>
      </c>
    </row>
    <row r="4135" spans="1:7" x14ac:dyDescent="0.55000000000000004">
      <c r="A4135" s="1">
        <v>42606</v>
      </c>
      <c r="B4135" t="s">
        <v>22</v>
      </c>
      <c r="C4135" t="s">
        <v>25</v>
      </c>
      <c r="D4135" t="s">
        <v>26</v>
      </c>
      <c r="E4135" t="s">
        <v>67</v>
      </c>
      <c r="F4135" t="s">
        <v>157</v>
      </c>
      <c r="G4135">
        <v>79.959999999999994</v>
      </c>
    </row>
    <row r="4136" spans="1:7" x14ac:dyDescent="0.55000000000000004">
      <c r="A4136" s="1">
        <v>42460</v>
      </c>
      <c r="B4136" t="s">
        <v>37</v>
      </c>
      <c r="C4136" t="s">
        <v>50</v>
      </c>
      <c r="D4136" t="s">
        <v>26</v>
      </c>
      <c r="E4136" t="s">
        <v>67</v>
      </c>
      <c r="F4136" t="s">
        <v>68</v>
      </c>
      <c r="G4136">
        <v>79.959999999999994</v>
      </c>
    </row>
    <row r="4137" spans="1:7" x14ac:dyDescent="0.55000000000000004">
      <c r="A4137" s="1">
        <v>43354</v>
      </c>
      <c r="B4137" t="s">
        <v>22</v>
      </c>
      <c r="C4137" t="s">
        <v>92</v>
      </c>
      <c r="D4137" t="s">
        <v>40</v>
      </c>
      <c r="E4137" t="s">
        <v>67</v>
      </c>
      <c r="F4137" t="s">
        <v>68</v>
      </c>
      <c r="G4137">
        <v>79.959999999999994</v>
      </c>
    </row>
    <row r="4138" spans="1:7" x14ac:dyDescent="0.55000000000000004">
      <c r="A4138" s="1">
        <v>43286</v>
      </c>
      <c r="B4138" t="s">
        <v>37</v>
      </c>
      <c r="C4138" t="s">
        <v>134</v>
      </c>
      <c r="D4138" t="s">
        <v>101</v>
      </c>
      <c r="E4138" t="s">
        <v>67</v>
      </c>
      <c r="F4138" t="s">
        <v>68</v>
      </c>
      <c r="G4138">
        <v>79.959999999999994</v>
      </c>
    </row>
    <row r="4139" spans="1:7" x14ac:dyDescent="0.55000000000000004">
      <c r="A4139" s="1">
        <v>42885</v>
      </c>
      <c r="B4139" t="s">
        <v>22</v>
      </c>
      <c r="C4139" t="s">
        <v>100</v>
      </c>
      <c r="D4139" t="s">
        <v>101</v>
      </c>
      <c r="E4139" t="s">
        <v>67</v>
      </c>
      <c r="F4139" t="s">
        <v>68</v>
      </c>
      <c r="G4139">
        <v>79.959999999999994</v>
      </c>
    </row>
    <row r="4140" spans="1:7" x14ac:dyDescent="0.55000000000000004">
      <c r="A4140" s="1">
        <v>42711</v>
      </c>
      <c r="B4140" t="s">
        <v>22</v>
      </c>
      <c r="C4140" t="s">
        <v>39</v>
      </c>
      <c r="D4140" t="s">
        <v>40</v>
      </c>
      <c r="E4140" t="s">
        <v>28</v>
      </c>
      <c r="F4140" t="s">
        <v>61</v>
      </c>
      <c r="G4140">
        <v>79.92</v>
      </c>
    </row>
    <row r="4141" spans="1:7" x14ac:dyDescent="0.55000000000000004">
      <c r="A4141" s="1">
        <v>43380</v>
      </c>
      <c r="B4141" t="s">
        <v>22</v>
      </c>
      <c r="C4141" t="s">
        <v>39</v>
      </c>
      <c r="D4141" t="s">
        <v>40</v>
      </c>
      <c r="E4141" t="s">
        <v>67</v>
      </c>
      <c r="F4141" t="s">
        <v>68</v>
      </c>
      <c r="G4141">
        <v>79.92</v>
      </c>
    </row>
    <row r="4142" spans="1:7" x14ac:dyDescent="0.55000000000000004">
      <c r="A4142" s="1">
        <v>42745</v>
      </c>
      <c r="B4142" t="s">
        <v>37</v>
      </c>
      <c r="C4142" t="s">
        <v>92</v>
      </c>
      <c r="D4142" t="s">
        <v>40</v>
      </c>
      <c r="E4142" t="s">
        <v>28</v>
      </c>
      <c r="F4142" t="s">
        <v>61</v>
      </c>
      <c r="G4142">
        <v>79.92</v>
      </c>
    </row>
    <row r="4143" spans="1:7" x14ac:dyDescent="0.55000000000000004">
      <c r="A4143" s="1">
        <v>42974</v>
      </c>
      <c r="B4143" t="s">
        <v>37</v>
      </c>
      <c r="C4143" t="s">
        <v>100</v>
      </c>
      <c r="D4143" t="s">
        <v>101</v>
      </c>
      <c r="E4143" t="s">
        <v>42</v>
      </c>
      <c r="F4143" t="s">
        <v>86</v>
      </c>
      <c r="G4143">
        <v>79.92</v>
      </c>
    </row>
    <row r="4144" spans="1:7" x14ac:dyDescent="0.55000000000000004">
      <c r="A4144" s="1">
        <v>43345</v>
      </c>
      <c r="B4144" t="s">
        <v>22</v>
      </c>
      <c r="C4144" t="s">
        <v>745</v>
      </c>
      <c r="D4144" t="s">
        <v>144</v>
      </c>
      <c r="E4144" t="s">
        <v>42</v>
      </c>
      <c r="F4144" t="s">
        <v>86</v>
      </c>
      <c r="G4144">
        <v>79.92</v>
      </c>
    </row>
    <row r="4145" spans="1:7" x14ac:dyDescent="0.55000000000000004">
      <c r="A4145" s="1">
        <v>43119</v>
      </c>
      <c r="B4145" t="s">
        <v>22</v>
      </c>
      <c r="C4145" t="s">
        <v>5208</v>
      </c>
      <c r="D4145" t="s">
        <v>144</v>
      </c>
      <c r="E4145" t="s">
        <v>42</v>
      </c>
      <c r="F4145" t="s">
        <v>86</v>
      </c>
      <c r="G4145">
        <v>79.92</v>
      </c>
    </row>
    <row r="4146" spans="1:7" x14ac:dyDescent="0.55000000000000004">
      <c r="A4146" s="1">
        <v>42684</v>
      </c>
      <c r="B4146" t="s">
        <v>22</v>
      </c>
      <c r="C4146" t="s">
        <v>39</v>
      </c>
      <c r="D4146" t="s">
        <v>40</v>
      </c>
      <c r="E4146" t="s">
        <v>67</v>
      </c>
      <c r="F4146" t="s">
        <v>157</v>
      </c>
      <c r="G4146">
        <v>79.900000000000006</v>
      </c>
    </row>
    <row r="4147" spans="1:7" x14ac:dyDescent="0.55000000000000004">
      <c r="A4147" s="1">
        <v>42628</v>
      </c>
      <c r="B4147" t="s">
        <v>37</v>
      </c>
      <c r="C4147" t="s">
        <v>263</v>
      </c>
      <c r="D4147" t="s">
        <v>144</v>
      </c>
      <c r="E4147" t="s">
        <v>42</v>
      </c>
      <c r="F4147" t="s">
        <v>71</v>
      </c>
      <c r="G4147">
        <v>79.872</v>
      </c>
    </row>
    <row r="4148" spans="1:7" x14ac:dyDescent="0.55000000000000004">
      <c r="A4148" s="1">
        <v>43385</v>
      </c>
      <c r="B4148" t="s">
        <v>37</v>
      </c>
      <c r="C4148" t="s">
        <v>665</v>
      </c>
      <c r="D4148" t="s">
        <v>40</v>
      </c>
      <c r="E4148" t="s">
        <v>42</v>
      </c>
      <c r="F4148" t="s">
        <v>71</v>
      </c>
      <c r="G4148">
        <v>79.872</v>
      </c>
    </row>
    <row r="4149" spans="1:7" x14ac:dyDescent="0.55000000000000004">
      <c r="A4149" s="1">
        <v>43317</v>
      </c>
      <c r="B4149" t="s">
        <v>22</v>
      </c>
      <c r="C4149" t="s">
        <v>250</v>
      </c>
      <c r="D4149" t="s">
        <v>101</v>
      </c>
      <c r="E4149" t="s">
        <v>67</v>
      </c>
      <c r="F4149" t="s">
        <v>157</v>
      </c>
      <c r="G4149">
        <v>79.78</v>
      </c>
    </row>
    <row r="4150" spans="1:7" x14ac:dyDescent="0.55000000000000004">
      <c r="A4150" s="1">
        <v>42698</v>
      </c>
      <c r="B4150" t="s">
        <v>22</v>
      </c>
      <c r="C4150" t="s">
        <v>39</v>
      </c>
      <c r="D4150" t="s">
        <v>40</v>
      </c>
      <c r="E4150" t="s">
        <v>28</v>
      </c>
      <c r="F4150" t="s">
        <v>61</v>
      </c>
      <c r="G4150">
        <v>79.760000000000005</v>
      </c>
    </row>
    <row r="4151" spans="1:7" x14ac:dyDescent="0.55000000000000004">
      <c r="A4151" s="1">
        <v>43009</v>
      </c>
      <c r="B4151" t="s">
        <v>22</v>
      </c>
      <c r="C4151" t="s">
        <v>100</v>
      </c>
      <c r="D4151" t="s">
        <v>101</v>
      </c>
      <c r="E4151" t="s">
        <v>67</v>
      </c>
      <c r="F4151" t="s">
        <v>157</v>
      </c>
      <c r="G4151">
        <v>79.512</v>
      </c>
    </row>
    <row r="4152" spans="1:7" x14ac:dyDescent="0.55000000000000004">
      <c r="A4152" s="1">
        <v>42320</v>
      </c>
      <c r="B4152" t="s">
        <v>37</v>
      </c>
      <c r="C4152" t="s">
        <v>100</v>
      </c>
      <c r="D4152" t="s">
        <v>101</v>
      </c>
      <c r="E4152" t="s">
        <v>67</v>
      </c>
      <c r="F4152" t="s">
        <v>157</v>
      </c>
      <c r="G4152">
        <v>79.512</v>
      </c>
    </row>
    <row r="4153" spans="1:7" x14ac:dyDescent="0.55000000000000004">
      <c r="A4153" s="1">
        <v>43436</v>
      </c>
      <c r="B4153" t="s">
        <v>37</v>
      </c>
      <c r="C4153" t="s">
        <v>39</v>
      </c>
      <c r="D4153" t="s">
        <v>40</v>
      </c>
      <c r="E4153" t="s">
        <v>42</v>
      </c>
      <c r="F4153" t="s">
        <v>74</v>
      </c>
      <c r="G4153">
        <v>79.47</v>
      </c>
    </row>
    <row r="4154" spans="1:7" x14ac:dyDescent="0.55000000000000004">
      <c r="A4154" s="1">
        <v>42221</v>
      </c>
      <c r="B4154" t="s">
        <v>37</v>
      </c>
      <c r="C4154" t="s">
        <v>745</v>
      </c>
      <c r="D4154" t="s">
        <v>144</v>
      </c>
      <c r="E4154" t="s">
        <v>42</v>
      </c>
      <c r="F4154" t="s">
        <v>74</v>
      </c>
      <c r="G4154">
        <v>79.47</v>
      </c>
    </row>
    <row r="4155" spans="1:7" x14ac:dyDescent="0.55000000000000004">
      <c r="A4155" s="1">
        <v>42291</v>
      </c>
      <c r="B4155" t="s">
        <v>22</v>
      </c>
      <c r="C4155" t="s">
        <v>1244</v>
      </c>
      <c r="D4155" t="s">
        <v>144</v>
      </c>
      <c r="E4155" t="s">
        <v>42</v>
      </c>
      <c r="F4155" t="s">
        <v>55</v>
      </c>
      <c r="G4155">
        <v>79.45</v>
      </c>
    </row>
    <row r="4156" spans="1:7" x14ac:dyDescent="0.55000000000000004">
      <c r="A4156" s="1">
        <v>42498</v>
      </c>
      <c r="B4156" t="s">
        <v>22</v>
      </c>
      <c r="C4156" t="s">
        <v>263</v>
      </c>
      <c r="D4156" t="s">
        <v>144</v>
      </c>
      <c r="E4156" t="s">
        <v>28</v>
      </c>
      <c r="F4156" t="s">
        <v>61</v>
      </c>
      <c r="G4156">
        <v>79.44</v>
      </c>
    </row>
    <row r="4157" spans="1:7" x14ac:dyDescent="0.55000000000000004">
      <c r="A4157" s="1">
        <v>42346</v>
      </c>
      <c r="B4157" t="s">
        <v>37</v>
      </c>
      <c r="C4157" t="s">
        <v>39</v>
      </c>
      <c r="D4157" t="s">
        <v>40</v>
      </c>
      <c r="E4157" t="s">
        <v>28</v>
      </c>
      <c r="F4157" t="s">
        <v>61</v>
      </c>
      <c r="G4157">
        <v>79.44</v>
      </c>
    </row>
    <row r="4158" spans="1:7" x14ac:dyDescent="0.55000000000000004">
      <c r="A4158" s="1">
        <v>42260</v>
      </c>
      <c r="B4158" t="s">
        <v>37</v>
      </c>
      <c r="C4158" t="s">
        <v>306</v>
      </c>
      <c r="D4158" t="s">
        <v>40</v>
      </c>
      <c r="E4158" t="s">
        <v>42</v>
      </c>
      <c r="F4158" t="s">
        <v>55</v>
      </c>
      <c r="G4158">
        <v>79.400000000000006</v>
      </c>
    </row>
    <row r="4159" spans="1:7" x14ac:dyDescent="0.55000000000000004">
      <c r="A4159" s="1">
        <v>42869</v>
      </c>
      <c r="B4159" t="s">
        <v>22</v>
      </c>
      <c r="C4159" t="s">
        <v>494</v>
      </c>
      <c r="D4159" t="s">
        <v>144</v>
      </c>
      <c r="E4159" t="s">
        <v>28</v>
      </c>
      <c r="F4159" t="s">
        <v>61</v>
      </c>
      <c r="G4159">
        <v>79.384</v>
      </c>
    </row>
    <row r="4160" spans="1:7" x14ac:dyDescent="0.55000000000000004">
      <c r="A4160" s="1">
        <v>42864</v>
      </c>
      <c r="B4160" t="s">
        <v>22</v>
      </c>
      <c r="C4160" t="s">
        <v>143</v>
      </c>
      <c r="D4160" t="s">
        <v>144</v>
      </c>
      <c r="E4160" t="s">
        <v>42</v>
      </c>
      <c r="F4160" t="s">
        <v>64</v>
      </c>
      <c r="G4160">
        <v>79.36</v>
      </c>
    </row>
    <row r="4161" spans="1:7" x14ac:dyDescent="0.55000000000000004">
      <c r="A4161" s="1">
        <v>42560</v>
      </c>
      <c r="B4161" t="s">
        <v>22</v>
      </c>
      <c r="C4161" t="s">
        <v>2738</v>
      </c>
      <c r="D4161" t="s">
        <v>144</v>
      </c>
      <c r="E4161" t="s">
        <v>42</v>
      </c>
      <c r="F4161" t="s">
        <v>64</v>
      </c>
      <c r="G4161">
        <v>79.36</v>
      </c>
    </row>
    <row r="4162" spans="1:7" x14ac:dyDescent="0.55000000000000004">
      <c r="A4162" s="1">
        <v>42098</v>
      </c>
      <c r="B4162" t="s">
        <v>22</v>
      </c>
      <c r="C4162" t="s">
        <v>234</v>
      </c>
      <c r="D4162" t="s">
        <v>101</v>
      </c>
      <c r="E4162" t="s">
        <v>42</v>
      </c>
      <c r="F4162" t="s">
        <v>64</v>
      </c>
      <c r="G4162">
        <v>79.36</v>
      </c>
    </row>
    <row r="4163" spans="1:7" x14ac:dyDescent="0.55000000000000004">
      <c r="A4163" s="1">
        <v>42422</v>
      </c>
      <c r="B4163" t="s">
        <v>98</v>
      </c>
      <c r="C4163" t="s">
        <v>234</v>
      </c>
      <c r="D4163" t="s">
        <v>101</v>
      </c>
      <c r="E4163" t="s">
        <v>42</v>
      </c>
      <c r="F4163" t="s">
        <v>64</v>
      </c>
      <c r="G4163">
        <v>79.36</v>
      </c>
    </row>
    <row r="4164" spans="1:7" x14ac:dyDescent="0.55000000000000004">
      <c r="A4164" s="1">
        <v>42668</v>
      </c>
      <c r="B4164" t="s">
        <v>22</v>
      </c>
      <c r="C4164" t="s">
        <v>1392</v>
      </c>
      <c r="D4164" t="s">
        <v>40</v>
      </c>
      <c r="E4164" t="s">
        <v>42</v>
      </c>
      <c r="F4164" t="s">
        <v>64</v>
      </c>
      <c r="G4164">
        <v>79.36</v>
      </c>
    </row>
    <row r="4165" spans="1:7" x14ac:dyDescent="0.55000000000000004">
      <c r="A4165" s="1">
        <v>42860</v>
      </c>
      <c r="B4165" t="s">
        <v>22</v>
      </c>
      <c r="C4165" t="s">
        <v>25</v>
      </c>
      <c r="D4165" t="s">
        <v>26</v>
      </c>
      <c r="E4165" t="s">
        <v>42</v>
      </c>
      <c r="F4165" t="s">
        <v>86</v>
      </c>
      <c r="G4165">
        <v>79.14</v>
      </c>
    </row>
    <row r="4166" spans="1:7" x14ac:dyDescent="0.55000000000000004">
      <c r="A4166" s="1">
        <v>42164</v>
      </c>
      <c r="B4166" t="s">
        <v>37</v>
      </c>
      <c r="C4166" t="s">
        <v>1392</v>
      </c>
      <c r="D4166" t="s">
        <v>40</v>
      </c>
      <c r="E4166" t="s">
        <v>42</v>
      </c>
      <c r="F4166" t="s">
        <v>86</v>
      </c>
      <c r="G4166">
        <v>79.14</v>
      </c>
    </row>
    <row r="4167" spans="1:7" x14ac:dyDescent="0.55000000000000004">
      <c r="A4167" s="1">
        <v>43205</v>
      </c>
      <c r="B4167" t="s">
        <v>37</v>
      </c>
      <c r="C4167" t="s">
        <v>39</v>
      </c>
      <c r="D4167" t="s">
        <v>40</v>
      </c>
      <c r="E4167" t="s">
        <v>42</v>
      </c>
      <c r="F4167" t="s">
        <v>86</v>
      </c>
      <c r="G4167">
        <v>79.14</v>
      </c>
    </row>
    <row r="4168" spans="1:7" x14ac:dyDescent="0.55000000000000004">
      <c r="A4168" s="1">
        <v>42842</v>
      </c>
      <c r="B4168" t="s">
        <v>37</v>
      </c>
      <c r="C4168" t="s">
        <v>331</v>
      </c>
      <c r="D4168" t="s">
        <v>26</v>
      </c>
      <c r="E4168" t="s">
        <v>28</v>
      </c>
      <c r="F4168" t="s">
        <v>61</v>
      </c>
      <c r="G4168">
        <v>79.12</v>
      </c>
    </row>
    <row r="4169" spans="1:7" x14ac:dyDescent="0.55000000000000004">
      <c r="A4169" s="1">
        <v>43435</v>
      </c>
      <c r="B4169" t="s">
        <v>22</v>
      </c>
      <c r="C4169" t="s">
        <v>143</v>
      </c>
      <c r="D4169" t="s">
        <v>144</v>
      </c>
      <c r="E4169" t="s">
        <v>28</v>
      </c>
      <c r="F4169" t="s">
        <v>61</v>
      </c>
      <c r="G4169">
        <v>79.12</v>
      </c>
    </row>
    <row r="4170" spans="1:7" x14ac:dyDescent="0.55000000000000004">
      <c r="A4170" s="1">
        <v>43428</v>
      </c>
      <c r="B4170" t="s">
        <v>37</v>
      </c>
      <c r="C4170" t="s">
        <v>379</v>
      </c>
      <c r="D4170" t="s">
        <v>26</v>
      </c>
      <c r="E4170" t="s">
        <v>67</v>
      </c>
      <c r="F4170" t="s">
        <v>68</v>
      </c>
      <c r="G4170">
        <v>79.099999999999994</v>
      </c>
    </row>
    <row r="4171" spans="1:7" x14ac:dyDescent="0.55000000000000004">
      <c r="A4171" s="1">
        <v>42639</v>
      </c>
      <c r="B4171" t="s">
        <v>22</v>
      </c>
      <c r="C4171" t="s">
        <v>263</v>
      </c>
      <c r="D4171" t="s">
        <v>144</v>
      </c>
      <c r="E4171" t="s">
        <v>42</v>
      </c>
      <c r="F4171" t="s">
        <v>71</v>
      </c>
      <c r="G4171">
        <v>79.055999999999997</v>
      </c>
    </row>
    <row r="4172" spans="1:7" x14ac:dyDescent="0.55000000000000004">
      <c r="A4172" s="1">
        <v>43462</v>
      </c>
      <c r="B4172" t="s">
        <v>22</v>
      </c>
      <c r="C4172" t="s">
        <v>100</v>
      </c>
      <c r="D4172" t="s">
        <v>101</v>
      </c>
      <c r="E4172" t="s">
        <v>28</v>
      </c>
      <c r="F4172" t="s">
        <v>29</v>
      </c>
      <c r="G4172">
        <v>78.852800000000002</v>
      </c>
    </row>
    <row r="4173" spans="1:7" x14ac:dyDescent="0.55000000000000004">
      <c r="A4173" s="1">
        <v>42624</v>
      </c>
      <c r="B4173" t="s">
        <v>37</v>
      </c>
      <c r="C4173" t="s">
        <v>263</v>
      </c>
      <c r="D4173" t="s">
        <v>144</v>
      </c>
      <c r="E4173" t="s">
        <v>42</v>
      </c>
      <c r="F4173" t="s">
        <v>55</v>
      </c>
      <c r="G4173">
        <v>78.8</v>
      </c>
    </row>
    <row r="4174" spans="1:7" x14ac:dyDescent="0.55000000000000004">
      <c r="A4174" s="1">
        <v>43065</v>
      </c>
      <c r="B4174" t="s">
        <v>22</v>
      </c>
      <c r="C4174" t="s">
        <v>143</v>
      </c>
      <c r="D4174" t="s">
        <v>144</v>
      </c>
      <c r="E4174" t="s">
        <v>42</v>
      </c>
      <c r="F4174" t="s">
        <v>71</v>
      </c>
      <c r="G4174">
        <v>78.759</v>
      </c>
    </row>
    <row r="4175" spans="1:7" x14ac:dyDescent="0.55000000000000004">
      <c r="A4175" s="1">
        <v>43254</v>
      </c>
      <c r="B4175" t="s">
        <v>37</v>
      </c>
      <c r="C4175" t="s">
        <v>263</v>
      </c>
      <c r="D4175" t="s">
        <v>144</v>
      </c>
      <c r="E4175" t="s">
        <v>67</v>
      </c>
      <c r="F4175" t="s">
        <v>680</v>
      </c>
      <c r="G4175">
        <v>78.66</v>
      </c>
    </row>
    <row r="4176" spans="1:7" x14ac:dyDescent="0.55000000000000004">
      <c r="A4176" s="1">
        <v>42364</v>
      </c>
      <c r="B4176" t="s">
        <v>37</v>
      </c>
      <c r="C4176" t="s">
        <v>453</v>
      </c>
      <c r="D4176" t="s">
        <v>40</v>
      </c>
      <c r="E4176" t="s">
        <v>42</v>
      </c>
      <c r="F4176" t="s">
        <v>71</v>
      </c>
      <c r="G4176">
        <v>78.599999999999994</v>
      </c>
    </row>
    <row r="4177" spans="1:7" x14ac:dyDescent="0.55000000000000004">
      <c r="A4177" s="1">
        <v>42532</v>
      </c>
      <c r="B4177" t="s">
        <v>37</v>
      </c>
      <c r="C4177" t="s">
        <v>50</v>
      </c>
      <c r="D4177" t="s">
        <v>26</v>
      </c>
      <c r="E4177" t="s">
        <v>42</v>
      </c>
      <c r="F4177" t="s">
        <v>71</v>
      </c>
      <c r="G4177">
        <v>78.599999999999994</v>
      </c>
    </row>
    <row r="4178" spans="1:7" x14ac:dyDescent="0.55000000000000004">
      <c r="A4178" s="1">
        <v>42268</v>
      </c>
      <c r="B4178" t="s">
        <v>22</v>
      </c>
      <c r="C4178" t="s">
        <v>39</v>
      </c>
      <c r="D4178" t="s">
        <v>40</v>
      </c>
      <c r="E4178" t="s">
        <v>42</v>
      </c>
      <c r="F4178" t="s">
        <v>169</v>
      </c>
      <c r="G4178">
        <v>78.349999999999994</v>
      </c>
    </row>
    <row r="4179" spans="1:7" x14ac:dyDescent="0.55000000000000004">
      <c r="A4179" s="1">
        <v>42324</v>
      </c>
      <c r="B4179" t="s">
        <v>98</v>
      </c>
      <c r="C4179" t="s">
        <v>250</v>
      </c>
      <c r="D4179" t="s">
        <v>101</v>
      </c>
      <c r="E4179" t="s">
        <v>42</v>
      </c>
      <c r="F4179" t="s">
        <v>169</v>
      </c>
      <c r="G4179">
        <v>78.349999999999994</v>
      </c>
    </row>
    <row r="4180" spans="1:7" x14ac:dyDescent="0.55000000000000004">
      <c r="A4180" s="1">
        <v>43133</v>
      </c>
      <c r="B4180" t="s">
        <v>37</v>
      </c>
      <c r="C4180" t="s">
        <v>494</v>
      </c>
      <c r="D4180" t="s">
        <v>144</v>
      </c>
      <c r="E4180" t="s">
        <v>42</v>
      </c>
      <c r="F4180" t="s">
        <v>86</v>
      </c>
      <c r="G4180">
        <v>78.304000000000002</v>
      </c>
    </row>
    <row r="4181" spans="1:7" x14ac:dyDescent="0.55000000000000004">
      <c r="A4181" s="1">
        <v>42217</v>
      </c>
      <c r="B4181" t="s">
        <v>37</v>
      </c>
      <c r="C4181" t="s">
        <v>84</v>
      </c>
      <c r="D4181" t="s">
        <v>26</v>
      </c>
      <c r="E4181" t="s">
        <v>42</v>
      </c>
      <c r="F4181" t="s">
        <v>86</v>
      </c>
      <c r="G4181">
        <v>78.304000000000002</v>
      </c>
    </row>
    <row r="4182" spans="1:7" x14ac:dyDescent="0.55000000000000004">
      <c r="A4182" s="1">
        <v>42848</v>
      </c>
      <c r="B4182" t="s">
        <v>22</v>
      </c>
      <c r="C4182" t="s">
        <v>494</v>
      </c>
      <c r="D4182" t="s">
        <v>144</v>
      </c>
      <c r="E4182" t="s">
        <v>42</v>
      </c>
      <c r="F4182" t="s">
        <v>86</v>
      </c>
      <c r="G4182">
        <v>78.304000000000002</v>
      </c>
    </row>
    <row r="4183" spans="1:7" x14ac:dyDescent="0.55000000000000004">
      <c r="A4183" s="1">
        <v>43427</v>
      </c>
      <c r="B4183" t="s">
        <v>37</v>
      </c>
      <c r="C4183" t="s">
        <v>100</v>
      </c>
      <c r="D4183" t="s">
        <v>101</v>
      </c>
      <c r="E4183" t="s">
        <v>42</v>
      </c>
      <c r="F4183" t="s">
        <v>86</v>
      </c>
      <c r="G4183">
        <v>78.304000000000002</v>
      </c>
    </row>
    <row r="4184" spans="1:7" x14ac:dyDescent="0.55000000000000004">
      <c r="A4184" s="1">
        <v>42847</v>
      </c>
      <c r="B4184" t="s">
        <v>98</v>
      </c>
      <c r="C4184" t="s">
        <v>306</v>
      </c>
      <c r="D4184" t="s">
        <v>40</v>
      </c>
      <c r="E4184" t="s">
        <v>42</v>
      </c>
      <c r="F4184" t="s">
        <v>74</v>
      </c>
      <c r="G4184">
        <v>78.272000000000006</v>
      </c>
    </row>
    <row r="4185" spans="1:7" x14ac:dyDescent="0.55000000000000004">
      <c r="A4185" s="1">
        <v>42546</v>
      </c>
      <c r="B4185" t="s">
        <v>98</v>
      </c>
      <c r="C4185" t="s">
        <v>143</v>
      </c>
      <c r="D4185" t="s">
        <v>144</v>
      </c>
      <c r="E4185" t="s">
        <v>42</v>
      </c>
      <c r="F4185" t="s">
        <v>55</v>
      </c>
      <c r="G4185">
        <v>78.256</v>
      </c>
    </row>
    <row r="4186" spans="1:7" x14ac:dyDescent="0.55000000000000004">
      <c r="A4186" s="1">
        <v>43453</v>
      </c>
      <c r="B4186" t="s">
        <v>22</v>
      </c>
      <c r="C4186" t="s">
        <v>453</v>
      </c>
      <c r="D4186" t="s">
        <v>40</v>
      </c>
      <c r="E4186" t="s">
        <v>42</v>
      </c>
      <c r="F4186" t="s">
        <v>55</v>
      </c>
      <c r="G4186">
        <v>78.256</v>
      </c>
    </row>
    <row r="4187" spans="1:7" x14ac:dyDescent="0.55000000000000004">
      <c r="A4187" s="1">
        <v>43073</v>
      </c>
      <c r="B4187" t="s">
        <v>22</v>
      </c>
      <c r="C4187" t="s">
        <v>263</v>
      </c>
      <c r="D4187" t="s">
        <v>144</v>
      </c>
      <c r="E4187" t="s">
        <v>67</v>
      </c>
      <c r="F4187" t="s">
        <v>157</v>
      </c>
      <c r="G4187">
        <v>78.150000000000006</v>
      </c>
    </row>
    <row r="4188" spans="1:7" x14ac:dyDescent="0.55000000000000004">
      <c r="A4188" s="1">
        <v>43416</v>
      </c>
      <c r="B4188" t="s">
        <v>98</v>
      </c>
      <c r="C4188" t="s">
        <v>100</v>
      </c>
      <c r="D4188" t="s">
        <v>101</v>
      </c>
      <c r="E4188" t="s">
        <v>42</v>
      </c>
      <c r="F4188" t="s">
        <v>55</v>
      </c>
      <c r="G4188">
        <v>77.951999999999998</v>
      </c>
    </row>
    <row r="4189" spans="1:7" x14ac:dyDescent="0.55000000000000004">
      <c r="A4189" s="1">
        <v>43060</v>
      </c>
      <c r="B4189" t="s">
        <v>22</v>
      </c>
      <c r="C4189" t="s">
        <v>494</v>
      </c>
      <c r="D4189" t="s">
        <v>144</v>
      </c>
      <c r="E4189" t="s">
        <v>28</v>
      </c>
      <c r="F4189" t="s">
        <v>61</v>
      </c>
      <c r="G4189">
        <v>77.951999999999998</v>
      </c>
    </row>
    <row r="4190" spans="1:7" x14ac:dyDescent="0.55000000000000004">
      <c r="A4190" s="1">
        <v>43401</v>
      </c>
      <c r="B4190" t="s">
        <v>22</v>
      </c>
      <c r="C4190" t="s">
        <v>84</v>
      </c>
      <c r="D4190" t="s">
        <v>26</v>
      </c>
      <c r="E4190" t="s">
        <v>28</v>
      </c>
      <c r="F4190" t="s">
        <v>61</v>
      </c>
      <c r="G4190">
        <v>77.951999999999998</v>
      </c>
    </row>
    <row r="4191" spans="1:7" x14ac:dyDescent="0.55000000000000004">
      <c r="A4191" s="1">
        <v>43213</v>
      </c>
      <c r="B4191" t="s">
        <v>98</v>
      </c>
      <c r="C4191" t="s">
        <v>331</v>
      </c>
      <c r="D4191" t="s">
        <v>26</v>
      </c>
      <c r="E4191" t="s">
        <v>28</v>
      </c>
      <c r="F4191" t="s">
        <v>61</v>
      </c>
      <c r="G4191">
        <v>77.951999999999998</v>
      </c>
    </row>
    <row r="4192" spans="1:7" x14ac:dyDescent="0.55000000000000004">
      <c r="A4192" s="1">
        <v>42707</v>
      </c>
      <c r="B4192" t="s">
        <v>22</v>
      </c>
      <c r="C4192" t="s">
        <v>84</v>
      </c>
      <c r="D4192" t="s">
        <v>26</v>
      </c>
      <c r="E4192" t="s">
        <v>28</v>
      </c>
      <c r="F4192" t="s">
        <v>61</v>
      </c>
      <c r="G4192">
        <v>77.951999999999998</v>
      </c>
    </row>
    <row r="4193" spans="1:7" x14ac:dyDescent="0.55000000000000004">
      <c r="A4193" s="1">
        <v>42210</v>
      </c>
      <c r="B4193" t="s">
        <v>22</v>
      </c>
      <c r="C4193" t="s">
        <v>39</v>
      </c>
      <c r="D4193" t="s">
        <v>40</v>
      </c>
      <c r="E4193" t="s">
        <v>28</v>
      </c>
      <c r="F4193" t="s">
        <v>61</v>
      </c>
      <c r="G4193">
        <v>77.92</v>
      </c>
    </row>
    <row r="4194" spans="1:7" x14ac:dyDescent="0.55000000000000004">
      <c r="A4194" s="1">
        <v>42933</v>
      </c>
      <c r="B4194" t="s">
        <v>37</v>
      </c>
      <c r="C4194" t="s">
        <v>39</v>
      </c>
      <c r="D4194" t="s">
        <v>40</v>
      </c>
      <c r="E4194" t="s">
        <v>42</v>
      </c>
      <c r="F4194" t="s">
        <v>55</v>
      </c>
      <c r="G4194">
        <v>77.88</v>
      </c>
    </row>
    <row r="4195" spans="1:7" x14ac:dyDescent="0.55000000000000004">
      <c r="A4195" s="1">
        <v>42984</v>
      </c>
      <c r="B4195" t="s">
        <v>37</v>
      </c>
      <c r="C4195" t="s">
        <v>225</v>
      </c>
      <c r="D4195" t="s">
        <v>101</v>
      </c>
      <c r="E4195" t="s">
        <v>42</v>
      </c>
      <c r="F4195" t="s">
        <v>74</v>
      </c>
      <c r="G4195">
        <v>77.88</v>
      </c>
    </row>
    <row r="4196" spans="1:7" x14ac:dyDescent="0.55000000000000004">
      <c r="A4196" s="1">
        <v>42660</v>
      </c>
      <c r="B4196" t="s">
        <v>22</v>
      </c>
      <c r="C4196" t="s">
        <v>39</v>
      </c>
      <c r="D4196" t="s">
        <v>40</v>
      </c>
      <c r="E4196" t="s">
        <v>42</v>
      </c>
      <c r="F4196" t="s">
        <v>55</v>
      </c>
      <c r="G4196">
        <v>77.88</v>
      </c>
    </row>
    <row r="4197" spans="1:7" x14ac:dyDescent="0.55000000000000004">
      <c r="A4197" s="1">
        <v>43266</v>
      </c>
      <c r="B4197" t="s">
        <v>22</v>
      </c>
      <c r="C4197" t="s">
        <v>84</v>
      </c>
      <c r="D4197" t="s">
        <v>26</v>
      </c>
      <c r="E4197" t="s">
        <v>28</v>
      </c>
      <c r="F4197" t="s">
        <v>29</v>
      </c>
      <c r="G4197">
        <v>77.727999999999994</v>
      </c>
    </row>
    <row r="4198" spans="1:7" x14ac:dyDescent="0.55000000000000004">
      <c r="A4198" s="1">
        <v>43445</v>
      </c>
      <c r="B4198" t="s">
        <v>22</v>
      </c>
      <c r="C4198" t="s">
        <v>207</v>
      </c>
      <c r="D4198" t="s">
        <v>101</v>
      </c>
      <c r="E4198" t="s">
        <v>28</v>
      </c>
      <c r="F4198" t="s">
        <v>61</v>
      </c>
      <c r="G4198">
        <v>77.72</v>
      </c>
    </row>
    <row r="4199" spans="1:7" x14ac:dyDescent="0.55000000000000004">
      <c r="A4199" s="1">
        <v>43036</v>
      </c>
      <c r="B4199" t="s">
        <v>37</v>
      </c>
      <c r="C4199" t="s">
        <v>786</v>
      </c>
      <c r="D4199" t="s">
        <v>144</v>
      </c>
      <c r="E4199" t="s">
        <v>28</v>
      </c>
      <c r="F4199" t="s">
        <v>61</v>
      </c>
      <c r="G4199">
        <v>77.599999999999994</v>
      </c>
    </row>
    <row r="4200" spans="1:7" x14ac:dyDescent="0.55000000000000004">
      <c r="A4200" s="1">
        <v>43424</v>
      </c>
      <c r="B4200" t="s">
        <v>22</v>
      </c>
      <c r="C4200" t="s">
        <v>494</v>
      </c>
      <c r="D4200" t="s">
        <v>144</v>
      </c>
      <c r="E4200" t="s">
        <v>28</v>
      </c>
      <c r="F4200" t="s">
        <v>61</v>
      </c>
      <c r="G4200">
        <v>77.599999999999994</v>
      </c>
    </row>
    <row r="4201" spans="1:7" x14ac:dyDescent="0.55000000000000004">
      <c r="A4201" s="1">
        <v>42382</v>
      </c>
      <c r="B4201" t="s">
        <v>22</v>
      </c>
      <c r="C4201" t="s">
        <v>39</v>
      </c>
      <c r="D4201" t="s">
        <v>40</v>
      </c>
      <c r="E4201" t="s">
        <v>28</v>
      </c>
      <c r="F4201" t="s">
        <v>61</v>
      </c>
      <c r="G4201">
        <v>77.599999999999994</v>
      </c>
    </row>
    <row r="4202" spans="1:7" x14ac:dyDescent="0.55000000000000004">
      <c r="A4202" s="1">
        <v>42589</v>
      </c>
      <c r="B4202" t="s">
        <v>37</v>
      </c>
      <c r="C4202" t="s">
        <v>2738</v>
      </c>
      <c r="D4202" t="s">
        <v>144</v>
      </c>
      <c r="E4202" t="s">
        <v>42</v>
      </c>
      <c r="F4202" t="s">
        <v>74</v>
      </c>
      <c r="G4202">
        <v>77.58</v>
      </c>
    </row>
    <row r="4203" spans="1:7" x14ac:dyDescent="0.55000000000000004">
      <c r="A4203" s="1">
        <v>42935</v>
      </c>
      <c r="B4203" t="s">
        <v>22</v>
      </c>
      <c r="C4203" t="s">
        <v>1488</v>
      </c>
      <c r="D4203" t="s">
        <v>26</v>
      </c>
      <c r="E4203" t="s">
        <v>42</v>
      </c>
      <c r="F4203" t="s">
        <v>71</v>
      </c>
      <c r="G4203">
        <v>77.56</v>
      </c>
    </row>
    <row r="4204" spans="1:7" x14ac:dyDescent="0.55000000000000004">
      <c r="A4204" s="1">
        <v>42958</v>
      </c>
      <c r="B4204" t="s">
        <v>98</v>
      </c>
      <c r="C4204" t="s">
        <v>646</v>
      </c>
      <c r="D4204" t="s">
        <v>101</v>
      </c>
      <c r="E4204" t="s">
        <v>42</v>
      </c>
      <c r="F4204" t="s">
        <v>71</v>
      </c>
      <c r="G4204">
        <v>77.56</v>
      </c>
    </row>
    <row r="4205" spans="1:7" x14ac:dyDescent="0.55000000000000004">
      <c r="A4205" s="1">
        <v>42648</v>
      </c>
      <c r="B4205" t="s">
        <v>37</v>
      </c>
      <c r="C4205" t="s">
        <v>241</v>
      </c>
      <c r="D4205" t="s">
        <v>144</v>
      </c>
      <c r="E4205" t="s">
        <v>42</v>
      </c>
      <c r="F4205" t="s">
        <v>55</v>
      </c>
      <c r="G4205">
        <v>77.55</v>
      </c>
    </row>
    <row r="4206" spans="1:7" x14ac:dyDescent="0.55000000000000004">
      <c r="A4206" s="1">
        <v>43052</v>
      </c>
      <c r="B4206" t="s">
        <v>37</v>
      </c>
      <c r="C4206" t="s">
        <v>263</v>
      </c>
      <c r="D4206" t="s">
        <v>144</v>
      </c>
      <c r="E4206" t="s">
        <v>42</v>
      </c>
      <c r="F4206" t="s">
        <v>55</v>
      </c>
      <c r="G4206">
        <v>77.55</v>
      </c>
    </row>
    <row r="4207" spans="1:7" x14ac:dyDescent="0.55000000000000004">
      <c r="A4207" s="1">
        <v>42518</v>
      </c>
      <c r="B4207" t="s">
        <v>22</v>
      </c>
      <c r="C4207" t="s">
        <v>745</v>
      </c>
      <c r="D4207" t="s">
        <v>144</v>
      </c>
      <c r="E4207" t="s">
        <v>42</v>
      </c>
      <c r="F4207" t="s">
        <v>55</v>
      </c>
      <c r="G4207">
        <v>77.55</v>
      </c>
    </row>
    <row r="4208" spans="1:7" x14ac:dyDescent="0.55000000000000004">
      <c r="A4208" s="1">
        <v>42998</v>
      </c>
      <c r="B4208" t="s">
        <v>37</v>
      </c>
      <c r="C4208" t="s">
        <v>39</v>
      </c>
      <c r="D4208" t="s">
        <v>40</v>
      </c>
      <c r="E4208" t="s">
        <v>42</v>
      </c>
      <c r="F4208" t="s">
        <v>86</v>
      </c>
      <c r="G4208">
        <v>77.52</v>
      </c>
    </row>
    <row r="4209" spans="1:7" x14ac:dyDescent="0.55000000000000004">
      <c r="A4209" s="1">
        <v>42276</v>
      </c>
      <c r="B4209" t="s">
        <v>22</v>
      </c>
      <c r="C4209" t="s">
        <v>263</v>
      </c>
      <c r="D4209" t="s">
        <v>144</v>
      </c>
      <c r="E4209" t="s">
        <v>42</v>
      </c>
      <c r="F4209" t="s">
        <v>86</v>
      </c>
      <c r="G4209">
        <v>77.52</v>
      </c>
    </row>
    <row r="4210" spans="1:7" x14ac:dyDescent="0.55000000000000004">
      <c r="A4210" s="1">
        <v>42410</v>
      </c>
      <c r="B4210" t="s">
        <v>37</v>
      </c>
      <c r="C4210" t="s">
        <v>143</v>
      </c>
      <c r="D4210" t="s">
        <v>144</v>
      </c>
      <c r="E4210" t="s">
        <v>42</v>
      </c>
      <c r="F4210" t="s">
        <v>55</v>
      </c>
      <c r="G4210">
        <v>77.239999999999995</v>
      </c>
    </row>
    <row r="4211" spans="1:7" x14ac:dyDescent="0.55000000000000004">
      <c r="A4211" s="1">
        <v>42639</v>
      </c>
      <c r="B4211" t="s">
        <v>37</v>
      </c>
      <c r="C4211" t="s">
        <v>306</v>
      </c>
      <c r="D4211" t="s">
        <v>40</v>
      </c>
      <c r="E4211" t="s">
        <v>42</v>
      </c>
      <c r="F4211" t="s">
        <v>71</v>
      </c>
      <c r="G4211">
        <v>77.031000000000006</v>
      </c>
    </row>
    <row r="4212" spans="1:7" x14ac:dyDescent="0.55000000000000004">
      <c r="A4212" s="1">
        <v>42805</v>
      </c>
      <c r="B4212" t="s">
        <v>98</v>
      </c>
      <c r="C4212" t="s">
        <v>1271</v>
      </c>
      <c r="D4212" t="s">
        <v>26</v>
      </c>
      <c r="E4212" t="s">
        <v>28</v>
      </c>
      <c r="F4212" t="s">
        <v>61</v>
      </c>
      <c r="G4212">
        <v>76.92</v>
      </c>
    </row>
    <row r="4213" spans="1:7" x14ac:dyDescent="0.55000000000000004">
      <c r="A4213" s="1">
        <v>43234</v>
      </c>
      <c r="B4213" t="s">
        <v>22</v>
      </c>
      <c r="C4213" t="s">
        <v>100</v>
      </c>
      <c r="D4213" t="s">
        <v>101</v>
      </c>
      <c r="E4213" t="s">
        <v>42</v>
      </c>
      <c r="F4213" t="s">
        <v>86</v>
      </c>
      <c r="G4213">
        <v>76.864000000000004</v>
      </c>
    </row>
    <row r="4214" spans="1:7" x14ac:dyDescent="0.55000000000000004">
      <c r="A4214" s="1">
        <v>42904</v>
      </c>
      <c r="B4214" t="s">
        <v>22</v>
      </c>
      <c r="C4214" t="s">
        <v>207</v>
      </c>
      <c r="D4214" t="s">
        <v>101</v>
      </c>
      <c r="E4214" t="s">
        <v>42</v>
      </c>
      <c r="F4214" t="s">
        <v>86</v>
      </c>
      <c r="G4214">
        <v>76.864000000000004</v>
      </c>
    </row>
    <row r="4215" spans="1:7" x14ac:dyDescent="0.55000000000000004">
      <c r="A4215" s="1">
        <v>42326</v>
      </c>
      <c r="B4215" t="s">
        <v>22</v>
      </c>
      <c r="C4215" t="s">
        <v>143</v>
      </c>
      <c r="D4215" t="s">
        <v>144</v>
      </c>
      <c r="E4215" t="s">
        <v>42</v>
      </c>
      <c r="F4215" t="s">
        <v>55</v>
      </c>
      <c r="G4215">
        <v>76.792000000000002</v>
      </c>
    </row>
    <row r="4216" spans="1:7" x14ac:dyDescent="0.55000000000000004">
      <c r="A4216" s="1">
        <v>42235</v>
      </c>
      <c r="B4216" t="s">
        <v>22</v>
      </c>
      <c r="C4216" t="s">
        <v>494</v>
      </c>
      <c r="D4216" t="s">
        <v>144</v>
      </c>
      <c r="E4216" t="s">
        <v>42</v>
      </c>
      <c r="F4216" t="s">
        <v>71</v>
      </c>
      <c r="G4216">
        <v>76.775999999999996</v>
      </c>
    </row>
    <row r="4217" spans="1:7" x14ac:dyDescent="0.55000000000000004">
      <c r="A4217" s="1">
        <v>43371</v>
      </c>
      <c r="B4217" t="s">
        <v>98</v>
      </c>
      <c r="C4217" t="s">
        <v>453</v>
      </c>
      <c r="D4217" t="s">
        <v>40</v>
      </c>
      <c r="E4217" t="s">
        <v>42</v>
      </c>
      <c r="F4217" t="s">
        <v>71</v>
      </c>
      <c r="G4217">
        <v>76.775999999999996</v>
      </c>
    </row>
    <row r="4218" spans="1:7" x14ac:dyDescent="0.55000000000000004">
      <c r="A4218" s="1">
        <v>43311</v>
      </c>
      <c r="B4218" t="s">
        <v>98</v>
      </c>
      <c r="C4218" t="s">
        <v>494</v>
      </c>
      <c r="D4218" t="s">
        <v>144</v>
      </c>
      <c r="E4218" t="s">
        <v>42</v>
      </c>
      <c r="F4218" t="s">
        <v>71</v>
      </c>
      <c r="G4218">
        <v>76.775999999999996</v>
      </c>
    </row>
    <row r="4219" spans="1:7" x14ac:dyDescent="0.55000000000000004">
      <c r="A4219" s="1">
        <v>42493</v>
      </c>
      <c r="B4219" t="s">
        <v>22</v>
      </c>
      <c r="C4219" t="s">
        <v>143</v>
      </c>
      <c r="D4219" t="s">
        <v>144</v>
      </c>
      <c r="E4219" t="s">
        <v>42</v>
      </c>
      <c r="F4219" t="s">
        <v>55</v>
      </c>
      <c r="G4219">
        <v>76.751999999999995</v>
      </c>
    </row>
    <row r="4220" spans="1:7" x14ac:dyDescent="0.55000000000000004">
      <c r="A4220" s="1">
        <v>43437</v>
      </c>
      <c r="B4220" t="s">
        <v>22</v>
      </c>
      <c r="C4220" t="s">
        <v>453</v>
      </c>
      <c r="D4220" t="s">
        <v>40</v>
      </c>
      <c r="E4220" t="s">
        <v>67</v>
      </c>
      <c r="F4220" t="s">
        <v>157</v>
      </c>
      <c r="G4220">
        <v>76.751999999999995</v>
      </c>
    </row>
    <row r="4221" spans="1:7" x14ac:dyDescent="0.55000000000000004">
      <c r="A4221" s="1">
        <v>42011</v>
      </c>
      <c r="B4221" t="s">
        <v>22</v>
      </c>
      <c r="C4221" t="s">
        <v>100</v>
      </c>
      <c r="D4221" t="s">
        <v>101</v>
      </c>
      <c r="E4221" t="s">
        <v>28</v>
      </c>
      <c r="F4221" t="s">
        <v>61</v>
      </c>
      <c r="G4221">
        <v>76.727999999999994</v>
      </c>
    </row>
    <row r="4222" spans="1:7" x14ac:dyDescent="0.55000000000000004">
      <c r="A4222" s="1">
        <v>42681</v>
      </c>
      <c r="B4222" t="s">
        <v>22</v>
      </c>
      <c r="C4222" t="s">
        <v>100</v>
      </c>
      <c r="D4222" t="s">
        <v>101</v>
      </c>
      <c r="E4222" t="s">
        <v>42</v>
      </c>
      <c r="F4222" t="s">
        <v>86</v>
      </c>
      <c r="G4222">
        <v>76.64</v>
      </c>
    </row>
    <row r="4223" spans="1:7" x14ac:dyDescent="0.55000000000000004">
      <c r="A4223" s="1">
        <v>42864</v>
      </c>
      <c r="B4223" t="s">
        <v>37</v>
      </c>
      <c r="C4223" t="s">
        <v>100</v>
      </c>
      <c r="D4223" t="s">
        <v>101</v>
      </c>
      <c r="E4223" t="s">
        <v>42</v>
      </c>
      <c r="F4223" t="s">
        <v>86</v>
      </c>
      <c r="G4223">
        <v>76.64</v>
      </c>
    </row>
    <row r="4224" spans="1:7" x14ac:dyDescent="0.55000000000000004">
      <c r="A4224" s="1">
        <v>43266</v>
      </c>
      <c r="B4224" t="s">
        <v>37</v>
      </c>
      <c r="C4224" t="s">
        <v>331</v>
      </c>
      <c r="D4224" t="s">
        <v>26</v>
      </c>
      <c r="E4224" t="s">
        <v>42</v>
      </c>
      <c r="F4224" t="s">
        <v>74</v>
      </c>
      <c r="G4224">
        <v>76.608000000000004</v>
      </c>
    </row>
    <row r="4225" spans="1:7" x14ac:dyDescent="0.55000000000000004">
      <c r="A4225" s="1">
        <v>43406</v>
      </c>
      <c r="B4225" t="s">
        <v>98</v>
      </c>
      <c r="C4225" t="s">
        <v>39</v>
      </c>
      <c r="D4225" t="s">
        <v>40</v>
      </c>
      <c r="E4225" t="s">
        <v>42</v>
      </c>
      <c r="F4225" t="s">
        <v>169</v>
      </c>
      <c r="G4225">
        <v>76.58</v>
      </c>
    </row>
    <row r="4226" spans="1:7" x14ac:dyDescent="0.55000000000000004">
      <c r="A4226" s="1">
        <v>42735</v>
      </c>
      <c r="B4226" t="s">
        <v>37</v>
      </c>
      <c r="C4226" t="s">
        <v>25</v>
      </c>
      <c r="D4226" t="s">
        <v>26</v>
      </c>
      <c r="E4226" t="s">
        <v>42</v>
      </c>
      <c r="F4226" t="s">
        <v>71</v>
      </c>
      <c r="G4226">
        <v>76.3</v>
      </c>
    </row>
    <row r="4227" spans="1:7" x14ac:dyDescent="0.55000000000000004">
      <c r="A4227" s="1">
        <v>43021</v>
      </c>
      <c r="B4227" t="s">
        <v>22</v>
      </c>
      <c r="C4227" t="s">
        <v>39</v>
      </c>
      <c r="D4227" t="s">
        <v>40</v>
      </c>
      <c r="E4227" t="s">
        <v>42</v>
      </c>
      <c r="F4227" t="s">
        <v>71</v>
      </c>
      <c r="G4227">
        <v>76.176000000000002</v>
      </c>
    </row>
    <row r="4228" spans="1:7" x14ac:dyDescent="0.55000000000000004">
      <c r="A4228" s="1">
        <v>42688</v>
      </c>
      <c r="B4228" t="s">
        <v>22</v>
      </c>
      <c r="C4228" t="s">
        <v>241</v>
      </c>
      <c r="D4228" t="s">
        <v>144</v>
      </c>
      <c r="E4228" t="s">
        <v>28</v>
      </c>
      <c r="F4228" t="s">
        <v>61</v>
      </c>
      <c r="G4228">
        <v>76.14</v>
      </c>
    </row>
    <row r="4229" spans="1:7" x14ac:dyDescent="0.55000000000000004">
      <c r="A4229" s="1">
        <v>42113</v>
      </c>
      <c r="B4229" t="s">
        <v>98</v>
      </c>
      <c r="C4229" t="s">
        <v>39</v>
      </c>
      <c r="D4229" t="s">
        <v>40</v>
      </c>
      <c r="E4229" t="s">
        <v>28</v>
      </c>
      <c r="F4229" t="s">
        <v>61</v>
      </c>
      <c r="G4229">
        <v>76.14</v>
      </c>
    </row>
    <row r="4230" spans="1:7" x14ac:dyDescent="0.55000000000000004">
      <c r="A4230" s="1">
        <v>42224</v>
      </c>
      <c r="B4230" t="s">
        <v>22</v>
      </c>
      <c r="C4230" t="s">
        <v>39</v>
      </c>
      <c r="D4230" t="s">
        <v>40</v>
      </c>
      <c r="E4230" t="s">
        <v>42</v>
      </c>
      <c r="F4230" t="s">
        <v>74</v>
      </c>
      <c r="G4230">
        <v>76.12</v>
      </c>
    </row>
    <row r="4231" spans="1:7" x14ac:dyDescent="0.55000000000000004">
      <c r="A4231" s="1">
        <v>43416</v>
      </c>
      <c r="B4231" t="s">
        <v>22</v>
      </c>
      <c r="C4231" t="s">
        <v>92</v>
      </c>
      <c r="D4231" t="s">
        <v>40</v>
      </c>
      <c r="E4231" t="s">
        <v>42</v>
      </c>
      <c r="F4231" t="s">
        <v>74</v>
      </c>
      <c r="G4231">
        <v>76.12</v>
      </c>
    </row>
    <row r="4232" spans="1:7" x14ac:dyDescent="0.55000000000000004">
      <c r="A4232" s="1">
        <v>42309</v>
      </c>
      <c r="B4232" t="s">
        <v>37</v>
      </c>
      <c r="C4232" t="s">
        <v>786</v>
      </c>
      <c r="D4232" t="s">
        <v>144</v>
      </c>
      <c r="E4232" t="s">
        <v>42</v>
      </c>
      <c r="F4232" t="s">
        <v>74</v>
      </c>
      <c r="G4232">
        <v>76.12</v>
      </c>
    </row>
    <row r="4233" spans="1:7" x14ac:dyDescent="0.55000000000000004">
      <c r="A4233" s="1">
        <v>42932</v>
      </c>
      <c r="B4233" t="s">
        <v>37</v>
      </c>
      <c r="C4233" t="s">
        <v>379</v>
      </c>
      <c r="D4233" t="s">
        <v>26</v>
      </c>
      <c r="E4233" t="s">
        <v>67</v>
      </c>
      <c r="F4233" t="s">
        <v>157</v>
      </c>
      <c r="G4233">
        <v>75.98</v>
      </c>
    </row>
    <row r="4234" spans="1:7" x14ac:dyDescent="0.55000000000000004">
      <c r="A4234" s="1">
        <v>43042</v>
      </c>
      <c r="B4234" t="s">
        <v>22</v>
      </c>
      <c r="C4234" t="s">
        <v>485</v>
      </c>
      <c r="D4234" t="s">
        <v>101</v>
      </c>
      <c r="E4234" t="s">
        <v>42</v>
      </c>
      <c r="F4234" t="s">
        <v>64</v>
      </c>
      <c r="G4234">
        <v>75.959999999999994</v>
      </c>
    </row>
    <row r="4235" spans="1:7" x14ac:dyDescent="0.55000000000000004">
      <c r="A4235" s="1">
        <v>42890</v>
      </c>
      <c r="B4235" t="s">
        <v>22</v>
      </c>
      <c r="C4235" t="s">
        <v>315</v>
      </c>
      <c r="D4235" t="s">
        <v>26</v>
      </c>
      <c r="E4235" t="s">
        <v>42</v>
      </c>
      <c r="F4235" t="s">
        <v>86</v>
      </c>
      <c r="G4235">
        <v>75.88</v>
      </c>
    </row>
    <row r="4236" spans="1:7" x14ac:dyDescent="0.55000000000000004">
      <c r="A4236" s="1">
        <v>43456</v>
      </c>
      <c r="B4236" t="s">
        <v>22</v>
      </c>
      <c r="C4236" t="s">
        <v>100</v>
      </c>
      <c r="D4236" t="s">
        <v>101</v>
      </c>
      <c r="E4236" t="s">
        <v>42</v>
      </c>
      <c r="F4236" t="s">
        <v>86</v>
      </c>
      <c r="G4236">
        <v>75.88</v>
      </c>
    </row>
    <row r="4237" spans="1:7" x14ac:dyDescent="0.55000000000000004">
      <c r="A4237" s="1">
        <v>42306</v>
      </c>
      <c r="B4237" t="s">
        <v>37</v>
      </c>
      <c r="C4237" t="s">
        <v>250</v>
      </c>
      <c r="D4237" t="s">
        <v>101</v>
      </c>
      <c r="E4237" t="s">
        <v>42</v>
      </c>
      <c r="F4237" t="s">
        <v>86</v>
      </c>
      <c r="G4237">
        <v>75.88</v>
      </c>
    </row>
    <row r="4238" spans="1:7" x14ac:dyDescent="0.55000000000000004">
      <c r="A4238" s="1">
        <v>42473</v>
      </c>
      <c r="B4238" t="s">
        <v>37</v>
      </c>
      <c r="C4238" t="s">
        <v>39</v>
      </c>
      <c r="D4238" t="s">
        <v>40</v>
      </c>
      <c r="E4238" t="s">
        <v>42</v>
      </c>
      <c r="F4238" t="s">
        <v>74</v>
      </c>
      <c r="G4238">
        <v>75.84</v>
      </c>
    </row>
    <row r="4239" spans="1:7" x14ac:dyDescent="0.55000000000000004">
      <c r="A4239" s="1">
        <v>43281</v>
      </c>
      <c r="B4239" t="s">
        <v>98</v>
      </c>
      <c r="C4239" t="s">
        <v>1392</v>
      </c>
      <c r="D4239" t="s">
        <v>40</v>
      </c>
      <c r="E4239" t="s">
        <v>42</v>
      </c>
      <c r="F4239" t="s">
        <v>71</v>
      </c>
      <c r="G4239">
        <v>75.792000000000002</v>
      </c>
    </row>
    <row r="4240" spans="1:7" x14ac:dyDescent="0.55000000000000004">
      <c r="A4240" s="1">
        <v>43378</v>
      </c>
      <c r="B4240" t="s">
        <v>98</v>
      </c>
      <c r="C4240" t="s">
        <v>263</v>
      </c>
      <c r="D4240" t="s">
        <v>144</v>
      </c>
      <c r="E4240" t="s">
        <v>42</v>
      </c>
      <c r="F4240" t="s">
        <v>71</v>
      </c>
      <c r="G4240">
        <v>75.792000000000002</v>
      </c>
    </row>
    <row r="4241" spans="1:7" x14ac:dyDescent="0.55000000000000004">
      <c r="A4241" s="1">
        <v>42149</v>
      </c>
      <c r="B4241" t="s">
        <v>22</v>
      </c>
      <c r="C4241" t="s">
        <v>207</v>
      </c>
      <c r="D4241" t="s">
        <v>101</v>
      </c>
      <c r="E4241" t="s">
        <v>42</v>
      </c>
      <c r="F4241" t="s">
        <v>74</v>
      </c>
      <c r="G4241">
        <v>75.599999999999994</v>
      </c>
    </row>
    <row r="4242" spans="1:7" x14ac:dyDescent="0.55000000000000004">
      <c r="A4242" s="1">
        <v>42980</v>
      </c>
      <c r="B4242" t="s">
        <v>22</v>
      </c>
      <c r="C4242" t="s">
        <v>263</v>
      </c>
      <c r="D4242" t="s">
        <v>144</v>
      </c>
      <c r="E4242" t="s">
        <v>42</v>
      </c>
      <c r="F4242" t="s">
        <v>64</v>
      </c>
      <c r="G4242">
        <v>75.48</v>
      </c>
    </row>
    <row r="4243" spans="1:7" x14ac:dyDescent="0.55000000000000004">
      <c r="A4243" s="1">
        <v>42546</v>
      </c>
      <c r="B4243" t="s">
        <v>22</v>
      </c>
      <c r="C4243" t="s">
        <v>100</v>
      </c>
      <c r="D4243" t="s">
        <v>101</v>
      </c>
      <c r="E4243" t="s">
        <v>28</v>
      </c>
      <c r="F4243" t="s">
        <v>61</v>
      </c>
      <c r="G4243">
        <v>75.384</v>
      </c>
    </row>
    <row r="4244" spans="1:7" x14ac:dyDescent="0.55000000000000004">
      <c r="A4244" s="1">
        <v>42539</v>
      </c>
      <c r="B4244" t="s">
        <v>98</v>
      </c>
      <c r="C4244" t="s">
        <v>306</v>
      </c>
      <c r="D4244" t="s">
        <v>40</v>
      </c>
      <c r="E4244" t="s">
        <v>28</v>
      </c>
      <c r="F4244" t="s">
        <v>61</v>
      </c>
      <c r="G4244">
        <v>75.36</v>
      </c>
    </row>
    <row r="4245" spans="1:7" x14ac:dyDescent="0.55000000000000004">
      <c r="A4245" s="1">
        <v>42513</v>
      </c>
      <c r="B4245" t="s">
        <v>98</v>
      </c>
      <c r="C4245" t="s">
        <v>234</v>
      </c>
      <c r="D4245" t="s">
        <v>101</v>
      </c>
      <c r="E4245" t="s">
        <v>28</v>
      </c>
      <c r="F4245" t="s">
        <v>61</v>
      </c>
      <c r="G4245">
        <v>75.33</v>
      </c>
    </row>
    <row r="4246" spans="1:7" x14ac:dyDescent="0.55000000000000004">
      <c r="A4246" s="1">
        <v>42478</v>
      </c>
      <c r="B4246" t="s">
        <v>22</v>
      </c>
      <c r="C4246" t="s">
        <v>250</v>
      </c>
      <c r="D4246" t="s">
        <v>101</v>
      </c>
      <c r="E4246" t="s">
        <v>42</v>
      </c>
      <c r="F4246" t="s">
        <v>43</v>
      </c>
      <c r="G4246">
        <v>75.180000000000007</v>
      </c>
    </row>
    <row r="4247" spans="1:7" x14ac:dyDescent="0.55000000000000004">
      <c r="A4247" s="1">
        <v>43289</v>
      </c>
      <c r="B4247" t="s">
        <v>22</v>
      </c>
      <c r="C4247" t="s">
        <v>39</v>
      </c>
      <c r="D4247" t="s">
        <v>40</v>
      </c>
      <c r="E4247" t="s">
        <v>42</v>
      </c>
      <c r="F4247" t="s">
        <v>43</v>
      </c>
      <c r="G4247">
        <v>75.180000000000007</v>
      </c>
    </row>
    <row r="4248" spans="1:7" x14ac:dyDescent="0.55000000000000004">
      <c r="A4248" s="1">
        <v>42267</v>
      </c>
      <c r="B4248" t="s">
        <v>22</v>
      </c>
      <c r="C4248" t="s">
        <v>263</v>
      </c>
      <c r="D4248" t="s">
        <v>144</v>
      </c>
      <c r="E4248" t="s">
        <v>42</v>
      </c>
      <c r="F4248" t="s">
        <v>43</v>
      </c>
      <c r="G4248">
        <v>75.180000000000007</v>
      </c>
    </row>
    <row r="4249" spans="1:7" x14ac:dyDescent="0.55000000000000004">
      <c r="A4249" s="1">
        <v>42917</v>
      </c>
      <c r="B4249" t="s">
        <v>98</v>
      </c>
      <c r="C4249" t="s">
        <v>263</v>
      </c>
      <c r="D4249" t="s">
        <v>144</v>
      </c>
      <c r="E4249" t="s">
        <v>42</v>
      </c>
      <c r="F4249" t="s">
        <v>86</v>
      </c>
      <c r="G4249">
        <v>75.06</v>
      </c>
    </row>
    <row r="4250" spans="1:7" x14ac:dyDescent="0.55000000000000004">
      <c r="A4250" s="1">
        <v>43190</v>
      </c>
      <c r="B4250" t="s">
        <v>22</v>
      </c>
      <c r="C4250" t="s">
        <v>263</v>
      </c>
      <c r="D4250" t="s">
        <v>144</v>
      </c>
      <c r="E4250" t="s">
        <v>42</v>
      </c>
      <c r="F4250" t="s">
        <v>86</v>
      </c>
      <c r="G4250">
        <v>75.040000000000006</v>
      </c>
    </row>
    <row r="4251" spans="1:7" x14ac:dyDescent="0.55000000000000004">
      <c r="A4251" s="1">
        <v>42544</v>
      </c>
      <c r="B4251" t="s">
        <v>37</v>
      </c>
      <c r="C4251" t="s">
        <v>1271</v>
      </c>
      <c r="D4251" t="s">
        <v>26</v>
      </c>
      <c r="E4251" t="s">
        <v>67</v>
      </c>
      <c r="F4251" t="s">
        <v>157</v>
      </c>
      <c r="G4251">
        <v>75</v>
      </c>
    </row>
    <row r="4252" spans="1:7" x14ac:dyDescent="0.55000000000000004">
      <c r="A4252" s="1">
        <v>43422</v>
      </c>
      <c r="B4252" t="s">
        <v>22</v>
      </c>
      <c r="C4252" t="s">
        <v>263</v>
      </c>
      <c r="D4252" t="s">
        <v>144</v>
      </c>
      <c r="E4252" t="s">
        <v>67</v>
      </c>
      <c r="F4252" t="s">
        <v>68</v>
      </c>
      <c r="G4252">
        <v>74.95</v>
      </c>
    </row>
    <row r="4253" spans="1:7" x14ac:dyDescent="0.55000000000000004">
      <c r="A4253" s="1">
        <v>42734</v>
      </c>
      <c r="B4253" t="s">
        <v>22</v>
      </c>
      <c r="C4253" t="s">
        <v>39</v>
      </c>
      <c r="D4253" t="s">
        <v>40</v>
      </c>
      <c r="E4253" t="s">
        <v>42</v>
      </c>
      <c r="F4253" t="s">
        <v>55</v>
      </c>
      <c r="G4253">
        <v>74.94</v>
      </c>
    </row>
    <row r="4254" spans="1:7" x14ac:dyDescent="0.55000000000000004">
      <c r="A4254" s="1">
        <v>42684</v>
      </c>
      <c r="B4254" t="s">
        <v>98</v>
      </c>
      <c r="C4254" t="s">
        <v>225</v>
      </c>
      <c r="D4254" t="s">
        <v>101</v>
      </c>
      <c r="E4254" t="s">
        <v>42</v>
      </c>
      <c r="F4254" t="s">
        <v>71</v>
      </c>
      <c r="G4254">
        <v>74.760000000000005</v>
      </c>
    </row>
    <row r="4255" spans="1:7" x14ac:dyDescent="0.55000000000000004">
      <c r="A4255" s="1">
        <v>42663</v>
      </c>
      <c r="B4255" t="s">
        <v>22</v>
      </c>
      <c r="C4255" t="s">
        <v>39</v>
      </c>
      <c r="D4255" t="s">
        <v>40</v>
      </c>
      <c r="E4255" t="s">
        <v>28</v>
      </c>
      <c r="F4255" t="s">
        <v>61</v>
      </c>
      <c r="G4255">
        <v>74.760000000000005</v>
      </c>
    </row>
    <row r="4256" spans="1:7" x14ac:dyDescent="0.55000000000000004">
      <c r="A4256" s="1">
        <v>43329</v>
      </c>
      <c r="B4256" t="s">
        <v>98</v>
      </c>
      <c r="C4256" t="s">
        <v>100</v>
      </c>
      <c r="D4256" t="s">
        <v>101</v>
      </c>
      <c r="E4256" t="s">
        <v>28</v>
      </c>
      <c r="F4256" t="s">
        <v>32</v>
      </c>
      <c r="G4256">
        <v>74.591999999999999</v>
      </c>
    </row>
    <row r="4257" spans="1:7" x14ac:dyDescent="0.55000000000000004">
      <c r="A4257" s="1">
        <v>42403</v>
      </c>
      <c r="B4257" t="s">
        <v>22</v>
      </c>
      <c r="C4257" t="s">
        <v>1271</v>
      </c>
      <c r="D4257" t="s">
        <v>26</v>
      </c>
      <c r="E4257" t="s">
        <v>42</v>
      </c>
      <c r="F4257" t="s">
        <v>169</v>
      </c>
      <c r="G4257">
        <v>74.52</v>
      </c>
    </row>
    <row r="4258" spans="1:7" x14ac:dyDescent="0.55000000000000004">
      <c r="A4258" s="1">
        <v>43204</v>
      </c>
      <c r="B4258" t="s">
        <v>37</v>
      </c>
      <c r="C4258" t="s">
        <v>786</v>
      </c>
      <c r="D4258" t="s">
        <v>144</v>
      </c>
      <c r="E4258" t="s">
        <v>28</v>
      </c>
      <c r="F4258" t="s">
        <v>61</v>
      </c>
      <c r="G4258">
        <v>74.45</v>
      </c>
    </row>
    <row r="4259" spans="1:7" x14ac:dyDescent="0.55000000000000004">
      <c r="A4259" s="1">
        <v>43231</v>
      </c>
      <c r="B4259" t="s">
        <v>98</v>
      </c>
      <c r="C4259" t="s">
        <v>100</v>
      </c>
      <c r="D4259" t="s">
        <v>101</v>
      </c>
      <c r="E4259" t="s">
        <v>42</v>
      </c>
      <c r="F4259" t="s">
        <v>55</v>
      </c>
      <c r="G4259">
        <v>74.415999999999997</v>
      </c>
    </row>
    <row r="4260" spans="1:7" x14ac:dyDescent="0.55000000000000004">
      <c r="A4260" s="1">
        <v>42455</v>
      </c>
      <c r="B4260" t="s">
        <v>37</v>
      </c>
      <c r="C4260" t="s">
        <v>50</v>
      </c>
      <c r="D4260" t="s">
        <v>26</v>
      </c>
      <c r="E4260" t="s">
        <v>42</v>
      </c>
      <c r="F4260" t="s">
        <v>86</v>
      </c>
      <c r="G4260">
        <v>74.352000000000004</v>
      </c>
    </row>
    <row r="4261" spans="1:7" x14ac:dyDescent="0.55000000000000004">
      <c r="A4261" s="1">
        <v>43063</v>
      </c>
      <c r="B4261" t="s">
        <v>22</v>
      </c>
      <c r="C4261" t="s">
        <v>100</v>
      </c>
      <c r="D4261" t="s">
        <v>101</v>
      </c>
      <c r="E4261" t="s">
        <v>42</v>
      </c>
      <c r="F4261" t="s">
        <v>86</v>
      </c>
      <c r="G4261">
        <v>74.352000000000004</v>
      </c>
    </row>
    <row r="4262" spans="1:7" x14ac:dyDescent="0.55000000000000004">
      <c r="A4262" s="1">
        <v>42085</v>
      </c>
      <c r="B4262" t="s">
        <v>37</v>
      </c>
      <c r="C4262" t="s">
        <v>306</v>
      </c>
      <c r="D4262" t="s">
        <v>40</v>
      </c>
      <c r="E4262" t="s">
        <v>42</v>
      </c>
      <c r="F4262" t="s">
        <v>86</v>
      </c>
      <c r="G4262">
        <v>74.352000000000004</v>
      </c>
    </row>
    <row r="4263" spans="1:7" x14ac:dyDescent="0.55000000000000004">
      <c r="A4263" s="1">
        <v>42315</v>
      </c>
      <c r="B4263" t="s">
        <v>37</v>
      </c>
      <c r="C4263" t="s">
        <v>100</v>
      </c>
      <c r="D4263" t="s">
        <v>101</v>
      </c>
      <c r="E4263" t="s">
        <v>42</v>
      </c>
      <c r="F4263" t="s">
        <v>169</v>
      </c>
      <c r="G4263">
        <v>74.352000000000004</v>
      </c>
    </row>
    <row r="4264" spans="1:7" x14ac:dyDescent="0.55000000000000004">
      <c r="A4264" s="1">
        <v>43269</v>
      </c>
      <c r="B4264" t="s">
        <v>98</v>
      </c>
      <c r="C4264" t="s">
        <v>100</v>
      </c>
      <c r="D4264" t="s">
        <v>101</v>
      </c>
      <c r="E4264" t="s">
        <v>42</v>
      </c>
      <c r="F4264" t="s">
        <v>86</v>
      </c>
      <c r="G4264">
        <v>74.352000000000004</v>
      </c>
    </row>
    <row r="4265" spans="1:7" x14ac:dyDescent="0.55000000000000004">
      <c r="A4265" s="1">
        <v>43185</v>
      </c>
      <c r="B4265" t="s">
        <v>37</v>
      </c>
      <c r="C4265" t="s">
        <v>100</v>
      </c>
      <c r="D4265" t="s">
        <v>101</v>
      </c>
      <c r="E4265" t="s">
        <v>42</v>
      </c>
      <c r="F4265" t="s">
        <v>86</v>
      </c>
      <c r="G4265">
        <v>74.352000000000004</v>
      </c>
    </row>
    <row r="4266" spans="1:7" x14ac:dyDescent="0.55000000000000004">
      <c r="A4266" s="1">
        <v>43438</v>
      </c>
      <c r="B4266" t="s">
        <v>22</v>
      </c>
      <c r="C4266" t="s">
        <v>494</v>
      </c>
      <c r="D4266" t="s">
        <v>144</v>
      </c>
      <c r="E4266" t="s">
        <v>42</v>
      </c>
      <c r="F4266" t="s">
        <v>86</v>
      </c>
      <c r="G4266">
        <v>74.352000000000004</v>
      </c>
    </row>
    <row r="4267" spans="1:7" x14ac:dyDescent="0.55000000000000004">
      <c r="A4267" s="1">
        <v>43357</v>
      </c>
      <c r="B4267" t="s">
        <v>37</v>
      </c>
      <c r="C4267" t="s">
        <v>84</v>
      </c>
      <c r="D4267" t="s">
        <v>26</v>
      </c>
      <c r="E4267" t="s">
        <v>42</v>
      </c>
      <c r="F4267" t="s">
        <v>86</v>
      </c>
      <c r="G4267">
        <v>74.352000000000004</v>
      </c>
    </row>
    <row r="4268" spans="1:7" x14ac:dyDescent="0.55000000000000004">
      <c r="A4268" s="1">
        <v>42478</v>
      </c>
      <c r="B4268" t="s">
        <v>37</v>
      </c>
      <c r="C4268" t="s">
        <v>100</v>
      </c>
      <c r="D4268" t="s">
        <v>101</v>
      </c>
      <c r="E4268" t="s">
        <v>42</v>
      </c>
      <c r="F4268" t="s">
        <v>64</v>
      </c>
      <c r="G4268">
        <v>74.352000000000004</v>
      </c>
    </row>
    <row r="4269" spans="1:7" x14ac:dyDescent="0.55000000000000004">
      <c r="A4269" s="1">
        <v>42553</v>
      </c>
      <c r="B4269" t="s">
        <v>37</v>
      </c>
      <c r="C4269" t="s">
        <v>84</v>
      </c>
      <c r="D4269" t="s">
        <v>26</v>
      </c>
      <c r="E4269" t="s">
        <v>67</v>
      </c>
      <c r="F4269" t="s">
        <v>68</v>
      </c>
      <c r="G4269">
        <v>74.239999999999995</v>
      </c>
    </row>
    <row r="4270" spans="1:7" x14ac:dyDescent="0.55000000000000004">
      <c r="A4270" s="1">
        <v>43427</v>
      </c>
      <c r="B4270" t="s">
        <v>22</v>
      </c>
      <c r="C4270" t="s">
        <v>84</v>
      </c>
      <c r="D4270" t="s">
        <v>26</v>
      </c>
      <c r="E4270" t="s">
        <v>67</v>
      </c>
      <c r="F4270" t="s">
        <v>157</v>
      </c>
      <c r="G4270">
        <v>74.111999999999995</v>
      </c>
    </row>
    <row r="4271" spans="1:7" x14ac:dyDescent="0.55000000000000004">
      <c r="A4271" s="1">
        <v>43345</v>
      </c>
      <c r="B4271" t="s">
        <v>22</v>
      </c>
      <c r="C4271" t="s">
        <v>39</v>
      </c>
      <c r="D4271" t="s">
        <v>40</v>
      </c>
      <c r="E4271" t="s">
        <v>42</v>
      </c>
      <c r="F4271" t="s">
        <v>43</v>
      </c>
      <c r="G4271">
        <v>74</v>
      </c>
    </row>
    <row r="4272" spans="1:7" x14ac:dyDescent="0.55000000000000004">
      <c r="A4272" s="1">
        <v>43234</v>
      </c>
      <c r="B4272" t="s">
        <v>37</v>
      </c>
      <c r="C4272" t="s">
        <v>2738</v>
      </c>
      <c r="D4272" t="s">
        <v>144</v>
      </c>
      <c r="E4272" t="s">
        <v>42</v>
      </c>
      <c r="F4272" t="s">
        <v>43</v>
      </c>
      <c r="G4272">
        <v>74</v>
      </c>
    </row>
    <row r="4273" spans="1:7" x14ac:dyDescent="0.55000000000000004">
      <c r="A4273" s="1">
        <v>42187</v>
      </c>
      <c r="B4273" t="s">
        <v>22</v>
      </c>
      <c r="C4273" t="s">
        <v>786</v>
      </c>
      <c r="D4273" t="s">
        <v>144</v>
      </c>
      <c r="E4273" t="s">
        <v>67</v>
      </c>
      <c r="F4273" t="s">
        <v>68</v>
      </c>
      <c r="G4273">
        <v>73.98</v>
      </c>
    </row>
    <row r="4274" spans="1:7" x14ac:dyDescent="0.55000000000000004">
      <c r="A4274" s="1">
        <v>42729</v>
      </c>
      <c r="B4274" t="s">
        <v>37</v>
      </c>
      <c r="C4274" t="s">
        <v>234</v>
      </c>
      <c r="D4274" t="s">
        <v>101</v>
      </c>
      <c r="E4274" t="s">
        <v>67</v>
      </c>
      <c r="F4274" t="s">
        <v>68</v>
      </c>
      <c r="G4274">
        <v>73.98</v>
      </c>
    </row>
    <row r="4275" spans="1:7" x14ac:dyDescent="0.55000000000000004">
      <c r="A4275" s="1">
        <v>42266</v>
      </c>
      <c r="B4275" t="s">
        <v>37</v>
      </c>
      <c r="C4275" t="s">
        <v>306</v>
      </c>
      <c r="D4275" t="s">
        <v>40</v>
      </c>
      <c r="E4275" t="s">
        <v>28</v>
      </c>
      <c r="F4275" t="s">
        <v>52</v>
      </c>
      <c r="G4275">
        <v>73.915000000000006</v>
      </c>
    </row>
    <row r="4276" spans="1:7" x14ac:dyDescent="0.55000000000000004">
      <c r="A4276" s="1">
        <v>43448</v>
      </c>
      <c r="B4276" t="s">
        <v>98</v>
      </c>
      <c r="C4276" t="s">
        <v>1244</v>
      </c>
      <c r="D4276" t="s">
        <v>144</v>
      </c>
      <c r="E4276" t="s">
        <v>42</v>
      </c>
      <c r="F4276" t="s">
        <v>55</v>
      </c>
      <c r="G4276">
        <v>73.849999999999994</v>
      </c>
    </row>
    <row r="4277" spans="1:7" x14ac:dyDescent="0.55000000000000004">
      <c r="A4277" s="1">
        <v>42768</v>
      </c>
      <c r="B4277" t="s">
        <v>37</v>
      </c>
      <c r="C4277" t="s">
        <v>100</v>
      </c>
      <c r="D4277" t="s">
        <v>101</v>
      </c>
      <c r="E4277" t="s">
        <v>28</v>
      </c>
      <c r="F4277" t="s">
        <v>61</v>
      </c>
      <c r="G4277">
        <v>73.784000000000006</v>
      </c>
    </row>
    <row r="4278" spans="1:7" x14ac:dyDescent="0.55000000000000004">
      <c r="A4278" s="1">
        <v>43420</v>
      </c>
      <c r="B4278" t="s">
        <v>22</v>
      </c>
      <c r="C4278" t="s">
        <v>92</v>
      </c>
      <c r="D4278" t="s">
        <v>40</v>
      </c>
      <c r="E4278" t="s">
        <v>42</v>
      </c>
      <c r="F4278" t="s">
        <v>86</v>
      </c>
      <c r="G4278">
        <v>73.680000000000007</v>
      </c>
    </row>
    <row r="4279" spans="1:7" x14ac:dyDescent="0.55000000000000004">
      <c r="A4279" s="1">
        <v>42995</v>
      </c>
      <c r="B4279" t="s">
        <v>37</v>
      </c>
      <c r="C4279" t="s">
        <v>39</v>
      </c>
      <c r="D4279" t="s">
        <v>40</v>
      </c>
      <c r="E4279" t="s">
        <v>67</v>
      </c>
      <c r="F4279" t="s">
        <v>68</v>
      </c>
      <c r="G4279">
        <v>73.584000000000003</v>
      </c>
    </row>
    <row r="4280" spans="1:7" x14ac:dyDescent="0.55000000000000004">
      <c r="A4280" s="1">
        <v>42308</v>
      </c>
      <c r="B4280" t="s">
        <v>98</v>
      </c>
      <c r="C4280" t="s">
        <v>39</v>
      </c>
      <c r="D4280" t="s">
        <v>40</v>
      </c>
      <c r="E4280" t="s">
        <v>67</v>
      </c>
      <c r="F4280" t="s">
        <v>68</v>
      </c>
      <c r="G4280">
        <v>73.584000000000003</v>
      </c>
    </row>
    <row r="4281" spans="1:7" x14ac:dyDescent="0.55000000000000004">
      <c r="A4281" s="1">
        <v>43445</v>
      </c>
      <c r="B4281" t="s">
        <v>37</v>
      </c>
      <c r="C4281" t="s">
        <v>50</v>
      </c>
      <c r="D4281" t="s">
        <v>26</v>
      </c>
      <c r="E4281" t="s">
        <v>67</v>
      </c>
      <c r="F4281" t="s">
        <v>68</v>
      </c>
      <c r="G4281">
        <v>73.567999999999998</v>
      </c>
    </row>
    <row r="4282" spans="1:7" x14ac:dyDescent="0.55000000000000004">
      <c r="A4282" s="1">
        <v>43080</v>
      </c>
      <c r="B4282" t="s">
        <v>37</v>
      </c>
      <c r="C4282" t="s">
        <v>494</v>
      </c>
      <c r="D4282" t="s">
        <v>144</v>
      </c>
      <c r="E4282" t="s">
        <v>42</v>
      </c>
      <c r="F4282" t="s">
        <v>74</v>
      </c>
      <c r="G4282">
        <v>73.536000000000001</v>
      </c>
    </row>
    <row r="4283" spans="1:7" x14ac:dyDescent="0.55000000000000004">
      <c r="A4283" s="1">
        <v>43064</v>
      </c>
      <c r="B4283" t="s">
        <v>22</v>
      </c>
      <c r="C4283" t="s">
        <v>354</v>
      </c>
      <c r="D4283" t="s">
        <v>26</v>
      </c>
      <c r="E4283" t="s">
        <v>42</v>
      </c>
      <c r="F4283" t="s">
        <v>55</v>
      </c>
      <c r="G4283">
        <v>73.36</v>
      </c>
    </row>
    <row r="4284" spans="1:7" x14ac:dyDescent="0.55000000000000004">
      <c r="A4284" s="1">
        <v>43215</v>
      </c>
      <c r="B4284" t="s">
        <v>22</v>
      </c>
      <c r="C4284" t="s">
        <v>39</v>
      </c>
      <c r="D4284" t="s">
        <v>40</v>
      </c>
      <c r="E4284" t="s">
        <v>42</v>
      </c>
      <c r="F4284" t="s">
        <v>71</v>
      </c>
      <c r="G4284">
        <v>73.343999999999994</v>
      </c>
    </row>
    <row r="4285" spans="1:7" x14ac:dyDescent="0.55000000000000004">
      <c r="A4285" s="1">
        <v>42157</v>
      </c>
      <c r="B4285" t="s">
        <v>98</v>
      </c>
      <c r="C4285" t="s">
        <v>117</v>
      </c>
      <c r="D4285" t="s">
        <v>40</v>
      </c>
      <c r="E4285" t="s">
        <v>28</v>
      </c>
      <c r="F4285" t="s">
        <v>61</v>
      </c>
      <c r="G4285">
        <v>73.319999999999993</v>
      </c>
    </row>
    <row r="4286" spans="1:7" x14ac:dyDescent="0.55000000000000004">
      <c r="A4286" s="1">
        <v>42458</v>
      </c>
      <c r="B4286" t="s">
        <v>22</v>
      </c>
      <c r="C4286" t="s">
        <v>92</v>
      </c>
      <c r="D4286" t="s">
        <v>40</v>
      </c>
      <c r="E4286" t="s">
        <v>42</v>
      </c>
      <c r="F4286" t="s">
        <v>74</v>
      </c>
      <c r="G4286">
        <v>73.28</v>
      </c>
    </row>
    <row r="4287" spans="1:7" x14ac:dyDescent="0.55000000000000004">
      <c r="A4287" s="1">
        <v>42844</v>
      </c>
      <c r="B4287" t="s">
        <v>22</v>
      </c>
      <c r="C4287" t="s">
        <v>39</v>
      </c>
      <c r="D4287" t="s">
        <v>40</v>
      </c>
      <c r="E4287" t="s">
        <v>42</v>
      </c>
      <c r="F4287" t="s">
        <v>64</v>
      </c>
      <c r="G4287">
        <v>73.2</v>
      </c>
    </row>
    <row r="4288" spans="1:7" x14ac:dyDescent="0.55000000000000004">
      <c r="A4288" s="1">
        <v>42940</v>
      </c>
      <c r="B4288" t="s">
        <v>22</v>
      </c>
      <c r="C4288" t="s">
        <v>734</v>
      </c>
      <c r="D4288" t="s">
        <v>26</v>
      </c>
      <c r="E4288" t="s">
        <v>42</v>
      </c>
      <c r="F4288" t="s">
        <v>64</v>
      </c>
      <c r="G4288">
        <v>73.2</v>
      </c>
    </row>
    <row r="4289" spans="1:7" x14ac:dyDescent="0.55000000000000004">
      <c r="A4289" s="1">
        <v>43366</v>
      </c>
      <c r="B4289" t="s">
        <v>22</v>
      </c>
      <c r="C4289" t="s">
        <v>207</v>
      </c>
      <c r="D4289" t="s">
        <v>101</v>
      </c>
      <c r="E4289" t="s">
        <v>42</v>
      </c>
      <c r="F4289" t="s">
        <v>74</v>
      </c>
      <c r="G4289">
        <v>73.176000000000002</v>
      </c>
    </row>
    <row r="4290" spans="1:7" x14ac:dyDescent="0.55000000000000004">
      <c r="A4290" s="1">
        <v>42661</v>
      </c>
      <c r="B4290" t="s">
        <v>98</v>
      </c>
      <c r="C4290" t="s">
        <v>100</v>
      </c>
      <c r="D4290" t="s">
        <v>101</v>
      </c>
      <c r="E4290" t="s">
        <v>42</v>
      </c>
      <c r="F4290" t="s">
        <v>74</v>
      </c>
      <c r="G4290">
        <v>73.164000000000001</v>
      </c>
    </row>
    <row r="4291" spans="1:7" x14ac:dyDescent="0.55000000000000004">
      <c r="A4291" s="1">
        <v>43350</v>
      </c>
      <c r="B4291" t="s">
        <v>98</v>
      </c>
      <c r="C4291" t="s">
        <v>207</v>
      </c>
      <c r="D4291" t="s">
        <v>101</v>
      </c>
      <c r="E4291" t="s">
        <v>42</v>
      </c>
      <c r="F4291" t="s">
        <v>86</v>
      </c>
      <c r="G4291">
        <v>73.007999999999996</v>
      </c>
    </row>
    <row r="4292" spans="1:7" x14ac:dyDescent="0.55000000000000004">
      <c r="A4292" s="1">
        <v>43366</v>
      </c>
      <c r="B4292" t="s">
        <v>22</v>
      </c>
      <c r="C4292" t="s">
        <v>39</v>
      </c>
      <c r="D4292" t="s">
        <v>40</v>
      </c>
      <c r="E4292" t="s">
        <v>42</v>
      </c>
      <c r="F4292" t="s">
        <v>71</v>
      </c>
      <c r="G4292">
        <v>72.959999999999994</v>
      </c>
    </row>
    <row r="4293" spans="1:7" x14ac:dyDescent="0.55000000000000004">
      <c r="A4293" s="1">
        <v>43378</v>
      </c>
      <c r="B4293" t="s">
        <v>37</v>
      </c>
      <c r="C4293" t="s">
        <v>39</v>
      </c>
      <c r="D4293" t="s">
        <v>40</v>
      </c>
      <c r="E4293" t="s">
        <v>28</v>
      </c>
      <c r="F4293" t="s">
        <v>61</v>
      </c>
      <c r="G4293">
        <v>72.900000000000006</v>
      </c>
    </row>
    <row r="4294" spans="1:7" x14ac:dyDescent="0.55000000000000004">
      <c r="A4294" s="1">
        <v>43162</v>
      </c>
      <c r="B4294" t="s">
        <v>22</v>
      </c>
      <c r="C4294" t="s">
        <v>25</v>
      </c>
      <c r="D4294" t="s">
        <v>26</v>
      </c>
      <c r="E4294" t="s">
        <v>42</v>
      </c>
      <c r="F4294" t="s">
        <v>74</v>
      </c>
      <c r="G4294">
        <v>72.8</v>
      </c>
    </row>
    <row r="4295" spans="1:7" x14ac:dyDescent="0.55000000000000004">
      <c r="A4295" s="1">
        <v>42486</v>
      </c>
      <c r="B4295" t="s">
        <v>22</v>
      </c>
      <c r="C4295" t="s">
        <v>331</v>
      </c>
      <c r="D4295" t="s">
        <v>26</v>
      </c>
      <c r="E4295" t="s">
        <v>42</v>
      </c>
      <c r="F4295" t="s">
        <v>55</v>
      </c>
      <c r="G4295">
        <v>72.784000000000006</v>
      </c>
    </row>
    <row r="4296" spans="1:7" x14ac:dyDescent="0.55000000000000004">
      <c r="A4296" s="1">
        <v>43372</v>
      </c>
      <c r="B4296" t="s">
        <v>22</v>
      </c>
      <c r="C4296" t="s">
        <v>39</v>
      </c>
      <c r="D4296" t="s">
        <v>40</v>
      </c>
      <c r="E4296" t="s">
        <v>28</v>
      </c>
      <c r="F4296" t="s">
        <v>32</v>
      </c>
      <c r="G4296">
        <v>72.784000000000006</v>
      </c>
    </row>
    <row r="4297" spans="1:7" x14ac:dyDescent="0.55000000000000004">
      <c r="A4297" s="1">
        <v>43214</v>
      </c>
      <c r="B4297" t="s">
        <v>22</v>
      </c>
      <c r="C4297" t="s">
        <v>207</v>
      </c>
      <c r="D4297" t="s">
        <v>101</v>
      </c>
      <c r="E4297" t="s">
        <v>42</v>
      </c>
      <c r="F4297" t="s">
        <v>55</v>
      </c>
      <c r="G4297">
        <v>72.784000000000006</v>
      </c>
    </row>
    <row r="4298" spans="1:7" x14ac:dyDescent="0.55000000000000004">
      <c r="A4298" s="1">
        <v>42651</v>
      </c>
      <c r="B4298" t="s">
        <v>37</v>
      </c>
      <c r="C4298" t="s">
        <v>100</v>
      </c>
      <c r="D4298" t="s">
        <v>101</v>
      </c>
      <c r="E4298" t="s">
        <v>28</v>
      </c>
      <c r="F4298" t="s">
        <v>61</v>
      </c>
      <c r="G4298">
        <v>72.78</v>
      </c>
    </row>
    <row r="4299" spans="1:7" x14ac:dyDescent="0.55000000000000004">
      <c r="A4299" s="1">
        <v>42694</v>
      </c>
      <c r="B4299" t="s">
        <v>22</v>
      </c>
      <c r="C4299" t="s">
        <v>39</v>
      </c>
      <c r="D4299" t="s">
        <v>40</v>
      </c>
      <c r="E4299" t="s">
        <v>67</v>
      </c>
      <c r="F4299" t="s">
        <v>68</v>
      </c>
      <c r="G4299">
        <v>72.744</v>
      </c>
    </row>
    <row r="4300" spans="1:7" x14ac:dyDescent="0.55000000000000004">
      <c r="A4300" s="1">
        <v>42731</v>
      </c>
      <c r="B4300" t="s">
        <v>37</v>
      </c>
      <c r="C4300" t="s">
        <v>331</v>
      </c>
      <c r="D4300" t="s">
        <v>26</v>
      </c>
      <c r="E4300" t="s">
        <v>67</v>
      </c>
      <c r="F4300" t="s">
        <v>157</v>
      </c>
      <c r="G4300">
        <v>72.744</v>
      </c>
    </row>
    <row r="4301" spans="1:7" x14ac:dyDescent="0.55000000000000004">
      <c r="A4301" s="1">
        <v>42728</v>
      </c>
      <c r="B4301" t="s">
        <v>22</v>
      </c>
      <c r="C4301" t="s">
        <v>494</v>
      </c>
      <c r="D4301" t="s">
        <v>144</v>
      </c>
      <c r="E4301" t="s">
        <v>28</v>
      </c>
      <c r="F4301" t="s">
        <v>61</v>
      </c>
      <c r="G4301">
        <v>72.703999999999994</v>
      </c>
    </row>
    <row r="4302" spans="1:7" x14ac:dyDescent="0.55000000000000004">
      <c r="A4302" s="1">
        <v>43457</v>
      </c>
      <c r="B4302" t="s">
        <v>22</v>
      </c>
      <c r="C4302" t="s">
        <v>331</v>
      </c>
      <c r="D4302" t="s">
        <v>26</v>
      </c>
      <c r="E4302" t="s">
        <v>28</v>
      </c>
      <c r="F4302" t="s">
        <v>61</v>
      </c>
      <c r="G4302">
        <v>72.703999999999994</v>
      </c>
    </row>
    <row r="4303" spans="1:7" x14ac:dyDescent="0.55000000000000004">
      <c r="A4303" s="1">
        <v>43087</v>
      </c>
      <c r="B4303" t="s">
        <v>22</v>
      </c>
      <c r="C4303" t="s">
        <v>39</v>
      </c>
      <c r="D4303" t="s">
        <v>40</v>
      </c>
      <c r="E4303" t="s">
        <v>67</v>
      </c>
      <c r="F4303" t="s">
        <v>157</v>
      </c>
      <c r="G4303">
        <v>72.64</v>
      </c>
    </row>
    <row r="4304" spans="1:7" x14ac:dyDescent="0.55000000000000004">
      <c r="A4304" s="1">
        <v>43363</v>
      </c>
      <c r="B4304" t="s">
        <v>22</v>
      </c>
      <c r="C4304" t="s">
        <v>263</v>
      </c>
      <c r="D4304" t="s">
        <v>144</v>
      </c>
      <c r="E4304" t="s">
        <v>67</v>
      </c>
      <c r="F4304" t="s">
        <v>157</v>
      </c>
      <c r="G4304">
        <v>72.64</v>
      </c>
    </row>
    <row r="4305" spans="1:7" x14ac:dyDescent="0.55000000000000004">
      <c r="A4305" s="1">
        <v>42530</v>
      </c>
      <c r="B4305" t="s">
        <v>22</v>
      </c>
      <c r="C4305" t="s">
        <v>50</v>
      </c>
      <c r="D4305" t="s">
        <v>26</v>
      </c>
      <c r="E4305" t="s">
        <v>67</v>
      </c>
      <c r="F4305" t="s">
        <v>157</v>
      </c>
      <c r="G4305">
        <v>72.599999999999994</v>
      </c>
    </row>
    <row r="4306" spans="1:7" x14ac:dyDescent="0.55000000000000004">
      <c r="A4306" s="1">
        <v>42639</v>
      </c>
      <c r="B4306" t="s">
        <v>37</v>
      </c>
      <c r="C4306" t="s">
        <v>306</v>
      </c>
      <c r="D4306" t="s">
        <v>40</v>
      </c>
      <c r="E4306" t="s">
        <v>42</v>
      </c>
      <c r="F4306" t="s">
        <v>71</v>
      </c>
      <c r="G4306">
        <v>72.587999999999994</v>
      </c>
    </row>
    <row r="4307" spans="1:7" x14ac:dyDescent="0.55000000000000004">
      <c r="A4307" s="1">
        <v>43362</v>
      </c>
      <c r="B4307" t="s">
        <v>37</v>
      </c>
      <c r="C4307" t="s">
        <v>416</v>
      </c>
      <c r="D4307" t="s">
        <v>40</v>
      </c>
      <c r="E4307" t="s">
        <v>28</v>
      </c>
      <c r="F4307" t="s">
        <v>29</v>
      </c>
      <c r="G4307">
        <v>72.587999999999994</v>
      </c>
    </row>
    <row r="4308" spans="1:7" x14ac:dyDescent="0.55000000000000004">
      <c r="A4308" s="1">
        <v>43259</v>
      </c>
      <c r="B4308" t="s">
        <v>22</v>
      </c>
      <c r="C4308" t="s">
        <v>306</v>
      </c>
      <c r="D4308" t="s">
        <v>40</v>
      </c>
      <c r="E4308" t="s">
        <v>42</v>
      </c>
      <c r="F4308" t="s">
        <v>71</v>
      </c>
      <c r="G4308">
        <v>72.587999999999994</v>
      </c>
    </row>
    <row r="4309" spans="1:7" x14ac:dyDescent="0.55000000000000004">
      <c r="A4309" s="1">
        <v>42979</v>
      </c>
      <c r="B4309" t="s">
        <v>22</v>
      </c>
      <c r="C4309" t="s">
        <v>263</v>
      </c>
      <c r="D4309" t="s">
        <v>144</v>
      </c>
      <c r="E4309" t="s">
        <v>67</v>
      </c>
      <c r="F4309" t="s">
        <v>157</v>
      </c>
      <c r="G4309">
        <v>72.48</v>
      </c>
    </row>
    <row r="4310" spans="1:7" x14ac:dyDescent="0.55000000000000004">
      <c r="A4310" s="1">
        <v>43462</v>
      </c>
      <c r="B4310" t="s">
        <v>22</v>
      </c>
      <c r="C4310" t="s">
        <v>263</v>
      </c>
      <c r="D4310" t="s">
        <v>144</v>
      </c>
      <c r="E4310" t="s">
        <v>42</v>
      </c>
      <c r="F4310" t="s">
        <v>43</v>
      </c>
      <c r="G4310">
        <v>72.45</v>
      </c>
    </row>
    <row r="4311" spans="1:7" x14ac:dyDescent="0.55000000000000004">
      <c r="A4311" s="1">
        <v>43071</v>
      </c>
      <c r="B4311" t="s">
        <v>98</v>
      </c>
      <c r="C4311" t="s">
        <v>1399</v>
      </c>
      <c r="D4311" t="s">
        <v>144</v>
      </c>
      <c r="E4311" t="s">
        <v>28</v>
      </c>
      <c r="F4311" t="s">
        <v>61</v>
      </c>
      <c r="G4311">
        <v>72.42</v>
      </c>
    </row>
    <row r="4312" spans="1:7" x14ac:dyDescent="0.55000000000000004">
      <c r="A4312" s="1">
        <v>42813</v>
      </c>
      <c r="B4312" t="s">
        <v>22</v>
      </c>
      <c r="C4312" t="s">
        <v>453</v>
      </c>
      <c r="D4312" t="s">
        <v>40</v>
      </c>
      <c r="E4312" t="s">
        <v>28</v>
      </c>
      <c r="F4312" t="s">
        <v>29</v>
      </c>
      <c r="G4312">
        <v>72.293999999999997</v>
      </c>
    </row>
    <row r="4313" spans="1:7" x14ac:dyDescent="0.55000000000000004">
      <c r="A4313" s="1">
        <v>43099</v>
      </c>
      <c r="B4313" t="s">
        <v>22</v>
      </c>
      <c r="C4313" t="s">
        <v>50</v>
      </c>
      <c r="D4313" t="s">
        <v>26</v>
      </c>
      <c r="E4313" t="s">
        <v>42</v>
      </c>
      <c r="F4313" t="s">
        <v>86</v>
      </c>
      <c r="G4313">
        <v>72.224000000000004</v>
      </c>
    </row>
    <row r="4314" spans="1:7" x14ac:dyDescent="0.55000000000000004">
      <c r="A4314" s="1">
        <v>43367</v>
      </c>
      <c r="B4314" t="s">
        <v>37</v>
      </c>
      <c r="C4314" t="s">
        <v>225</v>
      </c>
      <c r="D4314" t="s">
        <v>101</v>
      </c>
      <c r="E4314" t="s">
        <v>67</v>
      </c>
      <c r="F4314" t="s">
        <v>157</v>
      </c>
      <c r="G4314">
        <v>72</v>
      </c>
    </row>
    <row r="4315" spans="1:7" x14ac:dyDescent="0.55000000000000004">
      <c r="A4315" s="1">
        <v>43044</v>
      </c>
      <c r="B4315" t="s">
        <v>22</v>
      </c>
      <c r="C4315" t="s">
        <v>39</v>
      </c>
      <c r="D4315" t="s">
        <v>40</v>
      </c>
      <c r="E4315" t="s">
        <v>67</v>
      </c>
      <c r="F4315" t="s">
        <v>157</v>
      </c>
      <c r="G4315">
        <v>72</v>
      </c>
    </row>
    <row r="4316" spans="1:7" x14ac:dyDescent="0.55000000000000004">
      <c r="A4316" s="1">
        <v>43042</v>
      </c>
      <c r="B4316" t="s">
        <v>98</v>
      </c>
      <c r="C4316" t="s">
        <v>143</v>
      </c>
      <c r="D4316" t="s">
        <v>144</v>
      </c>
      <c r="E4316" t="s">
        <v>67</v>
      </c>
      <c r="F4316" t="s">
        <v>157</v>
      </c>
      <c r="G4316">
        <v>72</v>
      </c>
    </row>
    <row r="4317" spans="1:7" x14ac:dyDescent="0.55000000000000004">
      <c r="A4317" s="1">
        <v>43403</v>
      </c>
      <c r="B4317" t="s">
        <v>22</v>
      </c>
      <c r="C4317" t="s">
        <v>39</v>
      </c>
      <c r="D4317" t="s">
        <v>40</v>
      </c>
      <c r="E4317" t="s">
        <v>28</v>
      </c>
      <c r="F4317" t="s">
        <v>32</v>
      </c>
      <c r="G4317">
        <v>71.992000000000004</v>
      </c>
    </row>
    <row r="4318" spans="1:7" x14ac:dyDescent="0.55000000000000004">
      <c r="A4318" s="1">
        <v>43255</v>
      </c>
      <c r="B4318" t="s">
        <v>37</v>
      </c>
      <c r="C4318" t="s">
        <v>84</v>
      </c>
      <c r="D4318" t="s">
        <v>26</v>
      </c>
      <c r="E4318" t="s">
        <v>67</v>
      </c>
      <c r="F4318" t="s">
        <v>68</v>
      </c>
      <c r="G4318">
        <v>71.983999999999995</v>
      </c>
    </row>
    <row r="4319" spans="1:7" x14ac:dyDescent="0.55000000000000004">
      <c r="A4319" s="1">
        <v>43338</v>
      </c>
      <c r="B4319" t="s">
        <v>98</v>
      </c>
      <c r="C4319" t="s">
        <v>1271</v>
      </c>
      <c r="D4319" t="s">
        <v>26</v>
      </c>
      <c r="E4319" t="s">
        <v>67</v>
      </c>
      <c r="F4319" t="s">
        <v>157</v>
      </c>
      <c r="G4319">
        <v>71.98</v>
      </c>
    </row>
    <row r="4320" spans="1:7" x14ac:dyDescent="0.55000000000000004">
      <c r="A4320" s="1">
        <v>43364</v>
      </c>
      <c r="B4320" t="s">
        <v>22</v>
      </c>
      <c r="C4320" t="s">
        <v>92</v>
      </c>
      <c r="D4320" t="s">
        <v>40</v>
      </c>
      <c r="E4320" t="s">
        <v>67</v>
      </c>
      <c r="F4320" t="s">
        <v>157</v>
      </c>
      <c r="G4320">
        <v>71.98</v>
      </c>
    </row>
    <row r="4321" spans="1:7" x14ac:dyDescent="0.55000000000000004">
      <c r="A4321" s="1">
        <v>42960</v>
      </c>
      <c r="B4321" t="s">
        <v>22</v>
      </c>
      <c r="C4321" t="s">
        <v>734</v>
      </c>
      <c r="D4321" t="s">
        <v>26</v>
      </c>
      <c r="E4321" t="s">
        <v>67</v>
      </c>
      <c r="F4321" t="s">
        <v>157</v>
      </c>
      <c r="G4321">
        <v>71.98</v>
      </c>
    </row>
    <row r="4322" spans="1:7" x14ac:dyDescent="0.55000000000000004">
      <c r="A4322" s="1">
        <v>42962</v>
      </c>
      <c r="B4322" t="s">
        <v>37</v>
      </c>
      <c r="C4322" t="s">
        <v>39</v>
      </c>
      <c r="D4322" t="s">
        <v>40</v>
      </c>
      <c r="E4322" t="s">
        <v>67</v>
      </c>
      <c r="F4322" t="s">
        <v>68</v>
      </c>
      <c r="G4322">
        <v>71.975999999999999</v>
      </c>
    </row>
    <row r="4323" spans="1:7" x14ac:dyDescent="0.55000000000000004">
      <c r="A4323" s="1">
        <v>43127</v>
      </c>
      <c r="B4323" t="s">
        <v>22</v>
      </c>
      <c r="C4323" t="s">
        <v>494</v>
      </c>
      <c r="D4323" t="s">
        <v>144</v>
      </c>
      <c r="E4323" t="s">
        <v>67</v>
      </c>
      <c r="F4323" t="s">
        <v>157</v>
      </c>
      <c r="G4323">
        <v>71.975999999999999</v>
      </c>
    </row>
    <row r="4324" spans="1:7" x14ac:dyDescent="0.55000000000000004">
      <c r="A4324" s="1">
        <v>43359</v>
      </c>
      <c r="B4324" t="s">
        <v>22</v>
      </c>
      <c r="C4324" t="s">
        <v>143</v>
      </c>
      <c r="D4324" t="s">
        <v>144</v>
      </c>
      <c r="E4324" t="s">
        <v>67</v>
      </c>
      <c r="F4324" t="s">
        <v>157</v>
      </c>
      <c r="G4324">
        <v>71.975999999999999</v>
      </c>
    </row>
    <row r="4325" spans="1:7" x14ac:dyDescent="0.55000000000000004">
      <c r="A4325" s="1">
        <v>43434</v>
      </c>
      <c r="B4325" t="s">
        <v>98</v>
      </c>
      <c r="C4325" t="s">
        <v>50</v>
      </c>
      <c r="D4325" t="s">
        <v>26</v>
      </c>
      <c r="E4325" t="s">
        <v>67</v>
      </c>
      <c r="F4325" t="s">
        <v>68</v>
      </c>
      <c r="G4325">
        <v>71.975999999999999</v>
      </c>
    </row>
    <row r="4326" spans="1:7" x14ac:dyDescent="0.55000000000000004">
      <c r="A4326" s="1">
        <v>42414</v>
      </c>
      <c r="B4326" t="s">
        <v>22</v>
      </c>
      <c r="C4326" t="s">
        <v>494</v>
      </c>
      <c r="D4326" t="s">
        <v>144</v>
      </c>
      <c r="E4326" t="s">
        <v>67</v>
      </c>
      <c r="F4326" t="s">
        <v>157</v>
      </c>
      <c r="G4326">
        <v>71.975999999999999</v>
      </c>
    </row>
    <row r="4327" spans="1:7" x14ac:dyDescent="0.55000000000000004">
      <c r="A4327" s="1">
        <v>42358</v>
      </c>
      <c r="B4327" t="s">
        <v>22</v>
      </c>
      <c r="C4327" t="s">
        <v>306</v>
      </c>
      <c r="D4327" t="s">
        <v>40</v>
      </c>
      <c r="E4327" t="s">
        <v>67</v>
      </c>
      <c r="F4327" t="s">
        <v>157</v>
      </c>
      <c r="G4327">
        <v>71.975999999999999</v>
      </c>
    </row>
    <row r="4328" spans="1:7" x14ac:dyDescent="0.55000000000000004">
      <c r="A4328" s="1">
        <v>42462</v>
      </c>
      <c r="B4328" t="s">
        <v>22</v>
      </c>
      <c r="C4328" t="s">
        <v>39</v>
      </c>
      <c r="D4328" t="s">
        <v>40</v>
      </c>
      <c r="E4328" t="s">
        <v>67</v>
      </c>
      <c r="F4328" t="s">
        <v>680</v>
      </c>
      <c r="G4328">
        <v>71.975999999999999</v>
      </c>
    </row>
    <row r="4329" spans="1:7" x14ac:dyDescent="0.55000000000000004">
      <c r="A4329" s="1">
        <v>42920</v>
      </c>
      <c r="B4329" t="s">
        <v>98</v>
      </c>
      <c r="C4329" t="s">
        <v>92</v>
      </c>
      <c r="D4329" t="s">
        <v>40</v>
      </c>
      <c r="E4329" t="s">
        <v>67</v>
      </c>
      <c r="F4329" t="s">
        <v>68</v>
      </c>
      <c r="G4329">
        <v>71.975999999999999</v>
      </c>
    </row>
    <row r="4330" spans="1:7" x14ac:dyDescent="0.55000000000000004">
      <c r="A4330" s="1">
        <v>43329</v>
      </c>
      <c r="B4330" t="s">
        <v>37</v>
      </c>
      <c r="C4330" t="s">
        <v>39</v>
      </c>
      <c r="D4330" t="s">
        <v>40</v>
      </c>
      <c r="E4330" t="s">
        <v>67</v>
      </c>
      <c r="F4330" t="s">
        <v>68</v>
      </c>
      <c r="G4330">
        <v>71.975999999999999</v>
      </c>
    </row>
    <row r="4331" spans="1:7" x14ac:dyDescent="0.55000000000000004">
      <c r="A4331" s="1">
        <v>43263</v>
      </c>
      <c r="B4331" t="s">
        <v>22</v>
      </c>
      <c r="C4331" t="s">
        <v>92</v>
      </c>
      <c r="D4331" t="s">
        <v>40</v>
      </c>
      <c r="E4331" t="s">
        <v>67</v>
      </c>
      <c r="F4331" t="s">
        <v>68</v>
      </c>
      <c r="G4331">
        <v>71.975999999999999</v>
      </c>
    </row>
    <row r="4332" spans="1:7" x14ac:dyDescent="0.55000000000000004">
      <c r="A4332" s="1">
        <v>43165</v>
      </c>
      <c r="B4332" t="s">
        <v>22</v>
      </c>
      <c r="C4332" t="s">
        <v>263</v>
      </c>
      <c r="D4332" t="s">
        <v>144</v>
      </c>
      <c r="E4332" t="s">
        <v>28</v>
      </c>
      <c r="F4332" t="s">
        <v>61</v>
      </c>
      <c r="G4332">
        <v>71.97</v>
      </c>
    </row>
    <row r="4333" spans="1:7" x14ac:dyDescent="0.55000000000000004">
      <c r="A4333" s="1">
        <v>42848</v>
      </c>
      <c r="B4333" t="s">
        <v>22</v>
      </c>
      <c r="C4333" t="s">
        <v>39</v>
      </c>
      <c r="D4333" t="s">
        <v>40</v>
      </c>
      <c r="E4333" t="s">
        <v>42</v>
      </c>
      <c r="F4333" t="s">
        <v>169</v>
      </c>
      <c r="G4333">
        <v>71.97</v>
      </c>
    </row>
    <row r="4334" spans="1:7" x14ac:dyDescent="0.55000000000000004">
      <c r="A4334" s="1">
        <v>43058</v>
      </c>
      <c r="B4334" t="s">
        <v>22</v>
      </c>
      <c r="C4334" t="s">
        <v>100</v>
      </c>
      <c r="D4334" t="s">
        <v>101</v>
      </c>
      <c r="E4334" t="s">
        <v>67</v>
      </c>
      <c r="F4334" t="s">
        <v>68</v>
      </c>
      <c r="G4334">
        <v>71.959999999999994</v>
      </c>
    </row>
    <row r="4335" spans="1:7" x14ac:dyDescent="0.55000000000000004">
      <c r="A4335" s="1">
        <v>43154</v>
      </c>
      <c r="B4335" t="s">
        <v>37</v>
      </c>
      <c r="C4335" t="s">
        <v>92</v>
      </c>
      <c r="D4335" t="s">
        <v>40</v>
      </c>
      <c r="E4335" t="s">
        <v>67</v>
      </c>
      <c r="F4335" t="s">
        <v>68</v>
      </c>
      <c r="G4335">
        <v>71.959999999999994</v>
      </c>
    </row>
    <row r="4336" spans="1:7" x14ac:dyDescent="0.55000000000000004">
      <c r="A4336" s="1">
        <v>42844</v>
      </c>
      <c r="B4336" t="s">
        <v>22</v>
      </c>
      <c r="C4336" t="s">
        <v>263</v>
      </c>
      <c r="D4336" t="s">
        <v>144</v>
      </c>
      <c r="E4336" t="s">
        <v>42</v>
      </c>
      <c r="F4336" t="s">
        <v>64</v>
      </c>
      <c r="G4336">
        <v>71.959999999999994</v>
      </c>
    </row>
    <row r="4337" spans="1:7" x14ac:dyDescent="0.55000000000000004">
      <c r="A4337" s="1">
        <v>43400</v>
      </c>
      <c r="B4337" t="s">
        <v>37</v>
      </c>
      <c r="C4337" t="s">
        <v>39</v>
      </c>
      <c r="D4337" t="s">
        <v>40</v>
      </c>
      <c r="E4337" t="s">
        <v>67</v>
      </c>
      <c r="F4337" t="s">
        <v>68</v>
      </c>
      <c r="G4337">
        <v>71.959999999999994</v>
      </c>
    </row>
    <row r="4338" spans="1:7" x14ac:dyDescent="0.55000000000000004">
      <c r="A4338" s="1">
        <v>43348</v>
      </c>
      <c r="B4338" t="s">
        <v>22</v>
      </c>
      <c r="C4338" t="s">
        <v>331</v>
      </c>
      <c r="D4338" t="s">
        <v>26</v>
      </c>
      <c r="E4338" t="s">
        <v>42</v>
      </c>
      <c r="F4338" t="s">
        <v>64</v>
      </c>
      <c r="G4338">
        <v>71.959999999999994</v>
      </c>
    </row>
    <row r="4339" spans="1:7" x14ac:dyDescent="0.55000000000000004">
      <c r="A4339" s="1">
        <v>43292</v>
      </c>
      <c r="B4339" t="s">
        <v>37</v>
      </c>
      <c r="C4339" t="s">
        <v>39</v>
      </c>
      <c r="D4339" t="s">
        <v>40</v>
      </c>
      <c r="E4339" t="s">
        <v>67</v>
      </c>
      <c r="F4339" t="s">
        <v>68</v>
      </c>
      <c r="G4339">
        <v>71.951999999999998</v>
      </c>
    </row>
    <row r="4340" spans="1:7" x14ac:dyDescent="0.55000000000000004">
      <c r="A4340" s="1">
        <v>42107</v>
      </c>
      <c r="B4340" t="s">
        <v>37</v>
      </c>
      <c r="C4340" t="s">
        <v>143</v>
      </c>
      <c r="D4340" t="s">
        <v>144</v>
      </c>
      <c r="E4340" t="s">
        <v>67</v>
      </c>
      <c r="F4340" t="s">
        <v>68</v>
      </c>
      <c r="G4340">
        <v>71.927999999999997</v>
      </c>
    </row>
    <row r="4341" spans="1:7" x14ac:dyDescent="0.55000000000000004">
      <c r="A4341" s="1">
        <v>43302</v>
      </c>
      <c r="B4341" t="s">
        <v>22</v>
      </c>
      <c r="C4341" t="s">
        <v>117</v>
      </c>
      <c r="D4341" t="s">
        <v>40</v>
      </c>
      <c r="E4341" t="s">
        <v>67</v>
      </c>
      <c r="F4341" t="s">
        <v>68</v>
      </c>
      <c r="G4341">
        <v>71.927999999999997</v>
      </c>
    </row>
    <row r="4342" spans="1:7" x14ac:dyDescent="0.55000000000000004">
      <c r="A4342" s="1">
        <v>43295</v>
      </c>
      <c r="B4342" t="s">
        <v>22</v>
      </c>
      <c r="C4342" t="s">
        <v>39</v>
      </c>
      <c r="D4342" t="s">
        <v>40</v>
      </c>
      <c r="E4342" t="s">
        <v>42</v>
      </c>
      <c r="F4342" t="s">
        <v>64</v>
      </c>
      <c r="G4342">
        <v>71.92</v>
      </c>
    </row>
    <row r="4343" spans="1:7" x14ac:dyDescent="0.55000000000000004">
      <c r="A4343" s="1">
        <v>42704</v>
      </c>
      <c r="B4343" t="s">
        <v>98</v>
      </c>
      <c r="C4343" t="s">
        <v>25</v>
      </c>
      <c r="D4343" t="s">
        <v>26</v>
      </c>
      <c r="E4343" t="s">
        <v>42</v>
      </c>
      <c r="F4343" t="s">
        <v>169</v>
      </c>
      <c r="G4343">
        <v>71.88</v>
      </c>
    </row>
    <row r="4344" spans="1:7" x14ac:dyDescent="0.55000000000000004">
      <c r="A4344" s="1">
        <v>43369</v>
      </c>
      <c r="B4344" t="s">
        <v>37</v>
      </c>
      <c r="C4344" t="s">
        <v>39</v>
      </c>
      <c r="D4344" t="s">
        <v>40</v>
      </c>
      <c r="E4344" t="s">
        <v>42</v>
      </c>
      <c r="F4344" t="s">
        <v>169</v>
      </c>
      <c r="G4344">
        <v>71.88</v>
      </c>
    </row>
    <row r="4345" spans="1:7" x14ac:dyDescent="0.55000000000000004">
      <c r="A4345" s="1">
        <v>42655</v>
      </c>
      <c r="B4345" t="s">
        <v>98</v>
      </c>
      <c r="C4345" t="s">
        <v>263</v>
      </c>
      <c r="D4345" t="s">
        <v>144</v>
      </c>
      <c r="E4345" t="s">
        <v>67</v>
      </c>
      <c r="F4345" t="s">
        <v>68</v>
      </c>
      <c r="G4345">
        <v>71.760000000000005</v>
      </c>
    </row>
    <row r="4346" spans="1:7" x14ac:dyDescent="0.55000000000000004">
      <c r="A4346" s="1">
        <v>42180</v>
      </c>
      <c r="B4346" t="s">
        <v>37</v>
      </c>
      <c r="C4346" t="s">
        <v>416</v>
      </c>
      <c r="D4346" t="s">
        <v>40</v>
      </c>
      <c r="E4346" t="s">
        <v>42</v>
      </c>
      <c r="F4346" t="s">
        <v>64</v>
      </c>
      <c r="G4346">
        <v>71.632000000000005</v>
      </c>
    </row>
    <row r="4347" spans="1:7" x14ac:dyDescent="0.55000000000000004">
      <c r="A4347" s="1">
        <v>43023</v>
      </c>
      <c r="B4347" t="s">
        <v>98</v>
      </c>
      <c r="C4347" t="s">
        <v>117</v>
      </c>
      <c r="D4347" t="s">
        <v>40</v>
      </c>
      <c r="E4347" t="s">
        <v>42</v>
      </c>
      <c r="F4347" t="s">
        <v>86</v>
      </c>
      <c r="G4347">
        <v>71.599999999999994</v>
      </c>
    </row>
    <row r="4348" spans="1:7" x14ac:dyDescent="0.55000000000000004">
      <c r="A4348" s="1">
        <v>43176</v>
      </c>
      <c r="B4348" t="s">
        <v>22</v>
      </c>
      <c r="C4348" t="s">
        <v>263</v>
      </c>
      <c r="D4348" t="s">
        <v>144</v>
      </c>
      <c r="E4348" t="s">
        <v>67</v>
      </c>
      <c r="F4348" t="s">
        <v>157</v>
      </c>
      <c r="G4348">
        <v>71.599999999999994</v>
      </c>
    </row>
    <row r="4349" spans="1:7" x14ac:dyDescent="0.55000000000000004">
      <c r="A4349" s="1">
        <v>43394</v>
      </c>
      <c r="B4349" t="s">
        <v>22</v>
      </c>
      <c r="C4349" t="s">
        <v>143</v>
      </c>
      <c r="D4349" t="s">
        <v>144</v>
      </c>
      <c r="E4349" t="s">
        <v>42</v>
      </c>
      <c r="F4349" t="s">
        <v>55</v>
      </c>
      <c r="G4349">
        <v>71.376000000000005</v>
      </c>
    </row>
    <row r="4350" spans="1:7" x14ac:dyDescent="0.55000000000000004">
      <c r="A4350" s="1">
        <v>43297</v>
      </c>
      <c r="B4350" t="s">
        <v>22</v>
      </c>
      <c r="C4350" t="s">
        <v>143</v>
      </c>
      <c r="D4350" t="s">
        <v>144</v>
      </c>
      <c r="E4350" t="s">
        <v>28</v>
      </c>
      <c r="F4350" t="s">
        <v>32</v>
      </c>
      <c r="G4350">
        <v>71.372</v>
      </c>
    </row>
    <row r="4351" spans="1:7" x14ac:dyDescent="0.55000000000000004">
      <c r="A4351" s="1">
        <v>43354</v>
      </c>
      <c r="B4351" t="s">
        <v>22</v>
      </c>
      <c r="C4351" t="s">
        <v>92</v>
      </c>
      <c r="D4351" t="s">
        <v>40</v>
      </c>
      <c r="E4351" t="s">
        <v>42</v>
      </c>
      <c r="F4351" t="s">
        <v>86</v>
      </c>
      <c r="G4351">
        <v>71.28</v>
      </c>
    </row>
    <row r="4352" spans="1:7" x14ac:dyDescent="0.55000000000000004">
      <c r="A4352" s="1">
        <v>42113</v>
      </c>
      <c r="B4352" t="s">
        <v>22</v>
      </c>
      <c r="C4352" t="s">
        <v>315</v>
      </c>
      <c r="D4352" t="s">
        <v>26</v>
      </c>
      <c r="E4352" t="s">
        <v>42</v>
      </c>
      <c r="F4352" t="s">
        <v>86</v>
      </c>
      <c r="G4352">
        <v>71.28</v>
      </c>
    </row>
    <row r="4353" spans="1:7" x14ac:dyDescent="0.55000000000000004">
      <c r="A4353" s="1">
        <v>42983</v>
      </c>
      <c r="B4353" t="s">
        <v>22</v>
      </c>
      <c r="C4353" t="s">
        <v>143</v>
      </c>
      <c r="D4353" t="s">
        <v>144</v>
      </c>
      <c r="E4353" t="s">
        <v>28</v>
      </c>
      <c r="F4353" t="s">
        <v>32</v>
      </c>
      <c r="G4353">
        <v>71.245999999999995</v>
      </c>
    </row>
    <row r="4354" spans="1:7" x14ac:dyDescent="0.55000000000000004">
      <c r="A4354" s="1">
        <v>42828</v>
      </c>
      <c r="B4354" t="s">
        <v>22</v>
      </c>
      <c r="C4354" t="s">
        <v>250</v>
      </c>
      <c r="D4354" t="s">
        <v>101</v>
      </c>
      <c r="E4354" t="s">
        <v>28</v>
      </c>
      <c r="F4354" t="s">
        <v>61</v>
      </c>
      <c r="G4354">
        <v>71.12</v>
      </c>
    </row>
    <row r="4355" spans="1:7" x14ac:dyDescent="0.55000000000000004">
      <c r="A4355" s="1">
        <v>42702</v>
      </c>
      <c r="B4355" t="s">
        <v>22</v>
      </c>
      <c r="C4355" t="s">
        <v>494</v>
      </c>
      <c r="D4355" t="s">
        <v>144</v>
      </c>
      <c r="E4355" t="s">
        <v>28</v>
      </c>
      <c r="F4355" t="s">
        <v>61</v>
      </c>
      <c r="G4355">
        <v>71.12</v>
      </c>
    </row>
    <row r="4356" spans="1:7" x14ac:dyDescent="0.55000000000000004">
      <c r="A4356" s="1">
        <v>42860</v>
      </c>
      <c r="B4356" t="s">
        <v>22</v>
      </c>
      <c r="C4356" t="s">
        <v>39</v>
      </c>
      <c r="D4356" t="s">
        <v>40</v>
      </c>
      <c r="E4356" t="s">
        <v>28</v>
      </c>
      <c r="F4356" t="s">
        <v>52</v>
      </c>
      <c r="G4356">
        <v>71.087999999999994</v>
      </c>
    </row>
    <row r="4357" spans="1:7" x14ac:dyDescent="0.55000000000000004">
      <c r="A4357" s="1">
        <v>43428</v>
      </c>
      <c r="B4357" t="s">
        <v>22</v>
      </c>
      <c r="C4357" t="s">
        <v>39</v>
      </c>
      <c r="D4357" t="s">
        <v>40</v>
      </c>
      <c r="E4357" t="s">
        <v>28</v>
      </c>
      <c r="F4357" t="s">
        <v>52</v>
      </c>
      <c r="G4357">
        <v>71.087999999999994</v>
      </c>
    </row>
    <row r="4358" spans="1:7" x14ac:dyDescent="0.55000000000000004">
      <c r="A4358" s="1">
        <v>43276</v>
      </c>
      <c r="B4358" t="s">
        <v>98</v>
      </c>
      <c r="C4358" t="s">
        <v>416</v>
      </c>
      <c r="D4358" t="s">
        <v>40</v>
      </c>
      <c r="E4358" t="s">
        <v>42</v>
      </c>
      <c r="F4358" t="s">
        <v>43</v>
      </c>
      <c r="G4358">
        <v>71.040000000000006</v>
      </c>
    </row>
    <row r="4359" spans="1:7" x14ac:dyDescent="0.55000000000000004">
      <c r="A4359" s="1">
        <v>43455</v>
      </c>
      <c r="B4359" t="s">
        <v>22</v>
      </c>
      <c r="C4359" t="s">
        <v>25</v>
      </c>
      <c r="D4359" t="s">
        <v>26</v>
      </c>
      <c r="E4359" t="s">
        <v>67</v>
      </c>
      <c r="F4359" t="s">
        <v>157</v>
      </c>
      <c r="G4359">
        <v>71</v>
      </c>
    </row>
    <row r="4360" spans="1:7" x14ac:dyDescent="0.55000000000000004">
      <c r="A4360" s="1">
        <v>42554</v>
      </c>
      <c r="B4360" t="s">
        <v>22</v>
      </c>
      <c r="C4360" t="s">
        <v>25</v>
      </c>
      <c r="D4360" t="s">
        <v>26</v>
      </c>
      <c r="E4360" t="s">
        <v>28</v>
      </c>
      <c r="F4360" t="s">
        <v>32</v>
      </c>
      <c r="G4360">
        <v>70.98</v>
      </c>
    </row>
    <row r="4361" spans="1:7" x14ac:dyDescent="0.55000000000000004">
      <c r="A4361" s="1">
        <v>43065</v>
      </c>
      <c r="B4361" t="s">
        <v>37</v>
      </c>
      <c r="C4361" t="s">
        <v>354</v>
      </c>
      <c r="D4361" t="s">
        <v>26</v>
      </c>
      <c r="E4361" t="s">
        <v>42</v>
      </c>
      <c r="F4361" t="s">
        <v>86</v>
      </c>
      <c r="G4361">
        <v>70.98</v>
      </c>
    </row>
    <row r="4362" spans="1:7" x14ac:dyDescent="0.55000000000000004">
      <c r="A4362" s="1">
        <v>43425</v>
      </c>
      <c r="B4362" t="s">
        <v>22</v>
      </c>
      <c r="C4362" t="s">
        <v>92</v>
      </c>
      <c r="D4362" t="s">
        <v>40</v>
      </c>
      <c r="E4362" t="s">
        <v>28</v>
      </c>
      <c r="F4362" t="s">
        <v>52</v>
      </c>
      <c r="G4362">
        <v>70.98</v>
      </c>
    </row>
    <row r="4363" spans="1:7" x14ac:dyDescent="0.55000000000000004">
      <c r="A4363" s="1">
        <v>43357</v>
      </c>
      <c r="B4363" t="s">
        <v>98</v>
      </c>
      <c r="C4363" t="s">
        <v>263</v>
      </c>
      <c r="D4363" t="s">
        <v>144</v>
      </c>
      <c r="E4363" t="s">
        <v>42</v>
      </c>
      <c r="F4363" t="s">
        <v>55</v>
      </c>
      <c r="G4363">
        <v>70.98</v>
      </c>
    </row>
    <row r="4364" spans="1:7" x14ac:dyDescent="0.55000000000000004">
      <c r="A4364" s="1">
        <v>42500</v>
      </c>
      <c r="B4364" t="s">
        <v>98</v>
      </c>
      <c r="C4364" t="s">
        <v>207</v>
      </c>
      <c r="D4364" t="s">
        <v>101</v>
      </c>
      <c r="E4364" t="s">
        <v>42</v>
      </c>
      <c r="F4364" t="s">
        <v>74</v>
      </c>
      <c r="G4364">
        <v>70.97</v>
      </c>
    </row>
    <row r="4365" spans="1:7" x14ac:dyDescent="0.55000000000000004">
      <c r="A4365" s="1">
        <v>42983</v>
      </c>
      <c r="B4365" t="s">
        <v>22</v>
      </c>
      <c r="C4365" t="s">
        <v>234</v>
      </c>
      <c r="D4365" t="s">
        <v>101</v>
      </c>
      <c r="E4365" t="s">
        <v>42</v>
      </c>
      <c r="F4365" t="s">
        <v>55</v>
      </c>
      <c r="G4365">
        <v>70.95</v>
      </c>
    </row>
    <row r="4366" spans="1:7" x14ac:dyDescent="0.55000000000000004">
      <c r="A4366" s="1">
        <v>43357</v>
      </c>
      <c r="B4366" t="s">
        <v>22</v>
      </c>
      <c r="C4366" t="s">
        <v>786</v>
      </c>
      <c r="D4366" t="s">
        <v>144</v>
      </c>
      <c r="E4366" t="s">
        <v>42</v>
      </c>
      <c r="F4366" t="s">
        <v>64</v>
      </c>
      <c r="G4366">
        <v>70.95</v>
      </c>
    </row>
    <row r="4367" spans="1:7" x14ac:dyDescent="0.55000000000000004">
      <c r="A4367" s="1">
        <v>42689</v>
      </c>
      <c r="B4367" t="s">
        <v>37</v>
      </c>
      <c r="C4367" t="s">
        <v>263</v>
      </c>
      <c r="D4367" t="s">
        <v>144</v>
      </c>
      <c r="E4367" t="s">
        <v>42</v>
      </c>
      <c r="F4367" t="s">
        <v>55</v>
      </c>
      <c r="G4367">
        <v>70.95</v>
      </c>
    </row>
    <row r="4368" spans="1:7" x14ac:dyDescent="0.55000000000000004">
      <c r="A4368" s="1">
        <v>42100</v>
      </c>
      <c r="B4368" t="s">
        <v>37</v>
      </c>
      <c r="C4368" t="s">
        <v>39</v>
      </c>
      <c r="D4368" t="s">
        <v>40</v>
      </c>
      <c r="E4368" t="s">
        <v>42</v>
      </c>
      <c r="F4368" t="s">
        <v>64</v>
      </c>
      <c r="G4368">
        <v>70.95</v>
      </c>
    </row>
    <row r="4369" spans="1:7" x14ac:dyDescent="0.55000000000000004">
      <c r="A4369" s="1">
        <v>42953</v>
      </c>
      <c r="B4369" t="s">
        <v>37</v>
      </c>
      <c r="C4369" t="s">
        <v>263</v>
      </c>
      <c r="D4369" t="s">
        <v>144</v>
      </c>
      <c r="E4369" t="s">
        <v>42</v>
      </c>
      <c r="F4369" t="s">
        <v>86</v>
      </c>
      <c r="G4369">
        <v>70.88</v>
      </c>
    </row>
    <row r="4370" spans="1:7" x14ac:dyDescent="0.55000000000000004">
      <c r="A4370" s="1">
        <v>42785</v>
      </c>
      <c r="B4370" t="s">
        <v>22</v>
      </c>
      <c r="C4370" t="s">
        <v>39</v>
      </c>
      <c r="D4370" t="s">
        <v>40</v>
      </c>
      <c r="E4370" t="s">
        <v>42</v>
      </c>
      <c r="F4370" t="s">
        <v>86</v>
      </c>
      <c r="G4370">
        <v>70.88</v>
      </c>
    </row>
    <row r="4371" spans="1:7" x14ac:dyDescent="0.55000000000000004">
      <c r="A4371" s="1">
        <v>43408</v>
      </c>
      <c r="B4371" t="s">
        <v>37</v>
      </c>
      <c r="C4371" t="s">
        <v>494</v>
      </c>
      <c r="D4371" t="s">
        <v>144</v>
      </c>
      <c r="E4371" t="s">
        <v>67</v>
      </c>
      <c r="F4371" t="s">
        <v>157</v>
      </c>
      <c r="G4371">
        <v>70.72</v>
      </c>
    </row>
    <row r="4372" spans="1:7" x14ac:dyDescent="0.55000000000000004">
      <c r="A4372" s="1">
        <v>42249</v>
      </c>
      <c r="B4372" t="s">
        <v>22</v>
      </c>
      <c r="C4372" t="s">
        <v>263</v>
      </c>
      <c r="D4372" t="s">
        <v>144</v>
      </c>
      <c r="E4372" t="s">
        <v>28</v>
      </c>
      <c r="F4372" t="s">
        <v>61</v>
      </c>
      <c r="G4372">
        <v>70.709999999999994</v>
      </c>
    </row>
    <row r="4373" spans="1:7" x14ac:dyDescent="0.55000000000000004">
      <c r="A4373" s="1">
        <v>42710</v>
      </c>
      <c r="B4373" t="s">
        <v>22</v>
      </c>
      <c r="C4373" t="s">
        <v>494</v>
      </c>
      <c r="D4373" t="s">
        <v>144</v>
      </c>
      <c r="E4373" t="s">
        <v>28</v>
      </c>
      <c r="F4373" t="s">
        <v>32</v>
      </c>
      <c r="G4373">
        <v>70.686000000000007</v>
      </c>
    </row>
    <row r="4374" spans="1:7" x14ac:dyDescent="0.55000000000000004">
      <c r="A4374" s="1">
        <v>43435</v>
      </c>
      <c r="B4374" t="s">
        <v>37</v>
      </c>
      <c r="C4374" t="s">
        <v>92</v>
      </c>
      <c r="D4374" t="s">
        <v>40</v>
      </c>
      <c r="E4374" t="s">
        <v>28</v>
      </c>
      <c r="F4374" t="s">
        <v>61</v>
      </c>
      <c r="G4374">
        <v>70.680000000000007</v>
      </c>
    </row>
    <row r="4375" spans="1:7" x14ac:dyDescent="0.55000000000000004">
      <c r="A4375" s="1">
        <v>42204</v>
      </c>
      <c r="B4375" t="s">
        <v>37</v>
      </c>
      <c r="C4375" t="s">
        <v>745</v>
      </c>
      <c r="D4375" t="s">
        <v>144</v>
      </c>
      <c r="E4375" t="s">
        <v>28</v>
      </c>
      <c r="F4375" t="s">
        <v>52</v>
      </c>
      <c r="G4375">
        <v>70.56</v>
      </c>
    </row>
    <row r="4376" spans="1:7" x14ac:dyDescent="0.55000000000000004">
      <c r="A4376" s="1">
        <v>42367</v>
      </c>
      <c r="B4376" t="s">
        <v>37</v>
      </c>
      <c r="C4376" t="s">
        <v>39</v>
      </c>
      <c r="D4376" t="s">
        <v>40</v>
      </c>
      <c r="E4376" t="s">
        <v>28</v>
      </c>
      <c r="F4376" t="s">
        <v>61</v>
      </c>
      <c r="G4376">
        <v>70.56</v>
      </c>
    </row>
    <row r="4377" spans="1:7" x14ac:dyDescent="0.55000000000000004">
      <c r="A4377" s="1">
        <v>43098</v>
      </c>
      <c r="B4377" t="s">
        <v>22</v>
      </c>
      <c r="C4377" t="s">
        <v>4535</v>
      </c>
      <c r="D4377" t="s">
        <v>101</v>
      </c>
      <c r="E4377" t="s">
        <v>28</v>
      </c>
      <c r="F4377" t="s">
        <v>61</v>
      </c>
      <c r="G4377">
        <v>70.56</v>
      </c>
    </row>
    <row r="4378" spans="1:7" x14ac:dyDescent="0.55000000000000004">
      <c r="A4378" s="1">
        <v>43175</v>
      </c>
      <c r="B4378" t="s">
        <v>37</v>
      </c>
      <c r="C4378" t="s">
        <v>39</v>
      </c>
      <c r="D4378" t="s">
        <v>40</v>
      </c>
      <c r="E4378" t="s">
        <v>42</v>
      </c>
      <c r="F4378" t="s">
        <v>71</v>
      </c>
      <c r="G4378">
        <v>70.463999999999999</v>
      </c>
    </row>
    <row r="4379" spans="1:7" x14ac:dyDescent="0.55000000000000004">
      <c r="A4379" s="1">
        <v>43062</v>
      </c>
      <c r="B4379" t="s">
        <v>37</v>
      </c>
      <c r="C4379" t="s">
        <v>143</v>
      </c>
      <c r="D4379" t="s">
        <v>144</v>
      </c>
      <c r="E4379" t="s">
        <v>28</v>
      </c>
      <c r="F4379" t="s">
        <v>61</v>
      </c>
      <c r="G4379">
        <v>70.447999999999993</v>
      </c>
    </row>
    <row r="4380" spans="1:7" x14ac:dyDescent="0.55000000000000004">
      <c r="A4380" s="1">
        <v>42164</v>
      </c>
      <c r="B4380" t="s">
        <v>98</v>
      </c>
      <c r="C4380" t="s">
        <v>100</v>
      </c>
      <c r="D4380" t="s">
        <v>101</v>
      </c>
      <c r="E4380" t="s">
        <v>42</v>
      </c>
      <c r="F4380" t="s">
        <v>64</v>
      </c>
      <c r="G4380">
        <v>70.367999999999995</v>
      </c>
    </row>
    <row r="4381" spans="1:7" x14ac:dyDescent="0.55000000000000004">
      <c r="A4381" s="1">
        <v>42986</v>
      </c>
      <c r="B4381" t="s">
        <v>37</v>
      </c>
      <c r="C4381" t="s">
        <v>100</v>
      </c>
      <c r="D4381" t="s">
        <v>101</v>
      </c>
      <c r="E4381" t="s">
        <v>42</v>
      </c>
      <c r="F4381" t="s">
        <v>64</v>
      </c>
      <c r="G4381">
        <v>70.367999999999995</v>
      </c>
    </row>
    <row r="4382" spans="1:7" x14ac:dyDescent="0.55000000000000004">
      <c r="A4382" s="1">
        <v>42154</v>
      </c>
      <c r="B4382" t="s">
        <v>22</v>
      </c>
      <c r="C4382" t="s">
        <v>263</v>
      </c>
      <c r="D4382" t="s">
        <v>144</v>
      </c>
      <c r="E4382" t="s">
        <v>42</v>
      </c>
      <c r="F4382" t="s">
        <v>71</v>
      </c>
      <c r="G4382">
        <v>70.367999999999995</v>
      </c>
    </row>
    <row r="4383" spans="1:7" x14ac:dyDescent="0.55000000000000004">
      <c r="A4383" s="1">
        <v>42597</v>
      </c>
      <c r="B4383" t="s">
        <v>22</v>
      </c>
      <c r="C4383" t="s">
        <v>39</v>
      </c>
      <c r="D4383" t="s">
        <v>40</v>
      </c>
      <c r="E4383" t="s">
        <v>42</v>
      </c>
      <c r="F4383" t="s">
        <v>55</v>
      </c>
      <c r="G4383">
        <v>70.260000000000005</v>
      </c>
    </row>
    <row r="4384" spans="1:7" x14ac:dyDescent="0.55000000000000004">
      <c r="A4384" s="1">
        <v>42620</v>
      </c>
      <c r="B4384" t="s">
        <v>37</v>
      </c>
      <c r="C4384" t="s">
        <v>263</v>
      </c>
      <c r="D4384" t="s">
        <v>144</v>
      </c>
      <c r="E4384" t="s">
        <v>42</v>
      </c>
      <c r="F4384" t="s">
        <v>55</v>
      </c>
      <c r="G4384">
        <v>70.260000000000005</v>
      </c>
    </row>
    <row r="4385" spans="1:7" x14ac:dyDescent="0.55000000000000004">
      <c r="A4385" s="1">
        <v>42674</v>
      </c>
      <c r="B4385" t="s">
        <v>98</v>
      </c>
      <c r="C4385" t="s">
        <v>234</v>
      </c>
      <c r="D4385" t="s">
        <v>101</v>
      </c>
      <c r="E4385" t="s">
        <v>42</v>
      </c>
      <c r="F4385" t="s">
        <v>575</v>
      </c>
      <c r="G4385">
        <v>70.12</v>
      </c>
    </row>
    <row r="4386" spans="1:7" x14ac:dyDescent="0.55000000000000004">
      <c r="A4386" s="1">
        <v>43318</v>
      </c>
      <c r="B4386" t="s">
        <v>22</v>
      </c>
      <c r="C4386" t="s">
        <v>263</v>
      </c>
      <c r="D4386" t="s">
        <v>144</v>
      </c>
      <c r="E4386" t="s">
        <v>42</v>
      </c>
      <c r="F4386" t="s">
        <v>575</v>
      </c>
      <c r="G4386">
        <v>70.12</v>
      </c>
    </row>
    <row r="4387" spans="1:7" x14ac:dyDescent="0.55000000000000004">
      <c r="A4387" s="1">
        <v>43322</v>
      </c>
      <c r="B4387" t="s">
        <v>22</v>
      </c>
      <c r="C4387" t="s">
        <v>250</v>
      </c>
      <c r="D4387" t="s">
        <v>101</v>
      </c>
      <c r="E4387" t="s">
        <v>42</v>
      </c>
      <c r="F4387" t="s">
        <v>169</v>
      </c>
      <c r="G4387">
        <v>70.08</v>
      </c>
    </row>
    <row r="4388" spans="1:7" x14ac:dyDescent="0.55000000000000004">
      <c r="A4388" s="1">
        <v>42807</v>
      </c>
      <c r="B4388" t="s">
        <v>22</v>
      </c>
      <c r="C4388" t="s">
        <v>100</v>
      </c>
      <c r="D4388" t="s">
        <v>101</v>
      </c>
      <c r="E4388" t="s">
        <v>42</v>
      </c>
      <c r="F4388" t="s">
        <v>86</v>
      </c>
      <c r="G4388">
        <v>70.08</v>
      </c>
    </row>
    <row r="4389" spans="1:7" x14ac:dyDescent="0.55000000000000004">
      <c r="A4389" s="1">
        <v>43049</v>
      </c>
      <c r="B4389" t="s">
        <v>37</v>
      </c>
      <c r="C4389" t="s">
        <v>39</v>
      </c>
      <c r="D4389" t="s">
        <v>40</v>
      </c>
      <c r="E4389" t="s">
        <v>42</v>
      </c>
      <c r="F4389" t="s">
        <v>71</v>
      </c>
      <c r="G4389">
        <v>70.007999999999996</v>
      </c>
    </row>
    <row r="4390" spans="1:7" x14ac:dyDescent="0.55000000000000004">
      <c r="A4390" s="1">
        <v>42382</v>
      </c>
      <c r="B4390" t="s">
        <v>22</v>
      </c>
      <c r="C4390" t="s">
        <v>39</v>
      </c>
      <c r="D4390" t="s">
        <v>40</v>
      </c>
      <c r="E4390" t="s">
        <v>42</v>
      </c>
      <c r="F4390" t="s">
        <v>71</v>
      </c>
      <c r="G4390">
        <v>70.007999999999996</v>
      </c>
    </row>
    <row r="4391" spans="1:7" x14ac:dyDescent="0.55000000000000004">
      <c r="A4391" s="1">
        <v>42259</v>
      </c>
      <c r="B4391" t="s">
        <v>98</v>
      </c>
      <c r="C4391" t="s">
        <v>263</v>
      </c>
      <c r="D4391" t="s">
        <v>144</v>
      </c>
      <c r="E4391" t="s">
        <v>67</v>
      </c>
      <c r="F4391" t="s">
        <v>680</v>
      </c>
      <c r="G4391">
        <v>69.989999999999995</v>
      </c>
    </row>
    <row r="4392" spans="1:7" x14ac:dyDescent="0.55000000000000004">
      <c r="A4392" s="1">
        <v>42745</v>
      </c>
      <c r="B4392" t="s">
        <v>37</v>
      </c>
      <c r="C4392" t="s">
        <v>92</v>
      </c>
      <c r="D4392" t="s">
        <v>40</v>
      </c>
      <c r="E4392" t="s">
        <v>67</v>
      </c>
      <c r="F4392" t="s">
        <v>157</v>
      </c>
      <c r="G4392">
        <v>69.98</v>
      </c>
    </row>
    <row r="4393" spans="1:7" x14ac:dyDescent="0.55000000000000004">
      <c r="A4393" s="1">
        <v>43214</v>
      </c>
      <c r="B4393" t="s">
        <v>37</v>
      </c>
      <c r="C4393" t="s">
        <v>1399</v>
      </c>
      <c r="D4393" t="s">
        <v>144</v>
      </c>
      <c r="E4393" t="s">
        <v>67</v>
      </c>
      <c r="F4393" t="s">
        <v>157</v>
      </c>
      <c r="G4393">
        <v>69.98</v>
      </c>
    </row>
    <row r="4394" spans="1:7" x14ac:dyDescent="0.55000000000000004">
      <c r="A4394" s="1">
        <v>42777</v>
      </c>
      <c r="B4394" t="s">
        <v>37</v>
      </c>
      <c r="C4394" t="s">
        <v>646</v>
      </c>
      <c r="D4394" t="s">
        <v>101</v>
      </c>
      <c r="E4394" t="s">
        <v>67</v>
      </c>
      <c r="F4394" t="s">
        <v>68</v>
      </c>
      <c r="G4394">
        <v>69.930000000000007</v>
      </c>
    </row>
    <row r="4395" spans="1:7" x14ac:dyDescent="0.55000000000000004">
      <c r="A4395" s="1">
        <v>43171</v>
      </c>
      <c r="B4395" t="s">
        <v>37</v>
      </c>
      <c r="C4395" t="s">
        <v>1244</v>
      </c>
      <c r="D4395" t="s">
        <v>144</v>
      </c>
      <c r="E4395" t="s">
        <v>67</v>
      </c>
      <c r="F4395" t="s">
        <v>68</v>
      </c>
      <c r="G4395">
        <v>69.930000000000007</v>
      </c>
    </row>
    <row r="4396" spans="1:7" x14ac:dyDescent="0.55000000000000004">
      <c r="A4396" s="1">
        <v>42626</v>
      </c>
      <c r="B4396" t="s">
        <v>22</v>
      </c>
      <c r="C4396" t="s">
        <v>1271</v>
      </c>
      <c r="D4396" t="s">
        <v>26</v>
      </c>
      <c r="E4396" t="s">
        <v>42</v>
      </c>
      <c r="F4396" t="s">
        <v>86</v>
      </c>
      <c r="G4396">
        <v>69.930000000000007</v>
      </c>
    </row>
    <row r="4397" spans="1:7" x14ac:dyDescent="0.55000000000000004">
      <c r="A4397" s="1">
        <v>43009</v>
      </c>
      <c r="B4397" t="s">
        <v>22</v>
      </c>
      <c r="C4397" t="s">
        <v>250</v>
      </c>
      <c r="D4397" t="s">
        <v>101</v>
      </c>
      <c r="E4397" t="s">
        <v>67</v>
      </c>
      <c r="F4397" t="s">
        <v>68</v>
      </c>
      <c r="G4397">
        <v>69.900000000000006</v>
      </c>
    </row>
    <row r="4398" spans="1:7" x14ac:dyDescent="0.55000000000000004">
      <c r="A4398" s="1">
        <v>43049</v>
      </c>
      <c r="B4398" t="s">
        <v>98</v>
      </c>
      <c r="C4398" t="s">
        <v>494</v>
      </c>
      <c r="D4398" t="s">
        <v>144</v>
      </c>
      <c r="E4398" t="s">
        <v>42</v>
      </c>
      <c r="F4398" t="s">
        <v>71</v>
      </c>
      <c r="G4398">
        <v>69.888000000000005</v>
      </c>
    </row>
    <row r="4399" spans="1:7" x14ac:dyDescent="0.55000000000000004">
      <c r="A4399" s="1">
        <v>43301</v>
      </c>
      <c r="B4399" t="s">
        <v>22</v>
      </c>
      <c r="C4399" t="s">
        <v>207</v>
      </c>
      <c r="D4399" t="s">
        <v>101</v>
      </c>
      <c r="E4399" t="s">
        <v>42</v>
      </c>
      <c r="F4399" t="s">
        <v>55</v>
      </c>
      <c r="G4399">
        <v>69.712000000000003</v>
      </c>
    </row>
    <row r="4400" spans="1:7" x14ac:dyDescent="0.55000000000000004">
      <c r="A4400" s="1">
        <v>42715</v>
      </c>
      <c r="B4400" t="s">
        <v>22</v>
      </c>
      <c r="C4400" t="s">
        <v>453</v>
      </c>
      <c r="D4400" t="s">
        <v>40</v>
      </c>
      <c r="E4400" t="s">
        <v>28</v>
      </c>
      <c r="F4400" t="s">
        <v>29</v>
      </c>
      <c r="G4400">
        <v>69.575999999999993</v>
      </c>
    </row>
    <row r="4401" spans="1:7" x14ac:dyDescent="0.55000000000000004">
      <c r="A4401" s="1">
        <v>43223</v>
      </c>
      <c r="B4401" t="s">
        <v>37</v>
      </c>
      <c r="C4401" t="s">
        <v>39</v>
      </c>
      <c r="D4401" t="s">
        <v>40</v>
      </c>
      <c r="E4401" t="s">
        <v>42</v>
      </c>
      <c r="F4401" t="s">
        <v>55</v>
      </c>
      <c r="G4401">
        <v>69.52</v>
      </c>
    </row>
    <row r="4402" spans="1:7" x14ac:dyDescent="0.55000000000000004">
      <c r="A4402" s="1">
        <v>42309</v>
      </c>
      <c r="B4402" t="s">
        <v>37</v>
      </c>
      <c r="C4402" t="s">
        <v>25</v>
      </c>
      <c r="D4402" t="s">
        <v>26</v>
      </c>
      <c r="E4402" t="s">
        <v>42</v>
      </c>
      <c r="F4402" t="s">
        <v>55</v>
      </c>
      <c r="G4402">
        <v>69.52</v>
      </c>
    </row>
    <row r="4403" spans="1:7" x14ac:dyDescent="0.55000000000000004">
      <c r="A4403" s="1">
        <v>42933</v>
      </c>
      <c r="B4403" t="s">
        <v>22</v>
      </c>
      <c r="C4403" t="s">
        <v>92</v>
      </c>
      <c r="D4403" t="s">
        <v>40</v>
      </c>
      <c r="E4403" t="s">
        <v>42</v>
      </c>
      <c r="F4403" t="s">
        <v>55</v>
      </c>
      <c r="G4403">
        <v>69.52</v>
      </c>
    </row>
    <row r="4404" spans="1:7" x14ac:dyDescent="0.55000000000000004">
      <c r="A4404" s="1">
        <v>42997</v>
      </c>
      <c r="B4404" t="s">
        <v>22</v>
      </c>
      <c r="C4404" t="s">
        <v>1399</v>
      </c>
      <c r="D4404" t="s">
        <v>144</v>
      </c>
      <c r="E4404" t="s">
        <v>42</v>
      </c>
      <c r="F4404" t="s">
        <v>55</v>
      </c>
      <c r="G4404">
        <v>69.52</v>
      </c>
    </row>
    <row r="4405" spans="1:7" x14ac:dyDescent="0.55000000000000004">
      <c r="A4405" s="1">
        <v>43455</v>
      </c>
      <c r="B4405" t="s">
        <v>22</v>
      </c>
      <c r="C4405" t="s">
        <v>786</v>
      </c>
      <c r="D4405" t="s">
        <v>144</v>
      </c>
      <c r="E4405" t="s">
        <v>42</v>
      </c>
      <c r="F4405" t="s">
        <v>575</v>
      </c>
      <c r="G4405">
        <v>69.5</v>
      </c>
    </row>
    <row r="4406" spans="1:7" x14ac:dyDescent="0.55000000000000004">
      <c r="A4406" s="1">
        <v>42879</v>
      </c>
      <c r="B4406" t="s">
        <v>98</v>
      </c>
      <c r="C4406" t="s">
        <v>315</v>
      </c>
      <c r="D4406" t="s">
        <v>26</v>
      </c>
      <c r="E4406" t="s">
        <v>42</v>
      </c>
      <c r="F4406" t="s">
        <v>575</v>
      </c>
      <c r="G4406">
        <v>69.5</v>
      </c>
    </row>
    <row r="4407" spans="1:7" x14ac:dyDescent="0.55000000000000004">
      <c r="A4407" s="1">
        <v>43442</v>
      </c>
      <c r="B4407" t="s">
        <v>37</v>
      </c>
      <c r="C4407" t="s">
        <v>39</v>
      </c>
      <c r="D4407" t="s">
        <v>40</v>
      </c>
      <c r="E4407" t="s">
        <v>42</v>
      </c>
      <c r="F4407" t="s">
        <v>74</v>
      </c>
      <c r="G4407">
        <v>69.48</v>
      </c>
    </row>
    <row r="4408" spans="1:7" x14ac:dyDescent="0.55000000000000004">
      <c r="A4408" s="1">
        <v>43436</v>
      </c>
      <c r="B4408" t="s">
        <v>37</v>
      </c>
      <c r="C4408" t="s">
        <v>39</v>
      </c>
      <c r="D4408" t="s">
        <v>40</v>
      </c>
      <c r="E4408" t="s">
        <v>42</v>
      </c>
      <c r="F4408" t="s">
        <v>71</v>
      </c>
      <c r="G4408">
        <v>69.456000000000003</v>
      </c>
    </row>
    <row r="4409" spans="1:7" x14ac:dyDescent="0.55000000000000004">
      <c r="A4409" s="1">
        <v>42235</v>
      </c>
      <c r="B4409" t="s">
        <v>37</v>
      </c>
      <c r="C4409" t="s">
        <v>39</v>
      </c>
      <c r="D4409" t="s">
        <v>40</v>
      </c>
      <c r="E4409" t="s">
        <v>42</v>
      </c>
      <c r="F4409" t="s">
        <v>71</v>
      </c>
      <c r="G4409">
        <v>69.456000000000003</v>
      </c>
    </row>
    <row r="4410" spans="1:7" x14ac:dyDescent="0.55000000000000004">
      <c r="A4410" s="1">
        <v>42802</v>
      </c>
      <c r="B4410" t="s">
        <v>22</v>
      </c>
      <c r="C4410" t="s">
        <v>263</v>
      </c>
      <c r="D4410" t="s">
        <v>144</v>
      </c>
      <c r="E4410" t="s">
        <v>42</v>
      </c>
      <c r="F4410" t="s">
        <v>71</v>
      </c>
      <c r="G4410">
        <v>69.456000000000003</v>
      </c>
    </row>
    <row r="4411" spans="1:7" x14ac:dyDescent="0.55000000000000004">
      <c r="A4411" s="1">
        <v>43130</v>
      </c>
      <c r="B4411" t="s">
        <v>22</v>
      </c>
      <c r="C4411" t="s">
        <v>207</v>
      </c>
      <c r="D4411" t="s">
        <v>101</v>
      </c>
      <c r="E4411" t="s">
        <v>28</v>
      </c>
      <c r="F4411" t="s">
        <v>52</v>
      </c>
      <c r="G4411">
        <v>69.375</v>
      </c>
    </row>
    <row r="4412" spans="1:7" x14ac:dyDescent="0.55000000000000004">
      <c r="A4412" s="1">
        <v>42941</v>
      </c>
      <c r="B4412" t="s">
        <v>22</v>
      </c>
      <c r="C4412" t="s">
        <v>39</v>
      </c>
      <c r="D4412" t="s">
        <v>40</v>
      </c>
      <c r="E4412" t="s">
        <v>28</v>
      </c>
      <c r="F4412" t="s">
        <v>61</v>
      </c>
      <c r="G4412">
        <v>69.3</v>
      </c>
    </row>
    <row r="4413" spans="1:7" x14ac:dyDescent="0.55000000000000004">
      <c r="A4413" s="1">
        <v>42436</v>
      </c>
      <c r="B4413" t="s">
        <v>98</v>
      </c>
      <c r="C4413" t="s">
        <v>241</v>
      </c>
      <c r="D4413" t="s">
        <v>144</v>
      </c>
      <c r="E4413" t="s">
        <v>42</v>
      </c>
      <c r="F4413" t="s">
        <v>71</v>
      </c>
      <c r="G4413">
        <v>69.28</v>
      </c>
    </row>
    <row r="4414" spans="1:7" x14ac:dyDescent="0.55000000000000004">
      <c r="A4414" s="1">
        <v>42322</v>
      </c>
      <c r="B4414" t="s">
        <v>98</v>
      </c>
      <c r="C4414" t="s">
        <v>263</v>
      </c>
      <c r="D4414" t="s">
        <v>144</v>
      </c>
      <c r="E4414" t="s">
        <v>28</v>
      </c>
      <c r="F4414" t="s">
        <v>32</v>
      </c>
      <c r="G4414">
        <v>69.263999999999996</v>
      </c>
    </row>
    <row r="4415" spans="1:7" x14ac:dyDescent="0.55000000000000004">
      <c r="A4415" s="1">
        <v>42277</v>
      </c>
      <c r="B4415" t="s">
        <v>22</v>
      </c>
      <c r="C4415" t="s">
        <v>331</v>
      </c>
      <c r="D4415" t="s">
        <v>26</v>
      </c>
      <c r="E4415" t="s">
        <v>42</v>
      </c>
      <c r="F4415" t="s">
        <v>74</v>
      </c>
      <c r="G4415">
        <v>69.215999999999994</v>
      </c>
    </row>
    <row r="4416" spans="1:7" x14ac:dyDescent="0.55000000000000004">
      <c r="A4416" s="1">
        <v>42618</v>
      </c>
      <c r="B4416" t="s">
        <v>98</v>
      </c>
      <c r="C4416" t="s">
        <v>100</v>
      </c>
      <c r="D4416" t="s">
        <v>101</v>
      </c>
      <c r="E4416" t="s">
        <v>42</v>
      </c>
      <c r="F4416" t="s">
        <v>575</v>
      </c>
      <c r="G4416">
        <v>69.12</v>
      </c>
    </row>
    <row r="4417" spans="1:7" x14ac:dyDescent="0.55000000000000004">
      <c r="A4417" s="1">
        <v>43396</v>
      </c>
      <c r="B4417" t="s">
        <v>37</v>
      </c>
      <c r="C4417" t="s">
        <v>263</v>
      </c>
      <c r="D4417" t="s">
        <v>144</v>
      </c>
      <c r="E4417" t="s">
        <v>28</v>
      </c>
      <c r="F4417" t="s">
        <v>61</v>
      </c>
      <c r="G4417">
        <v>69.08</v>
      </c>
    </row>
    <row r="4418" spans="1:7" x14ac:dyDescent="0.55000000000000004">
      <c r="A4418" s="1">
        <v>42192</v>
      </c>
      <c r="B4418" t="s">
        <v>22</v>
      </c>
      <c r="C4418" t="s">
        <v>143</v>
      </c>
      <c r="D4418" t="s">
        <v>144</v>
      </c>
      <c r="E4418" t="s">
        <v>28</v>
      </c>
      <c r="F4418" t="s">
        <v>61</v>
      </c>
      <c r="G4418">
        <v>69.007999999999996</v>
      </c>
    </row>
    <row r="4419" spans="1:7" x14ac:dyDescent="0.55000000000000004">
      <c r="A4419" s="1">
        <v>43424</v>
      </c>
      <c r="B4419" t="s">
        <v>22</v>
      </c>
      <c r="C4419" t="s">
        <v>263</v>
      </c>
      <c r="D4419" t="s">
        <v>144</v>
      </c>
      <c r="E4419" t="s">
        <v>42</v>
      </c>
      <c r="F4419" t="s">
        <v>64</v>
      </c>
      <c r="G4419">
        <v>68.97</v>
      </c>
    </row>
    <row r="4420" spans="1:7" x14ac:dyDescent="0.55000000000000004">
      <c r="A4420" s="1">
        <v>42787</v>
      </c>
      <c r="B4420" t="s">
        <v>37</v>
      </c>
      <c r="C4420" t="s">
        <v>263</v>
      </c>
      <c r="D4420" t="s">
        <v>144</v>
      </c>
      <c r="E4420" t="s">
        <v>28</v>
      </c>
      <c r="F4420" t="s">
        <v>61</v>
      </c>
      <c r="G4420">
        <v>68.95</v>
      </c>
    </row>
    <row r="4421" spans="1:7" x14ac:dyDescent="0.55000000000000004">
      <c r="A4421" s="1">
        <v>42574</v>
      </c>
      <c r="B4421" t="s">
        <v>98</v>
      </c>
      <c r="C4421" t="s">
        <v>263</v>
      </c>
      <c r="D4421" t="s">
        <v>144</v>
      </c>
      <c r="E4421" t="s">
        <v>42</v>
      </c>
      <c r="F4421" t="s">
        <v>74</v>
      </c>
      <c r="G4421">
        <v>68.94</v>
      </c>
    </row>
    <row r="4422" spans="1:7" x14ac:dyDescent="0.55000000000000004">
      <c r="A4422" s="1">
        <v>42696</v>
      </c>
      <c r="B4422" t="s">
        <v>98</v>
      </c>
      <c r="C4422" t="s">
        <v>100</v>
      </c>
      <c r="D4422" t="s">
        <v>101</v>
      </c>
      <c r="E4422" t="s">
        <v>42</v>
      </c>
      <c r="F4422" t="s">
        <v>74</v>
      </c>
      <c r="G4422">
        <v>68.81</v>
      </c>
    </row>
    <row r="4423" spans="1:7" x14ac:dyDescent="0.55000000000000004">
      <c r="A4423" s="1">
        <v>43187</v>
      </c>
      <c r="B4423" t="s">
        <v>37</v>
      </c>
      <c r="C4423" t="s">
        <v>50</v>
      </c>
      <c r="D4423" t="s">
        <v>26</v>
      </c>
      <c r="E4423" t="s">
        <v>42</v>
      </c>
      <c r="F4423" t="s">
        <v>71</v>
      </c>
      <c r="G4423">
        <v>68.742000000000004</v>
      </c>
    </row>
    <row r="4424" spans="1:7" x14ac:dyDescent="0.55000000000000004">
      <c r="A4424" s="1">
        <v>42669</v>
      </c>
      <c r="B4424" t="s">
        <v>37</v>
      </c>
      <c r="C4424" t="s">
        <v>306</v>
      </c>
      <c r="D4424" t="s">
        <v>40</v>
      </c>
      <c r="E4424" t="s">
        <v>67</v>
      </c>
      <c r="F4424" t="s">
        <v>68</v>
      </c>
      <c r="G4424">
        <v>68.72</v>
      </c>
    </row>
    <row r="4425" spans="1:7" x14ac:dyDescent="0.55000000000000004">
      <c r="A4425" s="1">
        <v>43151</v>
      </c>
      <c r="B4425" t="s">
        <v>98</v>
      </c>
      <c r="C4425" t="s">
        <v>306</v>
      </c>
      <c r="D4425" t="s">
        <v>40</v>
      </c>
      <c r="E4425" t="s">
        <v>28</v>
      </c>
      <c r="F4425" t="s">
        <v>61</v>
      </c>
      <c r="G4425">
        <v>68.703999999999994</v>
      </c>
    </row>
    <row r="4426" spans="1:7" x14ac:dyDescent="0.55000000000000004">
      <c r="A4426" s="1">
        <v>43003</v>
      </c>
      <c r="B4426" t="s">
        <v>37</v>
      </c>
      <c r="C4426" t="s">
        <v>110</v>
      </c>
      <c r="D4426" t="s">
        <v>101</v>
      </c>
      <c r="E4426" t="s">
        <v>28</v>
      </c>
      <c r="F4426" t="s">
        <v>61</v>
      </c>
      <c r="G4426">
        <v>68.64</v>
      </c>
    </row>
    <row r="4427" spans="1:7" x14ac:dyDescent="0.55000000000000004">
      <c r="A4427" s="1">
        <v>42638</v>
      </c>
      <c r="B4427" t="s">
        <v>22</v>
      </c>
      <c r="C4427" t="s">
        <v>2697</v>
      </c>
      <c r="D4427" t="s">
        <v>144</v>
      </c>
      <c r="E4427" t="s">
        <v>42</v>
      </c>
      <c r="F4427" t="s">
        <v>71</v>
      </c>
      <c r="G4427">
        <v>68.62</v>
      </c>
    </row>
    <row r="4428" spans="1:7" x14ac:dyDescent="0.55000000000000004">
      <c r="A4428" s="1">
        <v>43058</v>
      </c>
      <c r="B4428" t="s">
        <v>22</v>
      </c>
      <c r="C4428" t="s">
        <v>263</v>
      </c>
      <c r="D4428" t="s">
        <v>144</v>
      </c>
      <c r="E4428" t="s">
        <v>42</v>
      </c>
      <c r="F4428" t="s">
        <v>55</v>
      </c>
      <c r="G4428">
        <v>68.599999999999994</v>
      </c>
    </row>
    <row r="4429" spans="1:7" x14ac:dyDescent="0.55000000000000004">
      <c r="A4429" s="1">
        <v>42553</v>
      </c>
      <c r="B4429" t="s">
        <v>22</v>
      </c>
      <c r="C4429" t="s">
        <v>207</v>
      </c>
      <c r="D4429" t="s">
        <v>101</v>
      </c>
      <c r="E4429" t="s">
        <v>42</v>
      </c>
      <c r="F4429" t="s">
        <v>55</v>
      </c>
      <c r="G4429">
        <v>68.599999999999994</v>
      </c>
    </row>
    <row r="4430" spans="1:7" x14ac:dyDescent="0.55000000000000004">
      <c r="A4430" s="1">
        <v>43226</v>
      </c>
      <c r="B4430" t="s">
        <v>22</v>
      </c>
      <c r="C4430" t="s">
        <v>84</v>
      </c>
      <c r="D4430" t="s">
        <v>26</v>
      </c>
      <c r="E4430" t="s">
        <v>42</v>
      </c>
      <c r="F4430" t="s">
        <v>71</v>
      </c>
      <c r="G4430">
        <v>68.540999999999997</v>
      </c>
    </row>
    <row r="4431" spans="1:7" x14ac:dyDescent="0.55000000000000004">
      <c r="A4431" s="1">
        <v>42734</v>
      </c>
      <c r="B4431" t="s">
        <v>22</v>
      </c>
      <c r="C4431" t="s">
        <v>39</v>
      </c>
      <c r="D4431" t="s">
        <v>40</v>
      </c>
      <c r="E4431" t="s">
        <v>42</v>
      </c>
      <c r="F4431" t="s">
        <v>86</v>
      </c>
      <c r="G4431">
        <v>68.52</v>
      </c>
    </row>
    <row r="4432" spans="1:7" x14ac:dyDescent="0.55000000000000004">
      <c r="A4432" s="1">
        <v>43277</v>
      </c>
      <c r="B4432" t="s">
        <v>37</v>
      </c>
      <c r="C4432" t="s">
        <v>263</v>
      </c>
      <c r="D4432" t="s">
        <v>144</v>
      </c>
      <c r="E4432" t="s">
        <v>42</v>
      </c>
      <c r="F4432" t="s">
        <v>86</v>
      </c>
      <c r="G4432">
        <v>68.52</v>
      </c>
    </row>
    <row r="4433" spans="1:7" x14ac:dyDescent="0.55000000000000004">
      <c r="A4433" s="1">
        <v>42990</v>
      </c>
      <c r="B4433" t="s">
        <v>37</v>
      </c>
      <c r="C4433" t="s">
        <v>234</v>
      </c>
      <c r="D4433" t="s">
        <v>101</v>
      </c>
      <c r="E4433" t="s">
        <v>42</v>
      </c>
      <c r="F4433" t="s">
        <v>86</v>
      </c>
      <c r="G4433">
        <v>68.52</v>
      </c>
    </row>
    <row r="4434" spans="1:7" x14ac:dyDescent="0.55000000000000004">
      <c r="A4434" s="1">
        <v>42163</v>
      </c>
      <c r="B4434" t="s">
        <v>22</v>
      </c>
      <c r="C4434" t="s">
        <v>263</v>
      </c>
      <c r="D4434" t="s">
        <v>144</v>
      </c>
      <c r="E4434" t="s">
        <v>42</v>
      </c>
      <c r="F4434" t="s">
        <v>71</v>
      </c>
      <c r="G4434">
        <v>68.48</v>
      </c>
    </row>
    <row r="4435" spans="1:7" x14ac:dyDescent="0.55000000000000004">
      <c r="A4435" s="1">
        <v>43434</v>
      </c>
      <c r="B4435" t="s">
        <v>98</v>
      </c>
      <c r="C4435" t="s">
        <v>263</v>
      </c>
      <c r="D4435" t="s">
        <v>144</v>
      </c>
      <c r="E4435" t="s">
        <v>42</v>
      </c>
      <c r="F4435" t="s">
        <v>71</v>
      </c>
      <c r="G4435">
        <v>68.471999999999994</v>
      </c>
    </row>
    <row r="4436" spans="1:7" x14ac:dyDescent="0.55000000000000004">
      <c r="A4436" s="1">
        <v>42261</v>
      </c>
      <c r="B4436" t="s">
        <v>22</v>
      </c>
      <c r="C4436" t="s">
        <v>263</v>
      </c>
      <c r="D4436" t="s">
        <v>144</v>
      </c>
      <c r="E4436" t="s">
        <v>42</v>
      </c>
      <c r="F4436" t="s">
        <v>169</v>
      </c>
      <c r="G4436">
        <v>68.459999999999994</v>
      </c>
    </row>
    <row r="4437" spans="1:7" x14ac:dyDescent="0.55000000000000004">
      <c r="A4437" s="1">
        <v>43463</v>
      </c>
      <c r="B4437" t="s">
        <v>22</v>
      </c>
      <c r="C4437" t="s">
        <v>92</v>
      </c>
      <c r="D4437" t="s">
        <v>40</v>
      </c>
      <c r="E4437" t="s">
        <v>28</v>
      </c>
      <c r="F4437" t="s">
        <v>61</v>
      </c>
      <c r="G4437">
        <v>68.459999999999994</v>
      </c>
    </row>
    <row r="4438" spans="1:7" x14ac:dyDescent="0.55000000000000004">
      <c r="A4438" s="1">
        <v>43242</v>
      </c>
      <c r="B4438" t="s">
        <v>22</v>
      </c>
      <c r="C4438" t="s">
        <v>39</v>
      </c>
      <c r="D4438" t="s">
        <v>40</v>
      </c>
      <c r="E4438" t="s">
        <v>67</v>
      </c>
      <c r="F4438" t="s">
        <v>157</v>
      </c>
      <c r="G4438">
        <v>68.459999999999994</v>
      </c>
    </row>
    <row r="4439" spans="1:7" x14ac:dyDescent="0.55000000000000004">
      <c r="A4439" s="1">
        <v>43262</v>
      </c>
      <c r="B4439" t="s">
        <v>98</v>
      </c>
      <c r="C4439" t="s">
        <v>306</v>
      </c>
      <c r="D4439" t="s">
        <v>40</v>
      </c>
      <c r="E4439" t="s">
        <v>42</v>
      </c>
      <c r="F4439" t="s">
        <v>55</v>
      </c>
      <c r="G4439">
        <v>68.447999999999993</v>
      </c>
    </row>
    <row r="4440" spans="1:7" x14ac:dyDescent="0.55000000000000004">
      <c r="A4440" s="1">
        <v>43000</v>
      </c>
      <c r="B4440" t="s">
        <v>37</v>
      </c>
      <c r="C4440" t="s">
        <v>453</v>
      </c>
      <c r="D4440" t="s">
        <v>40</v>
      </c>
      <c r="E4440" t="s">
        <v>28</v>
      </c>
      <c r="F4440" t="s">
        <v>61</v>
      </c>
      <c r="G4440">
        <v>68.432000000000002</v>
      </c>
    </row>
    <row r="4441" spans="1:7" x14ac:dyDescent="0.55000000000000004">
      <c r="A4441" s="1">
        <v>42800</v>
      </c>
      <c r="B4441" t="s">
        <v>98</v>
      </c>
      <c r="C4441" t="s">
        <v>143</v>
      </c>
      <c r="D4441" t="s">
        <v>144</v>
      </c>
      <c r="E4441" t="s">
        <v>67</v>
      </c>
      <c r="F4441" t="s">
        <v>68</v>
      </c>
      <c r="G4441">
        <v>68.238</v>
      </c>
    </row>
    <row r="4442" spans="1:7" x14ac:dyDescent="0.55000000000000004">
      <c r="A4442" s="1">
        <v>42702</v>
      </c>
      <c r="B4442" t="s">
        <v>37</v>
      </c>
      <c r="C4442" t="s">
        <v>263</v>
      </c>
      <c r="D4442" t="s">
        <v>144</v>
      </c>
      <c r="E4442" t="s">
        <v>28</v>
      </c>
      <c r="F4442" t="s">
        <v>61</v>
      </c>
      <c r="G4442">
        <v>68.16</v>
      </c>
    </row>
    <row r="4443" spans="1:7" x14ac:dyDescent="0.55000000000000004">
      <c r="A4443" s="1">
        <v>43040</v>
      </c>
      <c r="B4443" t="s">
        <v>22</v>
      </c>
      <c r="C4443" t="s">
        <v>207</v>
      </c>
      <c r="D4443" t="s">
        <v>101</v>
      </c>
      <c r="E4443" t="s">
        <v>67</v>
      </c>
      <c r="F4443" t="s">
        <v>157</v>
      </c>
      <c r="G4443">
        <v>68.111999999999995</v>
      </c>
    </row>
    <row r="4444" spans="1:7" x14ac:dyDescent="0.55000000000000004">
      <c r="A4444" s="1">
        <v>43077</v>
      </c>
      <c r="B4444" t="s">
        <v>22</v>
      </c>
      <c r="C4444" t="s">
        <v>84</v>
      </c>
      <c r="D4444" t="s">
        <v>26</v>
      </c>
      <c r="E4444" t="s">
        <v>67</v>
      </c>
      <c r="F4444" t="s">
        <v>157</v>
      </c>
      <c r="G4444">
        <v>68.111999999999995</v>
      </c>
    </row>
    <row r="4445" spans="1:7" x14ac:dyDescent="0.55000000000000004">
      <c r="A4445" s="1">
        <v>42898</v>
      </c>
      <c r="B4445" t="s">
        <v>22</v>
      </c>
      <c r="C4445" t="s">
        <v>241</v>
      </c>
      <c r="D4445" t="s">
        <v>144</v>
      </c>
      <c r="E4445" t="s">
        <v>67</v>
      </c>
      <c r="F4445" t="s">
        <v>68</v>
      </c>
      <c r="G4445">
        <v>68.040000000000006</v>
      </c>
    </row>
    <row r="4446" spans="1:7" x14ac:dyDescent="0.55000000000000004">
      <c r="A4446" s="1">
        <v>43161</v>
      </c>
      <c r="B4446" t="s">
        <v>37</v>
      </c>
      <c r="C4446" t="s">
        <v>241</v>
      </c>
      <c r="D4446" t="s">
        <v>144</v>
      </c>
      <c r="E4446" t="s">
        <v>42</v>
      </c>
      <c r="F4446" t="s">
        <v>86</v>
      </c>
      <c r="G4446">
        <v>68.040000000000006</v>
      </c>
    </row>
    <row r="4447" spans="1:7" x14ac:dyDescent="0.55000000000000004">
      <c r="A4447" s="1">
        <v>42320</v>
      </c>
      <c r="B4447" t="s">
        <v>37</v>
      </c>
      <c r="C4447" t="s">
        <v>100</v>
      </c>
      <c r="D4447" t="s">
        <v>101</v>
      </c>
      <c r="E4447" t="s">
        <v>28</v>
      </c>
      <c r="F4447" t="s">
        <v>29</v>
      </c>
      <c r="G4447">
        <v>67.993200000000002</v>
      </c>
    </row>
    <row r="4448" spans="1:7" x14ac:dyDescent="0.55000000000000004">
      <c r="A4448" s="1">
        <v>43416</v>
      </c>
      <c r="B4448" t="s">
        <v>98</v>
      </c>
      <c r="C4448" t="s">
        <v>100</v>
      </c>
      <c r="D4448" t="s">
        <v>101</v>
      </c>
      <c r="E4448" t="s">
        <v>67</v>
      </c>
      <c r="F4448" t="s">
        <v>68</v>
      </c>
      <c r="G4448">
        <v>67.992000000000004</v>
      </c>
    </row>
    <row r="4449" spans="1:7" x14ac:dyDescent="0.55000000000000004">
      <c r="A4449" s="1">
        <v>42534</v>
      </c>
      <c r="B4449" t="s">
        <v>98</v>
      </c>
      <c r="C4449" t="s">
        <v>5239</v>
      </c>
      <c r="D4449" t="s">
        <v>144</v>
      </c>
      <c r="E4449" t="s">
        <v>67</v>
      </c>
      <c r="F4449" t="s">
        <v>157</v>
      </c>
      <c r="G4449">
        <v>67.98</v>
      </c>
    </row>
    <row r="4450" spans="1:7" x14ac:dyDescent="0.55000000000000004">
      <c r="A4450" s="1">
        <v>42618</v>
      </c>
      <c r="B4450" t="s">
        <v>98</v>
      </c>
      <c r="C4450" t="s">
        <v>315</v>
      </c>
      <c r="D4450" t="s">
        <v>26</v>
      </c>
      <c r="E4450" t="s">
        <v>28</v>
      </c>
      <c r="F4450" t="s">
        <v>61</v>
      </c>
      <c r="G4450">
        <v>67.959999999999994</v>
      </c>
    </row>
    <row r="4451" spans="1:7" x14ac:dyDescent="0.55000000000000004">
      <c r="A4451" s="1">
        <v>43014</v>
      </c>
      <c r="B4451" t="s">
        <v>98</v>
      </c>
      <c r="C4451" t="s">
        <v>453</v>
      </c>
      <c r="D4451" t="s">
        <v>40</v>
      </c>
      <c r="E4451" t="s">
        <v>67</v>
      </c>
      <c r="F4451" t="s">
        <v>157</v>
      </c>
      <c r="G4451">
        <v>67.959999999999994</v>
      </c>
    </row>
    <row r="4452" spans="1:7" x14ac:dyDescent="0.55000000000000004">
      <c r="A4452" s="1">
        <v>43215</v>
      </c>
      <c r="B4452" t="s">
        <v>98</v>
      </c>
      <c r="C4452" t="s">
        <v>331</v>
      </c>
      <c r="D4452" t="s">
        <v>26</v>
      </c>
      <c r="E4452" t="s">
        <v>42</v>
      </c>
      <c r="F4452" t="s">
        <v>64</v>
      </c>
      <c r="G4452">
        <v>67.92</v>
      </c>
    </row>
    <row r="4453" spans="1:7" x14ac:dyDescent="0.55000000000000004">
      <c r="A4453" s="1">
        <v>42990</v>
      </c>
      <c r="B4453" t="s">
        <v>37</v>
      </c>
      <c r="C4453" t="s">
        <v>315</v>
      </c>
      <c r="D4453" t="s">
        <v>26</v>
      </c>
      <c r="E4453" t="s">
        <v>42</v>
      </c>
      <c r="F4453" t="s">
        <v>55</v>
      </c>
      <c r="G4453">
        <v>67.900000000000006</v>
      </c>
    </row>
    <row r="4454" spans="1:7" x14ac:dyDescent="0.55000000000000004">
      <c r="A4454" s="1">
        <v>43354</v>
      </c>
      <c r="B4454" t="s">
        <v>22</v>
      </c>
      <c r="C4454" t="s">
        <v>315</v>
      </c>
      <c r="D4454" t="s">
        <v>26</v>
      </c>
      <c r="E4454" t="s">
        <v>42</v>
      </c>
      <c r="F4454" t="s">
        <v>74</v>
      </c>
      <c r="G4454">
        <v>67.900000000000006</v>
      </c>
    </row>
    <row r="4455" spans="1:7" x14ac:dyDescent="0.55000000000000004">
      <c r="A4455" s="1">
        <v>42211</v>
      </c>
      <c r="B4455" t="s">
        <v>22</v>
      </c>
      <c r="C4455" t="s">
        <v>1271</v>
      </c>
      <c r="D4455" t="s">
        <v>26</v>
      </c>
      <c r="E4455" t="s">
        <v>28</v>
      </c>
      <c r="F4455" t="s">
        <v>32</v>
      </c>
      <c r="G4455">
        <v>67.88</v>
      </c>
    </row>
    <row r="4456" spans="1:7" x14ac:dyDescent="0.55000000000000004">
      <c r="A4456" s="1">
        <v>43436</v>
      </c>
      <c r="B4456" t="s">
        <v>22</v>
      </c>
      <c r="C4456" t="s">
        <v>306</v>
      </c>
      <c r="D4456" t="s">
        <v>40</v>
      </c>
      <c r="E4456" t="s">
        <v>42</v>
      </c>
      <c r="F4456" t="s">
        <v>71</v>
      </c>
      <c r="G4456">
        <v>67.86</v>
      </c>
    </row>
    <row r="4457" spans="1:7" x14ac:dyDescent="0.55000000000000004">
      <c r="A4457" s="1">
        <v>43057</v>
      </c>
      <c r="B4457" t="s">
        <v>98</v>
      </c>
      <c r="C4457" t="s">
        <v>39</v>
      </c>
      <c r="D4457" t="s">
        <v>40</v>
      </c>
      <c r="E4457" t="s">
        <v>42</v>
      </c>
      <c r="F4457" t="s">
        <v>74</v>
      </c>
      <c r="G4457">
        <v>67.84</v>
      </c>
    </row>
    <row r="4458" spans="1:7" x14ac:dyDescent="0.55000000000000004">
      <c r="A4458" s="1">
        <v>43429</v>
      </c>
      <c r="B4458" t="s">
        <v>22</v>
      </c>
      <c r="C4458" t="s">
        <v>100</v>
      </c>
      <c r="D4458" t="s">
        <v>101</v>
      </c>
      <c r="E4458" t="s">
        <v>42</v>
      </c>
      <c r="F4458" t="s">
        <v>74</v>
      </c>
      <c r="G4458">
        <v>67.84</v>
      </c>
    </row>
    <row r="4459" spans="1:7" x14ac:dyDescent="0.55000000000000004">
      <c r="A4459" s="1">
        <v>42133</v>
      </c>
      <c r="B4459" t="s">
        <v>22</v>
      </c>
      <c r="C4459" t="s">
        <v>39</v>
      </c>
      <c r="D4459" t="s">
        <v>40</v>
      </c>
      <c r="E4459" t="s">
        <v>67</v>
      </c>
      <c r="F4459" t="s">
        <v>157</v>
      </c>
      <c r="G4459">
        <v>67.8</v>
      </c>
    </row>
    <row r="4460" spans="1:7" x14ac:dyDescent="0.55000000000000004">
      <c r="A4460" s="1">
        <v>43239</v>
      </c>
      <c r="B4460" t="s">
        <v>22</v>
      </c>
      <c r="C4460" t="s">
        <v>1271</v>
      </c>
      <c r="D4460" t="s">
        <v>26</v>
      </c>
      <c r="E4460" t="s">
        <v>67</v>
      </c>
      <c r="F4460" t="s">
        <v>157</v>
      </c>
      <c r="G4460">
        <v>67.8</v>
      </c>
    </row>
    <row r="4461" spans="1:7" x14ac:dyDescent="0.55000000000000004">
      <c r="A4461" s="1">
        <v>42630</v>
      </c>
      <c r="B4461" t="s">
        <v>22</v>
      </c>
      <c r="C4461" t="s">
        <v>263</v>
      </c>
      <c r="D4461" t="s">
        <v>144</v>
      </c>
      <c r="E4461" t="s">
        <v>67</v>
      </c>
      <c r="F4461" t="s">
        <v>68</v>
      </c>
      <c r="G4461">
        <v>67.8</v>
      </c>
    </row>
    <row r="4462" spans="1:7" x14ac:dyDescent="0.55000000000000004">
      <c r="A4462" s="1">
        <v>43409</v>
      </c>
      <c r="B4462" t="s">
        <v>98</v>
      </c>
      <c r="C4462" t="s">
        <v>250</v>
      </c>
      <c r="D4462" t="s">
        <v>101</v>
      </c>
      <c r="E4462" t="s">
        <v>42</v>
      </c>
      <c r="F4462" t="s">
        <v>86</v>
      </c>
      <c r="G4462">
        <v>67.8</v>
      </c>
    </row>
    <row r="4463" spans="1:7" x14ac:dyDescent="0.55000000000000004">
      <c r="A4463" s="1">
        <v>43165</v>
      </c>
      <c r="B4463" t="s">
        <v>37</v>
      </c>
      <c r="C4463" t="s">
        <v>39</v>
      </c>
      <c r="D4463" t="s">
        <v>40</v>
      </c>
      <c r="E4463" t="s">
        <v>42</v>
      </c>
      <c r="F4463" t="s">
        <v>55</v>
      </c>
      <c r="G4463">
        <v>67.78</v>
      </c>
    </row>
    <row r="4464" spans="1:7" x14ac:dyDescent="0.55000000000000004">
      <c r="A4464" s="1">
        <v>43049</v>
      </c>
      <c r="B4464" t="s">
        <v>22</v>
      </c>
      <c r="C4464" t="s">
        <v>39</v>
      </c>
      <c r="D4464" t="s">
        <v>40</v>
      </c>
      <c r="E4464" t="s">
        <v>42</v>
      </c>
      <c r="F4464" t="s">
        <v>86</v>
      </c>
      <c r="G4464">
        <v>67.709999999999994</v>
      </c>
    </row>
    <row r="4465" spans="1:7" x14ac:dyDescent="0.55000000000000004">
      <c r="A4465" s="1">
        <v>42820</v>
      </c>
      <c r="B4465" t="s">
        <v>22</v>
      </c>
      <c r="C4465" t="s">
        <v>84</v>
      </c>
      <c r="D4465" t="s">
        <v>26</v>
      </c>
      <c r="E4465" t="s">
        <v>42</v>
      </c>
      <c r="F4465" t="s">
        <v>55</v>
      </c>
      <c r="G4465">
        <v>67.64</v>
      </c>
    </row>
    <row r="4466" spans="1:7" x14ac:dyDescent="0.55000000000000004">
      <c r="A4466" s="1">
        <v>42988</v>
      </c>
      <c r="B4466" t="s">
        <v>98</v>
      </c>
      <c r="C4466" t="s">
        <v>331</v>
      </c>
      <c r="D4466" t="s">
        <v>26</v>
      </c>
      <c r="E4466" t="s">
        <v>42</v>
      </c>
      <c r="F4466" t="s">
        <v>64</v>
      </c>
      <c r="G4466">
        <v>67.56</v>
      </c>
    </row>
    <row r="4467" spans="1:7" x14ac:dyDescent="0.55000000000000004">
      <c r="A4467" s="1">
        <v>42319</v>
      </c>
      <c r="B4467" t="s">
        <v>22</v>
      </c>
      <c r="C4467" t="s">
        <v>100</v>
      </c>
      <c r="D4467" t="s">
        <v>101</v>
      </c>
      <c r="E4467" t="s">
        <v>42</v>
      </c>
      <c r="F4467" t="s">
        <v>64</v>
      </c>
      <c r="G4467">
        <v>67.56</v>
      </c>
    </row>
    <row r="4468" spans="1:7" x14ac:dyDescent="0.55000000000000004">
      <c r="A4468" s="1">
        <v>42898</v>
      </c>
      <c r="B4468" t="s">
        <v>98</v>
      </c>
      <c r="C4468" t="s">
        <v>100</v>
      </c>
      <c r="D4468" t="s">
        <v>101</v>
      </c>
      <c r="E4468" t="s">
        <v>42</v>
      </c>
      <c r="F4468" t="s">
        <v>55</v>
      </c>
      <c r="G4468">
        <v>67.536000000000001</v>
      </c>
    </row>
    <row r="4469" spans="1:7" x14ac:dyDescent="0.55000000000000004">
      <c r="A4469" s="1">
        <v>43365</v>
      </c>
      <c r="B4469" t="s">
        <v>98</v>
      </c>
      <c r="C4469" t="s">
        <v>2697</v>
      </c>
      <c r="D4469" t="s">
        <v>144</v>
      </c>
      <c r="E4469" t="s">
        <v>42</v>
      </c>
      <c r="F4469" t="s">
        <v>55</v>
      </c>
      <c r="G4469">
        <v>67.400000000000006</v>
      </c>
    </row>
    <row r="4470" spans="1:7" x14ac:dyDescent="0.55000000000000004">
      <c r="A4470" s="1">
        <v>42471</v>
      </c>
      <c r="B4470" t="s">
        <v>22</v>
      </c>
      <c r="C4470" t="s">
        <v>50</v>
      </c>
      <c r="D4470" t="s">
        <v>26</v>
      </c>
      <c r="E4470" t="s">
        <v>28</v>
      </c>
      <c r="F4470" t="s">
        <v>61</v>
      </c>
      <c r="G4470">
        <v>67.36</v>
      </c>
    </row>
    <row r="4471" spans="1:7" x14ac:dyDescent="0.55000000000000004">
      <c r="A4471" s="1">
        <v>42266</v>
      </c>
      <c r="B4471" t="s">
        <v>22</v>
      </c>
      <c r="C4471" t="s">
        <v>84</v>
      </c>
      <c r="D4471" t="s">
        <v>26</v>
      </c>
      <c r="E4471" t="s">
        <v>42</v>
      </c>
      <c r="F4471" t="s">
        <v>55</v>
      </c>
      <c r="G4471">
        <v>67.343999999999994</v>
      </c>
    </row>
    <row r="4472" spans="1:7" x14ac:dyDescent="0.55000000000000004">
      <c r="A4472" s="1">
        <v>42024</v>
      </c>
      <c r="B4472" t="s">
        <v>37</v>
      </c>
      <c r="C4472" t="s">
        <v>331</v>
      </c>
      <c r="D4472" t="s">
        <v>26</v>
      </c>
      <c r="E4472" t="s">
        <v>42</v>
      </c>
      <c r="F4472" t="s">
        <v>71</v>
      </c>
      <c r="G4472">
        <v>67.194000000000003</v>
      </c>
    </row>
    <row r="4473" spans="1:7" x14ac:dyDescent="0.55000000000000004">
      <c r="A4473" s="1">
        <v>42276</v>
      </c>
      <c r="B4473" t="s">
        <v>37</v>
      </c>
      <c r="C4473" t="s">
        <v>143</v>
      </c>
      <c r="D4473" t="s">
        <v>144</v>
      </c>
      <c r="E4473" t="s">
        <v>28</v>
      </c>
      <c r="F4473" t="s">
        <v>52</v>
      </c>
      <c r="G4473">
        <v>67.176000000000002</v>
      </c>
    </row>
    <row r="4474" spans="1:7" x14ac:dyDescent="0.55000000000000004">
      <c r="A4474" s="1">
        <v>43056</v>
      </c>
      <c r="B4474" t="s">
        <v>22</v>
      </c>
      <c r="C4474" t="s">
        <v>100</v>
      </c>
      <c r="D4474" t="s">
        <v>101</v>
      </c>
      <c r="E4474" t="s">
        <v>67</v>
      </c>
      <c r="F4474" t="s">
        <v>68</v>
      </c>
      <c r="G4474">
        <v>67.176000000000002</v>
      </c>
    </row>
    <row r="4475" spans="1:7" x14ac:dyDescent="0.55000000000000004">
      <c r="A4475" s="1">
        <v>42682</v>
      </c>
      <c r="B4475" t="s">
        <v>37</v>
      </c>
      <c r="C4475" t="s">
        <v>263</v>
      </c>
      <c r="D4475" t="s">
        <v>144</v>
      </c>
      <c r="E4475" t="s">
        <v>42</v>
      </c>
      <c r="F4475" t="s">
        <v>55</v>
      </c>
      <c r="G4475">
        <v>67.150000000000006</v>
      </c>
    </row>
    <row r="4476" spans="1:7" x14ac:dyDescent="0.55000000000000004">
      <c r="A4476" s="1">
        <v>42326</v>
      </c>
      <c r="B4476" t="s">
        <v>37</v>
      </c>
      <c r="C4476" t="s">
        <v>225</v>
      </c>
      <c r="D4476" t="s">
        <v>101</v>
      </c>
      <c r="E4476" t="s">
        <v>42</v>
      </c>
      <c r="F4476" t="s">
        <v>55</v>
      </c>
      <c r="G4476">
        <v>67.150000000000006</v>
      </c>
    </row>
    <row r="4477" spans="1:7" x14ac:dyDescent="0.55000000000000004">
      <c r="A4477" s="1">
        <v>43382</v>
      </c>
      <c r="B4477" t="s">
        <v>22</v>
      </c>
      <c r="C4477" t="s">
        <v>100</v>
      </c>
      <c r="D4477" t="s">
        <v>101</v>
      </c>
      <c r="E4477" t="s">
        <v>42</v>
      </c>
      <c r="F4477" t="s">
        <v>64</v>
      </c>
      <c r="G4477">
        <v>67.144000000000005</v>
      </c>
    </row>
    <row r="4478" spans="1:7" x14ac:dyDescent="0.55000000000000004">
      <c r="A4478" s="1">
        <v>42986</v>
      </c>
      <c r="B4478" t="s">
        <v>98</v>
      </c>
      <c r="C4478" t="s">
        <v>39</v>
      </c>
      <c r="D4478" t="s">
        <v>40</v>
      </c>
      <c r="E4478" t="s">
        <v>42</v>
      </c>
      <c r="F4478" t="s">
        <v>71</v>
      </c>
      <c r="G4478">
        <v>67.135999999999996</v>
      </c>
    </row>
    <row r="4479" spans="1:7" x14ac:dyDescent="0.55000000000000004">
      <c r="A4479" s="1">
        <v>43328</v>
      </c>
      <c r="B4479" t="s">
        <v>22</v>
      </c>
      <c r="C4479" t="s">
        <v>331</v>
      </c>
      <c r="D4479" t="s">
        <v>26</v>
      </c>
      <c r="E4479" t="s">
        <v>42</v>
      </c>
      <c r="F4479" t="s">
        <v>55</v>
      </c>
      <c r="G4479">
        <v>67.135999999999996</v>
      </c>
    </row>
    <row r="4480" spans="1:7" x14ac:dyDescent="0.55000000000000004">
      <c r="A4480" s="1">
        <v>43035</v>
      </c>
      <c r="B4480" t="s">
        <v>98</v>
      </c>
      <c r="C4480" t="s">
        <v>39</v>
      </c>
      <c r="D4480" t="s">
        <v>40</v>
      </c>
      <c r="E4480" t="s">
        <v>42</v>
      </c>
      <c r="F4480" t="s">
        <v>71</v>
      </c>
      <c r="G4480">
        <v>67.135999999999996</v>
      </c>
    </row>
    <row r="4481" spans="1:7" x14ac:dyDescent="0.55000000000000004">
      <c r="A4481" s="1">
        <v>43456</v>
      </c>
      <c r="B4481" t="s">
        <v>37</v>
      </c>
      <c r="C4481" t="s">
        <v>665</v>
      </c>
      <c r="D4481" t="s">
        <v>40</v>
      </c>
      <c r="E4481" t="s">
        <v>67</v>
      </c>
      <c r="F4481" t="s">
        <v>68</v>
      </c>
      <c r="G4481">
        <v>67.040000000000006</v>
      </c>
    </row>
    <row r="4482" spans="1:7" x14ac:dyDescent="0.55000000000000004">
      <c r="A4482" s="1">
        <v>43037</v>
      </c>
      <c r="B4482" t="s">
        <v>22</v>
      </c>
      <c r="C4482" t="s">
        <v>234</v>
      </c>
      <c r="D4482" t="s">
        <v>101</v>
      </c>
      <c r="E4482" t="s">
        <v>28</v>
      </c>
      <c r="F4482" t="s">
        <v>61</v>
      </c>
      <c r="G4482">
        <v>67</v>
      </c>
    </row>
    <row r="4483" spans="1:7" x14ac:dyDescent="0.55000000000000004">
      <c r="A4483" s="1">
        <v>43087</v>
      </c>
      <c r="B4483" t="s">
        <v>37</v>
      </c>
      <c r="C4483" t="s">
        <v>39</v>
      </c>
      <c r="D4483" t="s">
        <v>40</v>
      </c>
      <c r="E4483" t="s">
        <v>67</v>
      </c>
      <c r="F4483" t="s">
        <v>68</v>
      </c>
      <c r="G4483">
        <v>66.975999999999999</v>
      </c>
    </row>
    <row r="4484" spans="1:7" x14ac:dyDescent="0.55000000000000004">
      <c r="A4484" s="1">
        <v>42095</v>
      </c>
      <c r="B4484" t="s">
        <v>37</v>
      </c>
      <c r="C4484" t="s">
        <v>1244</v>
      </c>
      <c r="D4484" t="s">
        <v>144</v>
      </c>
      <c r="E4484" t="s">
        <v>42</v>
      </c>
      <c r="F4484" t="s">
        <v>55</v>
      </c>
      <c r="G4484">
        <v>66.959999999999994</v>
      </c>
    </row>
    <row r="4485" spans="1:7" x14ac:dyDescent="0.55000000000000004">
      <c r="A4485" s="1">
        <v>43229</v>
      </c>
      <c r="B4485" t="s">
        <v>98</v>
      </c>
      <c r="C4485" t="s">
        <v>92</v>
      </c>
      <c r="D4485" t="s">
        <v>40</v>
      </c>
      <c r="E4485" t="s">
        <v>42</v>
      </c>
      <c r="F4485" t="s">
        <v>55</v>
      </c>
      <c r="G4485">
        <v>66.959999999999994</v>
      </c>
    </row>
    <row r="4486" spans="1:7" x14ac:dyDescent="0.55000000000000004">
      <c r="A4486" s="1">
        <v>42144</v>
      </c>
      <c r="B4486" t="s">
        <v>37</v>
      </c>
      <c r="C4486" t="s">
        <v>100</v>
      </c>
      <c r="D4486" t="s">
        <v>101</v>
      </c>
      <c r="E4486" t="s">
        <v>42</v>
      </c>
      <c r="F4486" t="s">
        <v>55</v>
      </c>
      <c r="G4486">
        <v>66.959999999999994</v>
      </c>
    </row>
    <row r="4487" spans="1:7" x14ac:dyDescent="0.55000000000000004">
      <c r="A4487" s="1">
        <v>42682</v>
      </c>
      <c r="B4487" t="s">
        <v>22</v>
      </c>
      <c r="C4487" t="s">
        <v>117</v>
      </c>
      <c r="D4487" t="s">
        <v>40</v>
      </c>
      <c r="E4487" t="s">
        <v>28</v>
      </c>
      <c r="F4487" t="s">
        <v>61</v>
      </c>
      <c r="G4487">
        <v>66.69</v>
      </c>
    </row>
    <row r="4488" spans="1:7" x14ac:dyDescent="0.55000000000000004">
      <c r="A4488" s="1">
        <v>42937</v>
      </c>
      <c r="B4488" t="s">
        <v>37</v>
      </c>
      <c r="C4488" t="s">
        <v>494</v>
      </c>
      <c r="D4488" t="s">
        <v>144</v>
      </c>
      <c r="E4488" t="s">
        <v>42</v>
      </c>
      <c r="F4488" t="s">
        <v>55</v>
      </c>
      <c r="G4488">
        <v>66.688000000000002</v>
      </c>
    </row>
    <row r="4489" spans="1:7" x14ac:dyDescent="0.55000000000000004">
      <c r="A4489" s="1">
        <v>43382</v>
      </c>
      <c r="B4489" t="s">
        <v>37</v>
      </c>
      <c r="C4489" t="s">
        <v>207</v>
      </c>
      <c r="D4489" t="s">
        <v>101</v>
      </c>
      <c r="E4489" t="s">
        <v>28</v>
      </c>
      <c r="F4489" t="s">
        <v>52</v>
      </c>
      <c r="G4489">
        <v>66.644999999999996</v>
      </c>
    </row>
    <row r="4490" spans="1:7" x14ac:dyDescent="0.55000000000000004">
      <c r="A4490" s="1">
        <v>42024</v>
      </c>
      <c r="B4490" t="s">
        <v>22</v>
      </c>
      <c r="C4490" t="s">
        <v>234</v>
      </c>
      <c r="D4490" t="s">
        <v>101</v>
      </c>
      <c r="E4490" t="s">
        <v>42</v>
      </c>
      <c r="F4490" t="s">
        <v>55</v>
      </c>
      <c r="G4490">
        <v>66.58</v>
      </c>
    </row>
    <row r="4491" spans="1:7" x14ac:dyDescent="0.55000000000000004">
      <c r="A4491" s="1">
        <v>43023</v>
      </c>
      <c r="B4491" t="s">
        <v>37</v>
      </c>
      <c r="C4491" t="s">
        <v>315</v>
      </c>
      <c r="D4491" t="s">
        <v>26</v>
      </c>
      <c r="E4491" t="s">
        <v>42</v>
      </c>
      <c r="F4491" t="s">
        <v>169</v>
      </c>
      <c r="G4491">
        <v>66.540000000000006</v>
      </c>
    </row>
    <row r="4492" spans="1:7" x14ac:dyDescent="0.55000000000000004">
      <c r="A4492" s="1">
        <v>42632</v>
      </c>
      <c r="B4492" t="s">
        <v>37</v>
      </c>
      <c r="C4492" t="s">
        <v>1271</v>
      </c>
      <c r="D4492" t="s">
        <v>26</v>
      </c>
      <c r="E4492" t="s">
        <v>67</v>
      </c>
      <c r="F4492" t="s">
        <v>157</v>
      </c>
      <c r="G4492">
        <v>66.36</v>
      </c>
    </row>
    <row r="4493" spans="1:7" x14ac:dyDescent="0.55000000000000004">
      <c r="A4493" s="1">
        <v>43213</v>
      </c>
      <c r="B4493" t="s">
        <v>22</v>
      </c>
      <c r="C4493" t="s">
        <v>39</v>
      </c>
      <c r="D4493" t="s">
        <v>40</v>
      </c>
      <c r="E4493" t="s">
        <v>28</v>
      </c>
      <c r="F4493" t="s">
        <v>61</v>
      </c>
      <c r="G4493">
        <v>66.36</v>
      </c>
    </row>
    <row r="4494" spans="1:7" x14ac:dyDescent="0.55000000000000004">
      <c r="A4494" s="1">
        <v>43089</v>
      </c>
      <c r="B4494" t="s">
        <v>22</v>
      </c>
      <c r="C4494" t="s">
        <v>1488</v>
      </c>
      <c r="D4494" t="s">
        <v>26</v>
      </c>
      <c r="E4494" t="s">
        <v>67</v>
      </c>
      <c r="F4494" t="s">
        <v>157</v>
      </c>
      <c r="G4494">
        <v>66.3</v>
      </c>
    </row>
    <row r="4495" spans="1:7" x14ac:dyDescent="0.55000000000000004">
      <c r="A4495" s="1">
        <v>42089</v>
      </c>
      <c r="B4495" t="s">
        <v>37</v>
      </c>
      <c r="C4495" t="s">
        <v>39</v>
      </c>
      <c r="D4495" t="s">
        <v>40</v>
      </c>
      <c r="E4495" t="s">
        <v>67</v>
      </c>
      <c r="F4495" t="s">
        <v>157</v>
      </c>
      <c r="G4495">
        <v>66.3</v>
      </c>
    </row>
    <row r="4496" spans="1:7" x14ac:dyDescent="0.55000000000000004">
      <c r="A4496" s="1">
        <v>42648</v>
      </c>
      <c r="B4496" t="s">
        <v>22</v>
      </c>
      <c r="C4496" t="s">
        <v>416</v>
      </c>
      <c r="D4496" t="s">
        <v>40</v>
      </c>
      <c r="E4496" t="s">
        <v>28</v>
      </c>
      <c r="F4496" t="s">
        <v>29</v>
      </c>
      <c r="G4496">
        <v>66.293999999999997</v>
      </c>
    </row>
    <row r="4497" spans="1:7" x14ac:dyDescent="0.55000000000000004">
      <c r="A4497" s="1">
        <v>43451</v>
      </c>
      <c r="B4497" t="s">
        <v>22</v>
      </c>
      <c r="C4497" t="s">
        <v>100</v>
      </c>
      <c r="D4497" t="s">
        <v>101</v>
      </c>
      <c r="E4497" t="s">
        <v>42</v>
      </c>
      <c r="F4497" t="s">
        <v>74</v>
      </c>
      <c r="G4497">
        <v>66.284000000000006</v>
      </c>
    </row>
    <row r="4498" spans="1:7" x14ac:dyDescent="0.55000000000000004">
      <c r="A4498" s="1">
        <v>42876</v>
      </c>
      <c r="B4498" t="s">
        <v>22</v>
      </c>
      <c r="C4498" t="s">
        <v>39</v>
      </c>
      <c r="D4498" t="s">
        <v>40</v>
      </c>
      <c r="E4498" t="s">
        <v>67</v>
      </c>
      <c r="F4498" t="s">
        <v>157</v>
      </c>
      <c r="G4498">
        <v>66.260000000000005</v>
      </c>
    </row>
    <row r="4499" spans="1:7" x14ac:dyDescent="0.55000000000000004">
      <c r="A4499" s="1">
        <v>42135</v>
      </c>
      <c r="B4499" t="s">
        <v>22</v>
      </c>
      <c r="C4499" t="s">
        <v>100</v>
      </c>
      <c r="D4499" t="s">
        <v>101</v>
      </c>
      <c r="E4499" t="s">
        <v>28</v>
      </c>
      <c r="F4499" t="s">
        <v>61</v>
      </c>
      <c r="G4499">
        <v>66.111999999999995</v>
      </c>
    </row>
    <row r="4500" spans="1:7" x14ac:dyDescent="0.55000000000000004">
      <c r="A4500" s="1">
        <v>43352</v>
      </c>
      <c r="B4500" t="s">
        <v>22</v>
      </c>
      <c r="C4500" t="s">
        <v>494</v>
      </c>
      <c r="D4500" t="s">
        <v>144</v>
      </c>
      <c r="E4500" t="s">
        <v>28</v>
      </c>
      <c r="F4500" t="s">
        <v>61</v>
      </c>
      <c r="G4500">
        <v>66.111999999999995</v>
      </c>
    </row>
    <row r="4501" spans="1:7" x14ac:dyDescent="0.55000000000000004">
      <c r="A4501" s="1">
        <v>43043</v>
      </c>
      <c r="B4501" t="s">
        <v>22</v>
      </c>
      <c r="C4501" t="s">
        <v>100</v>
      </c>
      <c r="D4501" t="s">
        <v>101</v>
      </c>
      <c r="E4501" t="s">
        <v>28</v>
      </c>
      <c r="F4501" t="s">
        <v>61</v>
      </c>
      <c r="G4501">
        <v>66.111999999999995</v>
      </c>
    </row>
    <row r="4502" spans="1:7" x14ac:dyDescent="0.55000000000000004">
      <c r="A4502" s="1">
        <v>42695</v>
      </c>
      <c r="B4502" t="s">
        <v>22</v>
      </c>
      <c r="C4502" t="s">
        <v>1392</v>
      </c>
      <c r="D4502" t="s">
        <v>40</v>
      </c>
      <c r="E4502" t="s">
        <v>42</v>
      </c>
      <c r="F4502" t="s">
        <v>71</v>
      </c>
      <c r="G4502">
        <v>66.048000000000002</v>
      </c>
    </row>
    <row r="4503" spans="1:7" x14ac:dyDescent="0.55000000000000004">
      <c r="A4503" s="1">
        <v>42268</v>
      </c>
      <c r="B4503" t="s">
        <v>98</v>
      </c>
      <c r="C4503" t="s">
        <v>263</v>
      </c>
      <c r="D4503" t="s">
        <v>144</v>
      </c>
      <c r="E4503" t="s">
        <v>42</v>
      </c>
      <c r="F4503" t="s">
        <v>64</v>
      </c>
      <c r="G4503">
        <v>66.03</v>
      </c>
    </row>
    <row r="4504" spans="1:7" x14ac:dyDescent="0.55000000000000004">
      <c r="A4504" s="1">
        <v>43267</v>
      </c>
      <c r="B4504" t="s">
        <v>22</v>
      </c>
      <c r="C4504" t="s">
        <v>25</v>
      </c>
      <c r="D4504" t="s">
        <v>26</v>
      </c>
      <c r="E4504" t="s">
        <v>67</v>
      </c>
      <c r="F4504" t="s">
        <v>68</v>
      </c>
      <c r="G4504">
        <v>65.989999999999995</v>
      </c>
    </row>
    <row r="4505" spans="1:7" x14ac:dyDescent="0.55000000000000004">
      <c r="A4505" s="1">
        <v>43375</v>
      </c>
      <c r="B4505" t="s">
        <v>37</v>
      </c>
      <c r="C4505" t="s">
        <v>263</v>
      </c>
      <c r="D4505" t="s">
        <v>144</v>
      </c>
      <c r="E4505" t="s">
        <v>67</v>
      </c>
      <c r="F4505" t="s">
        <v>68</v>
      </c>
      <c r="G4505">
        <v>65.989999999999995</v>
      </c>
    </row>
    <row r="4506" spans="1:7" x14ac:dyDescent="0.55000000000000004">
      <c r="A4506" s="1">
        <v>42172</v>
      </c>
      <c r="B4506" t="s">
        <v>22</v>
      </c>
      <c r="C4506" t="s">
        <v>241</v>
      </c>
      <c r="D4506" t="s">
        <v>144</v>
      </c>
      <c r="E4506" t="s">
        <v>67</v>
      </c>
      <c r="F4506" t="s">
        <v>680</v>
      </c>
      <c r="G4506">
        <v>65.97</v>
      </c>
    </row>
    <row r="4507" spans="1:7" x14ac:dyDescent="0.55000000000000004">
      <c r="A4507" s="1">
        <v>43330</v>
      </c>
      <c r="B4507" t="s">
        <v>37</v>
      </c>
      <c r="C4507" t="s">
        <v>92</v>
      </c>
      <c r="D4507" t="s">
        <v>40</v>
      </c>
      <c r="E4507" t="s">
        <v>28</v>
      </c>
      <c r="F4507" t="s">
        <v>61</v>
      </c>
      <c r="G4507">
        <v>65.94</v>
      </c>
    </row>
    <row r="4508" spans="1:7" x14ac:dyDescent="0.55000000000000004">
      <c r="A4508" s="1">
        <v>42980</v>
      </c>
      <c r="B4508" t="s">
        <v>22</v>
      </c>
      <c r="C4508" t="s">
        <v>92</v>
      </c>
      <c r="D4508" t="s">
        <v>40</v>
      </c>
      <c r="E4508" t="s">
        <v>42</v>
      </c>
      <c r="F4508" t="s">
        <v>169</v>
      </c>
      <c r="G4508">
        <v>65.94</v>
      </c>
    </row>
    <row r="4509" spans="1:7" x14ac:dyDescent="0.55000000000000004">
      <c r="A4509" s="1">
        <v>43021</v>
      </c>
      <c r="B4509" t="s">
        <v>22</v>
      </c>
      <c r="C4509" t="s">
        <v>39</v>
      </c>
      <c r="D4509" t="s">
        <v>40</v>
      </c>
      <c r="E4509" t="s">
        <v>42</v>
      </c>
      <c r="F4509" t="s">
        <v>575</v>
      </c>
      <c r="G4509">
        <v>65.88</v>
      </c>
    </row>
    <row r="4510" spans="1:7" x14ac:dyDescent="0.55000000000000004">
      <c r="A4510" s="1">
        <v>42998</v>
      </c>
      <c r="B4510" t="s">
        <v>37</v>
      </c>
      <c r="C4510" t="s">
        <v>39</v>
      </c>
      <c r="D4510" t="s">
        <v>40</v>
      </c>
      <c r="E4510" t="s">
        <v>42</v>
      </c>
      <c r="F4510" t="s">
        <v>86</v>
      </c>
      <c r="G4510">
        <v>65.790000000000006</v>
      </c>
    </row>
    <row r="4511" spans="1:7" x14ac:dyDescent="0.55000000000000004">
      <c r="A4511" s="1">
        <v>42212</v>
      </c>
      <c r="B4511" t="s">
        <v>37</v>
      </c>
      <c r="C4511" t="s">
        <v>263</v>
      </c>
      <c r="D4511" t="s">
        <v>144</v>
      </c>
      <c r="E4511" t="s">
        <v>42</v>
      </c>
      <c r="F4511" t="s">
        <v>86</v>
      </c>
      <c r="G4511">
        <v>65.78</v>
      </c>
    </row>
    <row r="4512" spans="1:7" x14ac:dyDescent="0.55000000000000004">
      <c r="A4512" s="1">
        <v>43134</v>
      </c>
      <c r="B4512" t="s">
        <v>98</v>
      </c>
      <c r="C4512" t="s">
        <v>207</v>
      </c>
      <c r="D4512" t="s">
        <v>101</v>
      </c>
      <c r="E4512" t="s">
        <v>42</v>
      </c>
      <c r="F4512" t="s">
        <v>86</v>
      </c>
      <c r="G4512">
        <v>65.584000000000003</v>
      </c>
    </row>
    <row r="4513" spans="1:7" x14ac:dyDescent="0.55000000000000004">
      <c r="A4513" s="1">
        <v>43199</v>
      </c>
      <c r="B4513" t="s">
        <v>37</v>
      </c>
      <c r="C4513" t="s">
        <v>143</v>
      </c>
      <c r="D4513" t="s">
        <v>144</v>
      </c>
      <c r="E4513" t="s">
        <v>42</v>
      </c>
      <c r="F4513" t="s">
        <v>86</v>
      </c>
      <c r="G4513">
        <v>65.584000000000003</v>
      </c>
    </row>
    <row r="4514" spans="1:7" x14ac:dyDescent="0.55000000000000004">
      <c r="A4514" s="1">
        <v>43444</v>
      </c>
      <c r="B4514" t="s">
        <v>37</v>
      </c>
      <c r="C4514" t="s">
        <v>39</v>
      </c>
      <c r="D4514" t="s">
        <v>40</v>
      </c>
      <c r="E4514" t="s">
        <v>42</v>
      </c>
      <c r="F4514" t="s">
        <v>71</v>
      </c>
      <c r="G4514">
        <v>65.567999999999998</v>
      </c>
    </row>
    <row r="4515" spans="1:7" x14ac:dyDescent="0.55000000000000004">
      <c r="A4515" s="1">
        <v>42100</v>
      </c>
      <c r="B4515" t="s">
        <v>37</v>
      </c>
      <c r="C4515" t="s">
        <v>39</v>
      </c>
      <c r="D4515" t="s">
        <v>40</v>
      </c>
      <c r="E4515" t="s">
        <v>42</v>
      </c>
      <c r="F4515" t="s">
        <v>71</v>
      </c>
      <c r="G4515">
        <v>65.567999999999998</v>
      </c>
    </row>
    <row r="4516" spans="1:7" x14ac:dyDescent="0.55000000000000004">
      <c r="A4516" s="1">
        <v>42156</v>
      </c>
      <c r="B4516" t="s">
        <v>37</v>
      </c>
      <c r="C4516" t="s">
        <v>234</v>
      </c>
      <c r="D4516" t="s">
        <v>101</v>
      </c>
      <c r="E4516" t="s">
        <v>42</v>
      </c>
      <c r="F4516" t="s">
        <v>74</v>
      </c>
      <c r="G4516">
        <v>65.52</v>
      </c>
    </row>
    <row r="4517" spans="1:7" x14ac:dyDescent="0.55000000000000004">
      <c r="A4517" s="1">
        <v>42941</v>
      </c>
      <c r="B4517" t="s">
        <v>22</v>
      </c>
      <c r="C4517" t="s">
        <v>1488</v>
      </c>
      <c r="D4517" t="s">
        <v>26</v>
      </c>
      <c r="E4517" t="s">
        <v>42</v>
      </c>
      <c r="F4517" t="s">
        <v>86</v>
      </c>
      <c r="G4517">
        <v>65.5</v>
      </c>
    </row>
    <row r="4518" spans="1:7" x14ac:dyDescent="0.55000000000000004">
      <c r="A4518" s="1">
        <v>42358</v>
      </c>
      <c r="B4518" t="s">
        <v>22</v>
      </c>
      <c r="C4518" t="s">
        <v>100</v>
      </c>
      <c r="D4518" t="s">
        <v>101</v>
      </c>
      <c r="E4518" t="s">
        <v>67</v>
      </c>
      <c r="F4518" t="s">
        <v>157</v>
      </c>
      <c r="G4518">
        <v>65.44</v>
      </c>
    </row>
    <row r="4519" spans="1:7" x14ac:dyDescent="0.55000000000000004">
      <c r="A4519" s="1">
        <v>43249</v>
      </c>
      <c r="B4519" t="s">
        <v>22</v>
      </c>
      <c r="C4519" t="s">
        <v>100</v>
      </c>
      <c r="D4519" t="s">
        <v>101</v>
      </c>
      <c r="E4519" t="s">
        <v>28</v>
      </c>
      <c r="F4519" t="s">
        <v>61</v>
      </c>
      <c r="G4519">
        <v>65.424000000000007</v>
      </c>
    </row>
    <row r="4520" spans="1:7" x14ac:dyDescent="0.55000000000000004">
      <c r="A4520" s="1">
        <v>43079</v>
      </c>
      <c r="B4520" t="s">
        <v>22</v>
      </c>
      <c r="C4520" t="s">
        <v>92</v>
      </c>
      <c r="D4520" t="s">
        <v>40</v>
      </c>
      <c r="E4520" t="s">
        <v>42</v>
      </c>
      <c r="F4520" t="s">
        <v>74</v>
      </c>
      <c r="G4520">
        <v>65.34</v>
      </c>
    </row>
    <row r="4521" spans="1:7" x14ac:dyDescent="0.55000000000000004">
      <c r="A4521" s="1">
        <v>43229</v>
      </c>
      <c r="B4521" t="s">
        <v>37</v>
      </c>
      <c r="C4521" t="s">
        <v>84</v>
      </c>
      <c r="D4521" t="s">
        <v>26</v>
      </c>
      <c r="E4521" t="s">
        <v>42</v>
      </c>
      <c r="F4521" t="s">
        <v>169</v>
      </c>
      <c r="G4521">
        <v>65.231999999999999</v>
      </c>
    </row>
    <row r="4522" spans="1:7" x14ac:dyDescent="0.55000000000000004">
      <c r="A4522" s="1">
        <v>42872</v>
      </c>
      <c r="B4522" t="s">
        <v>22</v>
      </c>
      <c r="C4522" t="s">
        <v>745</v>
      </c>
      <c r="D4522" t="s">
        <v>144</v>
      </c>
      <c r="E4522" t="s">
        <v>42</v>
      </c>
      <c r="F4522" t="s">
        <v>575</v>
      </c>
      <c r="G4522">
        <v>65.17</v>
      </c>
    </row>
    <row r="4523" spans="1:7" x14ac:dyDescent="0.55000000000000004">
      <c r="A4523" s="1">
        <v>43351</v>
      </c>
      <c r="B4523" t="s">
        <v>37</v>
      </c>
      <c r="C4523" t="s">
        <v>263</v>
      </c>
      <c r="D4523" t="s">
        <v>144</v>
      </c>
      <c r="E4523" t="s">
        <v>42</v>
      </c>
      <c r="F4523" t="s">
        <v>55</v>
      </c>
      <c r="G4523">
        <v>65.12</v>
      </c>
    </row>
    <row r="4524" spans="1:7" x14ac:dyDescent="0.55000000000000004">
      <c r="A4524" s="1">
        <v>42631</v>
      </c>
      <c r="B4524" t="s">
        <v>37</v>
      </c>
      <c r="C4524" t="s">
        <v>2738</v>
      </c>
      <c r="D4524" t="s">
        <v>144</v>
      </c>
      <c r="E4524" t="s">
        <v>42</v>
      </c>
      <c r="F4524" t="s">
        <v>71</v>
      </c>
      <c r="G4524">
        <v>65.08</v>
      </c>
    </row>
    <row r="4525" spans="1:7" x14ac:dyDescent="0.55000000000000004">
      <c r="A4525" s="1">
        <v>43058</v>
      </c>
      <c r="B4525" t="s">
        <v>22</v>
      </c>
      <c r="C4525" t="s">
        <v>263</v>
      </c>
      <c r="D4525" t="s">
        <v>144</v>
      </c>
      <c r="E4525" t="s">
        <v>42</v>
      </c>
      <c r="F4525" t="s">
        <v>55</v>
      </c>
      <c r="G4525">
        <v>64.959999999999994</v>
      </c>
    </row>
    <row r="4526" spans="1:7" x14ac:dyDescent="0.55000000000000004">
      <c r="A4526" s="1">
        <v>42833</v>
      </c>
      <c r="B4526" t="s">
        <v>22</v>
      </c>
      <c r="C4526" t="s">
        <v>39</v>
      </c>
      <c r="D4526" t="s">
        <v>40</v>
      </c>
      <c r="E4526" t="s">
        <v>42</v>
      </c>
      <c r="F4526" t="s">
        <v>55</v>
      </c>
      <c r="G4526">
        <v>64.959999999999994</v>
      </c>
    </row>
    <row r="4527" spans="1:7" x14ac:dyDescent="0.55000000000000004">
      <c r="A4527" s="1">
        <v>43448</v>
      </c>
      <c r="B4527" t="s">
        <v>98</v>
      </c>
      <c r="C4527" t="s">
        <v>39</v>
      </c>
      <c r="D4527" t="s">
        <v>40</v>
      </c>
      <c r="E4527" t="s">
        <v>42</v>
      </c>
      <c r="F4527" t="s">
        <v>71</v>
      </c>
      <c r="G4527">
        <v>64.959999999999994</v>
      </c>
    </row>
    <row r="4528" spans="1:7" x14ac:dyDescent="0.55000000000000004">
      <c r="A4528" s="1">
        <v>43220</v>
      </c>
      <c r="B4528" t="s">
        <v>37</v>
      </c>
      <c r="C4528" t="s">
        <v>39</v>
      </c>
      <c r="D4528" t="s">
        <v>40</v>
      </c>
      <c r="E4528" t="s">
        <v>28</v>
      </c>
      <c r="F4528" t="s">
        <v>61</v>
      </c>
      <c r="G4528">
        <v>64.959999999999994</v>
      </c>
    </row>
    <row r="4529" spans="1:7" x14ac:dyDescent="0.55000000000000004">
      <c r="A4529" s="1">
        <v>43080</v>
      </c>
      <c r="B4529" t="s">
        <v>37</v>
      </c>
      <c r="C4529" t="s">
        <v>494</v>
      </c>
      <c r="D4529" t="s">
        <v>144</v>
      </c>
      <c r="E4529" t="s">
        <v>42</v>
      </c>
      <c r="F4529" t="s">
        <v>55</v>
      </c>
      <c r="G4529">
        <v>64.959999999999994</v>
      </c>
    </row>
    <row r="4530" spans="1:7" x14ac:dyDescent="0.55000000000000004">
      <c r="A4530" s="1">
        <v>43338</v>
      </c>
      <c r="B4530" t="s">
        <v>22</v>
      </c>
      <c r="C4530" t="s">
        <v>207</v>
      </c>
      <c r="D4530" t="s">
        <v>101</v>
      </c>
      <c r="E4530" t="s">
        <v>28</v>
      </c>
      <c r="F4530" t="s">
        <v>61</v>
      </c>
      <c r="G4530">
        <v>64.959999999999994</v>
      </c>
    </row>
    <row r="4531" spans="1:7" x14ac:dyDescent="0.55000000000000004">
      <c r="A4531" s="1">
        <v>42042</v>
      </c>
      <c r="B4531" t="s">
        <v>37</v>
      </c>
      <c r="C4531" t="s">
        <v>263</v>
      </c>
      <c r="D4531" t="s">
        <v>144</v>
      </c>
      <c r="E4531" t="s">
        <v>42</v>
      </c>
      <c r="F4531" t="s">
        <v>55</v>
      </c>
      <c r="G4531">
        <v>64.959999999999994</v>
      </c>
    </row>
    <row r="4532" spans="1:7" x14ac:dyDescent="0.55000000000000004">
      <c r="A4532" s="1">
        <v>42681</v>
      </c>
      <c r="B4532" t="s">
        <v>22</v>
      </c>
      <c r="C4532" t="s">
        <v>100</v>
      </c>
      <c r="D4532" t="s">
        <v>101</v>
      </c>
      <c r="E4532" t="s">
        <v>28</v>
      </c>
      <c r="F4532" t="s">
        <v>61</v>
      </c>
      <c r="G4532">
        <v>64.959999999999994</v>
      </c>
    </row>
    <row r="4533" spans="1:7" x14ac:dyDescent="0.55000000000000004">
      <c r="A4533" s="1">
        <v>42046</v>
      </c>
      <c r="B4533" t="s">
        <v>22</v>
      </c>
      <c r="C4533" t="s">
        <v>593</v>
      </c>
      <c r="D4533" t="s">
        <v>101</v>
      </c>
      <c r="E4533" t="s">
        <v>42</v>
      </c>
      <c r="F4533" t="s">
        <v>55</v>
      </c>
      <c r="G4533">
        <v>64.959999999999994</v>
      </c>
    </row>
    <row r="4534" spans="1:7" x14ac:dyDescent="0.55000000000000004">
      <c r="A4534" s="1">
        <v>43065</v>
      </c>
      <c r="B4534" t="s">
        <v>22</v>
      </c>
      <c r="C4534" t="s">
        <v>39</v>
      </c>
      <c r="D4534" t="s">
        <v>40</v>
      </c>
      <c r="E4534" t="s">
        <v>42</v>
      </c>
      <c r="F4534" t="s">
        <v>74</v>
      </c>
      <c r="G4534">
        <v>64.959999999999994</v>
      </c>
    </row>
    <row r="4535" spans="1:7" x14ac:dyDescent="0.55000000000000004">
      <c r="A4535" s="1">
        <v>42647</v>
      </c>
      <c r="B4535" t="s">
        <v>98</v>
      </c>
      <c r="C4535" t="s">
        <v>143</v>
      </c>
      <c r="D4535" t="s">
        <v>144</v>
      </c>
      <c r="E4535" t="s">
        <v>28</v>
      </c>
      <c r="F4535" t="s">
        <v>61</v>
      </c>
      <c r="G4535">
        <v>64.944000000000003</v>
      </c>
    </row>
    <row r="4536" spans="1:7" x14ac:dyDescent="0.55000000000000004">
      <c r="A4536" s="1">
        <v>43240</v>
      </c>
      <c r="B4536" t="s">
        <v>22</v>
      </c>
      <c r="C4536" t="s">
        <v>1392</v>
      </c>
      <c r="D4536" t="s">
        <v>40</v>
      </c>
      <c r="E4536" t="s">
        <v>42</v>
      </c>
      <c r="F4536" t="s">
        <v>74</v>
      </c>
      <c r="G4536">
        <v>64.900000000000006</v>
      </c>
    </row>
    <row r="4537" spans="1:7" x14ac:dyDescent="0.55000000000000004">
      <c r="A4537" s="1">
        <v>42757</v>
      </c>
      <c r="B4537" t="s">
        <v>22</v>
      </c>
      <c r="C4537" t="s">
        <v>84</v>
      </c>
      <c r="D4537" t="s">
        <v>26</v>
      </c>
      <c r="E4537" t="s">
        <v>42</v>
      </c>
      <c r="F4537" t="s">
        <v>74</v>
      </c>
      <c r="G4537">
        <v>64.864000000000004</v>
      </c>
    </row>
    <row r="4538" spans="1:7" x14ac:dyDescent="0.55000000000000004">
      <c r="A4538" s="1">
        <v>42022</v>
      </c>
      <c r="B4538" t="s">
        <v>37</v>
      </c>
      <c r="C4538" t="s">
        <v>416</v>
      </c>
      <c r="D4538" t="s">
        <v>40</v>
      </c>
      <c r="E4538" t="s">
        <v>42</v>
      </c>
      <c r="F4538" t="s">
        <v>74</v>
      </c>
      <c r="G4538">
        <v>64.864000000000004</v>
      </c>
    </row>
    <row r="4539" spans="1:7" x14ac:dyDescent="0.55000000000000004">
      <c r="A4539" s="1">
        <v>43428</v>
      </c>
      <c r="B4539" t="s">
        <v>37</v>
      </c>
      <c r="C4539" t="s">
        <v>331</v>
      </c>
      <c r="D4539" t="s">
        <v>26</v>
      </c>
      <c r="E4539" t="s">
        <v>42</v>
      </c>
      <c r="F4539" t="s">
        <v>169</v>
      </c>
      <c r="G4539">
        <v>64.847999999999999</v>
      </c>
    </row>
    <row r="4540" spans="1:7" x14ac:dyDescent="0.55000000000000004">
      <c r="A4540" s="1">
        <v>42254</v>
      </c>
      <c r="B4540" t="s">
        <v>37</v>
      </c>
      <c r="C4540" t="s">
        <v>143</v>
      </c>
      <c r="D4540" t="s">
        <v>144</v>
      </c>
      <c r="E4540" t="s">
        <v>42</v>
      </c>
      <c r="F4540" t="s">
        <v>55</v>
      </c>
      <c r="G4540">
        <v>64.784000000000006</v>
      </c>
    </row>
    <row r="4541" spans="1:7" x14ac:dyDescent="0.55000000000000004">
      <c r="A4541" s="1">
        <v>42888</v>
      </c>
      <c r="B4541" t="s">
        <v>37</v>
      </c>
      <c r="C4541" t="s">
        <v>143</v>
      </c>
      <c r="D4541" t="s">
        <v>144</v>
      </c>
      <c r="E4541" t="s">
        <v>42</v>
      </c>
      <c r="F4541" t="s">
        <v>55</v>
      </c>
      <c r="G4541">
        <v>64.784000000000006</v>
      </c>
    </row>
    <row r="4542" spans="1:7" x14ac:dyDescent="0.55000000000000004">
      <c r="A4542" s="1">
        <v>43462</v>
      </c>
      <c r="B4542" t="s">
        <v>98</v>
      </c>
      <c r="C4542" t="s">
        <v>331</v>
      </c>
      <c r="D4542" t="s">
        <v>26</v>
      </c>
      <c r="E4542" t="s">
        <v>42</v>
      </c>
      <c r="F4542" t="s">
        <v>55</v>
      </c>
      <c r="G4542">
        <v>64.784000000000006</v>
      </c>
    </row>
    <row r="4543" spans="1:7" x14ac:dyDescent="0.55000000000000004">
      <c r="A4543" s="1">
        <v>43445</v>
      </c>
      <c r="B4543" t="s">
        <v>37</v>
      </c>
      <c r="C4543" t="s">
        <v>50</v>
      </c>
      <c r="D4543" t="s">
        <v>26</v>
      </c>
      <c r="E4543" t="s">
        <v>28</v>
      </c>
      <c r="F4543" t="s">
        <v>32</v>
      </c>
      <c r="G4543">
        <v>64.784000000000006</v>
      </c>
    </row>
    <row r="4544" spans="1:7" x14ac:dyDescent="0.55000000000000004">
      <c r="A4544" s="1">
        <v>42686</v>
      </c>
      <c r="B4544" t="s">
        <v>37</v>
      </c>
      <c r="C4544" t="s">
        <v>100</v>
      </c>
      <c r="D4544" t="s">
        <v>101</v>
      </c>
      <c r="E4544" t="s">
        <v>42</v>
      </c>
      <c r="F4544" t="s">
        <v>55</v>
      </c>
      <c r="G4544">
        <v>64.784000000000006</v>
      </c>
    </row>
    <row r="4545" spans="1:7" x14ac:dyDescent="0.55000000000000004">
      <c r="A4545" s="1">
        <v>42361</v>
      </c>
      <c r="B4545" t="s">
        <v>22</v>
      </c>
      <c r="C4545" t="s">
        <v>50</v>
      </c>
      <c r="D4545" t="s">
        <v>26</v>
      </c>
      <c r="E4545" t="s">
        <v>28</v>
      </c>
      <c r="F4545" t="s">
        <v>32</v>
      </c>
      <c r="G4545">
        <v>64.784000000000006</v>
      </c>
    </row>
    <row r="4546" spans="1:7" x14ac:dyDescent="0.55000000000000004">
      <c r="A4546" s="1">
        <v>42592</v>
      </c>
      <c r="B4546" t="s">
        <v>22</v>
      </c>
      <c r="C4546" t="s">
        <v>234</v>
      </c>
      <c r="D4546" t="s">
        <v>101</v>
      </c>
      <c r="E4546" t="s">
        <v>42</v>
      </c>
      <c r="F4546" t="s">
        <v>71</v>
      </c>
      <c r="G4546">
        <v>64.75</v>
      </c>
    </row>
    <row r="4547" spans="1:7" x14ac:dyDescent="0.55000000000000004">
      <c r="A4547" s="1">
        <v>42308</v>
      </c>
      <c r="B4547" t="s">
        <v>37</v>
      </c>
      <c r="C4547" t="s">
        <v>39</v>
      </c>
      <c r="D4547" t="s">
        <v>40</v>
      </c>
      <c r="E4547" t="s">
        <v>42</v>
      </c>
      <c r="F4547" t="s">
        <v>86</v>
      </c>
      <c r="G4547">
        <v>64.739999999999995</v>
      </c>
    </row>
    <row r="4548" spans="1:7" x14ac:dyDescent="0.55000000000000004">
      <c r="A4548" s="1">
        <v>42256</v>
      </c>
      <c r="B4548" t="s">
        <v>22</v>
      </c>
      <c r="C4548" t="s">
        <v>143</v>
      </c>
      <c r="D4548" t="s">
        <v>144</v>
      </c>
      <c r="E4548" t="s">
        <v>67</v>
      </c>
      <c r="F4548" t="s">
        <v>157</v>
      </c>
      <c r="G4548">
        <v>64.703999999999994</v>
      </c>
    </row>
    <row r="4549" spans="1:7" x14ac:dyDescent="0.55000000000000004">
      <c r="A4549" s="1">
        <v>42986</v>
      </c>
      <c r="B4549" t="s">
        <v>22</v>
      </c>
      <c r="C4549" t="s">
        <v>84</v>
      </c>
      <c r="D4549" t="s">
        <v>26</v>
      </c>
      <c r="E4549" t="s">
        <v>42</v>
      </c>
      <c r="F4549" t="s">
        <v>86</v>
      </c>
      <c r="G4549">
        <v>64.703999999999994</v>
      </c>
    </row>
    <row r="4550" spans="1:7" x14ac:dyDescent="0.55000000000000004">
      <c r="A4550" s="1">
        <v>42595</v>
      </c>
      <c r="B4550" t="s">
        <v>37</v>
      </c>
      <c r="C4550" t="s">
        <v>84</v>
      </c>
      <c r="D4550" t="s">
        <v>26</v>
      </c>
      <c r="E4550" t="s">
        <v>42</v>
      </c>
      <c r="F4550" t="s">
        <v>64</v>
      </c>
      <c r="G4550">
        <v>64.680000000000007</v>
      </c>
    </row>
    <row r="4551" spans="1:7" x14ac:dyDescent="0.55000000000000004">
      <c r="A4551" s="1">
        <v>42976</v>
      </c>
      <c r="B4551" t="s">
        <v>98</v>
      </c>
      <c r="C4551" t="s">
        <v>207</v>
      </c>
      <c r="D4551" t="s">
        <v>101</v>
      </c>
      <c r="E4551" t="s">
        <v>42</v>
      </c>
      <c r="F4551" t="s">
        <v>86</v>
      </c>
      <c r="G4551">
        <v>64.623999999999995</v>
      </c>
    </row>
    <row r="4552" spans="1:7" x14ac:dyDescent="0.55000000000000004">
      <c r="A4552" s="1">
        <v>43234</v>
      </c>
      <c r="B4552" t="s">
        <v>37</v>
      </c>
      <c r="C4552" t="s">
        <v>92</v>
      </c>
      <c r="D4552" t="s">
        <v>40</v>
      </c>
      <c r="E4552" t="s">
        <v>42</v>
      </c>
      <c r="F4552" t="s">
        <v>575</v>
      </c>
      <c r="G4552">
        <v>64.400000000000006</v>
      </c>
    </row>
    <row r="4553" spans="1:7" x14ac:dyDescent="0.55000000000000004">
      <c r="A4553" s="1">
        <v>43180</v>
      </c>
      <c r="B4553" t="s">
        <v>37</v>
      </c>
      <c r="C4553" t="s">
        <v>50</v>
      </c>
      <c r="D4553" t="s">
        <v>26</v>
      </c>
      <c r="E4553" t="s">
        <v>42</v>
      </c>
      <c r="F4553" t="s">
        <v>74</v>
      </c>
      <c r="G4553">
        <v>64.384</v>
      </c>
    </row>
    <row r="4554" spans="1:7" x14ac:dyDescent="0.55000000000000004">
      <c r="A4554" s="1">
        <v>42898</v>
      </c>
      <c r="B4554" t="s">
        <v>98</v>
      </c>
      <c r="C4554" t="s">
        <v>100</v>
      </c>
      <c r="D4554" t="s">
        <v>101</v>
      </c>
      <c r="E4554" t="s">
        <v>42</v>
      </c>
      <c r="F4554" t="s">
        <v>74</v>
      </c>
      <c r="G4554">
        <v>64.384</v>
      </c>
    </row>
    <row r="4555" spans="1:7" x14ac:dyDescent="0.55000000000000004">
      <c r="A4555" s="1">
        <v>42530</v>
      </c>
      <c r="B4555" t="s">
        <v>22</v>
      </c>
      <c r="C4555" t="s">
        <v>50</v>
      </c>
      <c r="D4555" t="s">
        <v>26</v>
      </c>
      <c r="E4555" t="s">
        <v>42</v>
      </c>
      <c r="F4555" t="s">
        <v>71</v>
      </c>
      <c r="G4555">
        <v>64.2</v>
      </c>
    </row>
    <row r="4556" spans="1:7" x14ac:dyDescent="0.55000000000000004">
      <c r="A4556" s="1">
        <v>43223</v>
      </c>
      <c r="B4556" t="s">
        <v>37</v>
      </c>
      <c r="C4556" t="s">
        <v>143</v>
      </c>
      <c r="D4556" t="s">
        <v>144</v>
      </c>
      <c r="E4556" t="s">
        <v>42</v>
      </c>
      <c r="F4556" t="s">
        <v>71</v>
      </c>
      <c r="G4556">
        <v>64.2</v>
      </c>
    </row>
    <row r="4557" spans="1:7" x14ac:dyDescent="0.55000000000000004">
      <c r="A4557" s="1">
        <v>42639</v>
      </c>
      <c r="B4557" t="s">
        <v>98</v>
      </c>
      <c r="C4557" t="s">
        <v>39</v>
      </c>
      <c r="D4557" t="s">
        <v>40</v>
      </c>
      <c r="E4557" t="s">
        <v>42</v>
      </c>
      <c r="F4557" t="s">
        <v>55</v>
      </c>
      <c r="G4557">
        <v>64.17</v>
      </c>
    </row>
    <row r="4558" spans="1:7" x14ac:dyDescent="0.55000000000000004">
      <c r="A4558" s="1">
        <v>43263</v>
      </c>
      <c r="B4558" t="s">
        <v>22</v>
      </c>
      <c r="C4558" t="s">
        <v>263</v>
      </c>
      <c r="D4558" t="s">
        <v>144</v>
      </c>
      <c r="E4558" t="s">
        <v>42</v>
      </c>
      <c r="F4558" t="s">
        <v>64</v>
      </c>
      <c r="G4558">
        <v>64.14</v>
      </c>
    </row>
    <row r="4559" spans="1:7" x14ac:dyDescent="0.55000000000000004">
      <c r="A4559" s="1">
        <v>42892</v>
      </c>
      <c r="B4559" t="s">
        <v>22</v>
      </c>
      <c r="C4559" t="s">
        <v>1708</v>
      </c>
      <c r="D4559" t="s">
        <v>26</v>
      </c>
      <c r="E4559" t="s">
        <v>42</v>
      </c>
      <c r="F4559" t="s">
        <v>71</v>
      </c>
      <c r="G4559">
        <v>64.14</v>
      </c>
    </row>
    <row r="4560" spans="1:7" x14ac:dyDescent="0.55000000000000004">
      <c r="A4560" s="1">
        <v>42482</v>
      </c>
      <c r="B4560" t="s">
        <v>22</v>
      </c>
      <c r="C4560" t="s">
        <v>39</v>
      </c>
      <c r="D4560" t="s">
        <v>40</v>
      </c>
      <c r="E4560" t="s">
        <v>42</v>
      </c>
      <c r="F4560" t="s">
        <v>64</v>
      </c>
      <c r="G4560">
        <v>64.14</v>
      </c>
    </row>
    <row r="4561" spans="1:7" x14ac:dyDescent="0.55000000000000004">
      <c r="A4561" s="1">
        <v>43190</v>
      </c>
      <c r="B4561" t="s">
        <v>37</v>
      </c>
      <c r="C4561" t="s">
        <v>1271</v>
      </c>
      <c r="D4561" t="s">
        <v>26</v>
      </c>
      <c r="E4561" t="s">
        <v>42</v>
      </c>
      <c r="F4561" t="s">
        <v>71</v>
      </c>
      <c r="G4561">
        <v>64.12</v>
      </c>
    </row>
    <row r="4562" spans="1:7" x14ac:dyDescent="0.55000000000000004">
      <c r="A4562" s="1">
        <v>42336</v>
      </c>
      <c r="B4562" t="s">
        <v>37</v>
      </c>
      <c r="C4562" t="s">
        <v>250</v>
      </c>
      <c r="D4562" t="s">
        <v>101</v>
      </c>
      <c r="E4562" t="s">
        <v>42</v>
      </c>
      <c r="F4562" t="s">
        <v>169</v>
      </c>
      <c r="G4562">
        <v>64.02</v>
      </c>
    </row>
    <row r="4563" spans="1:7" x14ac:dyDescent="0.55000000000000004">
      <c r="A4563" s="1">
        <v>42881</v>
      </c>
      <c r="B4563" t="s">
        <v>22</v>
      </c>
      <c r="C4563" t="s">
        <v>100</v>
      </c>
      <c r="D4563" t="s">
        <v>101</v>
      </c>
      <c r="E4563" t="s">
        <v>67</v>
      </c>
      <c r="F4563" t="s">
        <v>157</v>
      </c>
      <c r="G4563">
        <v>63.991999999999997</v>
      </c>
    </row>
    <row r="4564" spans="1:7" x14ac:dyDescent="0.55000000000000004">
      <c r="A4564" s="1">
        <v>42164</v>
      </c>
      <c r="B4564" t="s">
        <v>98</v>
      </c>
      <c r="C4564" t="s">
        <v>100</v>
      </c>
      <c r="D4564" t="s">
        <v>101</v>
      </c>
      <c r="E4564" t="s">
        <v>67</v>
      </c>
      <c r="F4564" t="s">
        <v>157</v>
      </c>
      <c r="G4564">
        <v>63.984000000000002</v>
      </c>
    </row>
    <row r="4565" spans="1:7" x14ac:dyDescent="0.55000000000000004">
      <c r="A4565" s="1">
        <v>42687</v>
      </c>
      <c r="B4565" t="s">
        <v>98</v>
      </c>
      <c r="C4565" t="s">
        <v>1763</v>
      </c>
      <c r="D4565" t="s">
        <v>40</v>
      </c>
      <c r="E4565" t="s">
        <v>28</v>
      </c>
      <c r="F4565" t="s">
        <v>61</v>
      </c>
      <c r="G4565">
        <v>63.98</v>
      </c>
    </row>
    <row r="4566" spans="1:7" x14ac:dyDescent="0.55000000000000004">
      <c r="A4566" s="1">
        <v>43036</v>
      </c>
      <c r="B4566" t="s">
        <v>22</v>
      </c>
      <c r="C4566" t="s">
        <v>50</v>
      </c>
      <c r="D4566" t="s">
        <v>26</v>
      </c>
      <c r="E4566" t="s">
        <v>28</v>
      </c>
      <c r="F4566" t="s">
        <v>61</v>
      </c>
      <c r="G4566">
        <v>63.968000000000004</v>
      </c>
    </row>
    <row r="4567" spans="1:7" x14ac:dyDescent="0.55000000000000004">
      <c r="A4567" s="1">
        <v>42638</v>
      </c>
      <c r="B4567" t="s">
        <v>98</v>
      </c>
      <c r="C4567" t="s">
        <v>786</v>
      </c>
      <c r="D4567" t="s">
        <v>144</v>
      </c>
      <c r="E4567" t="s">
        <v>67</v>
      </c>
      <c r="F4567" t="s">
        <v>157</v>
      </c>
      <c r="G4567">
        <v>63.96</v>
      </c>
    </row>
    <row r="4568" spans="1:7" x14ac:dyDescent="0.55000000000000004">
      <c r="A4568" s="1">
        <v>42705</v>
      </c>
      <c r="B4568" t="s">
        <v>37</v>
      </c>
      <c r="C4568" t="s">
        <v>315</v>
      </c>
      <c r="D4568" t="s">
        <v>26</v>
      </c>
      <c r="E4568" t="s">
        <v>42</v>
      </c>
      <c r="F4568" t="s">
        <v>71</v>
      </c>
      <c r="G4568">
        <v>63.96</v>
      </c>
    </row>
    <row r="4569" spans="1:7" x14ac:dyDescent="0.55000000000000004">
      <c r="A4569" s="1">
        <v>43319</v>
      </c>
      <c r="B4569" t="s">
        <v>22</v>
      </c>
      <c r="C4569" t="s">
        <v>225</v>
      </c>
      <c r="D4569" t="s">
        <v>101</v>
      </c>
      <c r="E4569" t="s">
        <v>67</v>
      </c>
      <c r="F4569" t="s">
        <v>157</v>
      </c>
      <c r="G4569">
        <v>63.96</v>
      </c>
    </row>
    <row r="4570" spans="1:7" x14ac:dyDescent="0.55000000000000004">
      <c r="A4570" s="1">
        <v>42634</v>
      </c>
      <c r="B4570" t="s">
        <v>22</v>
      </c>
      <c r="C4570" t="s">
        <v>379</v>
      </c>
      <c r="D4570" t="s">
        <v>26</v>
      </c>
      <c r="E4570" t="s">
        <v>42</v>
      </c>
      <c r="F4570" t="s">
        <v>55</v>
      </c>
      <c r="G4570">
        <v>63.96</v>
      </c>
    </row>
    <row r="4571" spans="1:7" x14ac:dyDescent="0.55000000000000004">
      <c r="A4571" s="1">
        <v>42982</v>
      </c>
      <c r="B4571" t="s">
        <v>22</v>
      </c>
      <c r="C4571" t="s">
        <v>263</v>
      </c>
      <c r="D4571" t="s">
        <v>144</v>
      </c>
      <c r="E4571" t="s">
        <v>28</v>
      </c>
      <c r="F4571" t="s">
        <v>61</v>
      </c>
      <c r="G4571">
        <v>63.94</v>
      </c>
    </row>
    <row r="4572" spans="1:7" x14ac:dyDescent="0.55000000000000004">
      <c r="A4572" s="1">
        <v>43000</v>
      </c>
      <c r="B4572" t="s">
        <v>37</v>
      </c>
      <c r="C4572" t="s">
        <v>331</v>
      </c>
      <c r="D4572" t="s">
        <v>26</v>
      </c>
      <c r="E4572" t="s">
        <v>67</v>
      </c>
      <c r="F4572" t="s">
        <v>68</v>
      </c>
      <c r="G4572">
        <v>63.936</v>
      </c>
    </row>
    <row r="4573" spans="1:7" x14ac:dyDescent="0.55000000000000004">
      <c r="A4573" s="1">
        <v>42486</v>
      </c>
      <c r="B4573" t="s">
        <v>37</v>
      </c>
      <c r="C4573" t="s">
        <v>39</v>
      </c>
      <c r="D4573" t="s">
        <v>40</v>
      </c>
      <c r="E4573" t="s">
        <v>28</v>
      </c>
      <c r="F4573" t="s">
        <v>32</v>
      </c>
      <c r="G4573">
        <v>63.936</v>
      </c>
    </row>
    <row r="4574" spans="1:7" x14ac:dyDescent="0.55000000000000004">
      <c r="A4574" s="1">
        <v>42259</v>
      </c>
      <c r="B4574" t="s">
        <v>22</v>
      </c>
      <c r="C4574" t="s">
        <v>494</v>
      </c>
      <c r="D4574" t="s">
        <v>144</v>
      </c>
      <c r="E4574" t="s">
        <v>42</v>
      </c>
      <c r="F4574" t="s">
        <v>71</v>
      </c>
      <c r="G4574">
        <v>63.923999999999999</v>
      </c>
    </row>
    <row r="4575" spans="1:7" x14ac:dyDescent="0.55000000000000004">
      <c r="A4575" s="1">
        <v>42303</v>
      </c>
      <c r="B4575" t="s">
        <v>22</v>
      </c>
      <c r="C4575" t="s">
        <v>92</v>
      </c>
      <c r="D4575" t="s">
        <v>40</v>
      </c>
      <c r="E4575" t="s">
        <v>28</v>
      </c>
      <c r="F4575" t="s">
        <v>61</v>
      </c>
      <c r="G4575">
        <v>63.92</v>
      </c>
    </row>
    <row r="4576" spans="1:7" x14ac:dyDescent="0.55000000000000004">
      <c r="A4576" s="1">
        <v>43263</v>
      </c>
      <c r="B4576" t="s">
        <v>22</v>
      </c>
      <c r="C4576" t="s">
        <v>494</v>
      </c>
      <c r="D4576" t="s">
        <v>144</v>
      </c>
      <c r="E4576" t="s">
        <v>67</v>
      </c>
      <c r="F4576" t="s">
        <v>157</v>
      </c>
      <c r="G4576">
        <v>63.92</v>
      </c>
    </row>
    <row r="4577" spans="1:7" x14ac:dyDescent="0.55000000000000004">
      <c r="A4577" s="1">
        <v>42837</v>
      </c>
      <c r="B4577" t="s">
        <v>22</v>
      </c>
      <c r="C4577" t="s">
        <v>315</v>
      </c>
      <c r="D4577" t="s">
        <v>26</v>
      </c>
      <c r="E4577" t="s">
        <v>42</v>
      </c>
      <c r="F4577" t="s">
        <v>169</v>
      </c>
      <c r="G4577">
        <v>63.9</v>
      </c>
    </row>
    <row r="4578" spans="1:7" x14ac:dyDescent="0.55000000000000004">
      <c r="A4578" s="1">
        <v>43395</v>
      </c>
      <c r="B4578" t="s">
        <v>98</v>
      </c>
      <c r="C4578" t="s">
        <v>263</v>
      </c>
      <c r="D4578" t="s">
        <v>144</v>
      </c>
      <c r="E4578" t="s">
        <v>42</v>
      </c>
      <c r="F4578" t="s">
        <v>169</v>
      </c>
      <c r="G4578">
        <v>63.9</v>
      </c>
    </row>
    <row r="4579" spans="1:7" x14ac:dyDescent="0.55000000000000004">
      <c r="A4579" s="1">
        <v>42193</v>
      </c>
      <c r="B4579" t="s">
        <v>22</v>
      </c>
      <c r="C4579" t="s">
        <v>263</v>
      </c>
      <c r="D4579" t="s">
        <v>144</v>
      </c>
      <c r="E4579" t="s">
        <v>28</v>
      </c>
      <c r="F4579" t="s">
        <v>32</v>
      </c>
      <c r="G4579">
        <v>63.881999999999998</v>
      </c>
    </row>
    <row r="4580" spans="1:7" x14ac:dyDescent="0.55000000000000004">
      <c r="A4580" s="1">
        <v>43082</v>
      </c>
      <c r="B4580" t="s">
        <v>37</v>
      </c>
      <c r="C4580" t="s">
        <v>646</v>
      </c>
      <c r="D4580" t="s">
        <v>101</v>
      </c>
      <c r="E4580" t="s">
        <v>67</v>
      </c>
      <c r="F4580" t="s">
        <v>157</v>
      </c>
      <c r="G4580">
        <v>63.88</v>
      </c>
    </row>
    <row r="4581" spans="1:7" x14ac:dyDescent="0.55000000000000004">
      <c r="A4581" s="1">
        <v>43170</v>
      </c>
      <c r="B4581" t="s">
        <v>98</v>
      </c>
      <c r="C4581" t="s">
        <v>1244</v>
      </c>
      <c r="D4581" t="s">
        <v>144</v>
      </c>
      <c r="E4581" t="s">
        <v>67</v>
      </c>
      <c r="F4581" t="s">
        <v>157</v>
      </c>
      <c r="G4581">
        <v>63.88</v>
      </c>
    </row>
    <row r="4582" spans="1:7" x14ac:dyDescent="0.55000000000000004">
      <c r="A4582" s="1">
        <v>43339</v>
      </c>
      <c r="B4582" t="s">
        <v>98</v>
      </c>
      <c r="C4582" t="s">
        <v>263</v>
      </c>
      <c r="D4582" t="s">
        <v>144</v>
      </c>
      <c r="E4582" t="s">
        <v>42</v>
      </c>
      <c r="F4582" t="s">
        <v>55</v>
      </c>
      <c r="G4582">
        <v>63.84</v>
      </c>
    </row>
    <row r="4583" spans="1:7" x14ac:dyDescent="0.55000000000000004">
      <c r="A4583" s="1">
        <v>42826</v>
      </c>
      <c r="B4583" t="s">
        <v>22</v>
      </c>
      <c r="C4583" t="s">
        <v>263</v>
      </c>
      <c r="D4583" t="s">
        <v>144</v>
      </c>
      <c r="E4583" t="s">
        <v>42</v>
      </c>
      <c r="F4583" t="s">
        <v>575</v>
      </c>
      <c r="G4583">
        <v>63.84</v>
      </c>
    </row>
    <row r="4584" spans="1:7" x14ac:dyDescent="0.55000000000000004">
      <c r="A4584" s="1">
        <v>42694</v>
      </c>
      <c r="B4584" t="s">
        <v>22</v>
      </c>
      <c r="C4584" t="s">
        <v>494</v>
      </c>
      <c r="D4584" t="s">
        <v>144</v>
      </c>
      <c r="E4584" t="s">
        <v>28</v>
      </c>
      <c r="F4584" t="s">
        <v>61</v>
      </c>
      <c r="G4584">
        <v>63.823999999999998</v>
      </c>
    </row>
    <row r="4585" spans="1:7" x14ac:dyDescent="0.55000000000000004">
      <c r="A4585" s="1">
        <v>43378</v>
      </c>
      <c r="B4585" t="s">
        <v>98</v>
      </c>
      <c r="C4585" t="s">
        <v>453</v>
      </c>
      <c r="D4585" t="s">
        <v>40</v>
      </c>
      <c r="E4585" t="s">
        <v>67</v>
      </c>
      <c r="F4585" t="s">
        <v>157</v>
      </c>
      <c r="G4585">
        <v>63.823999999999998</v>
      </c>
    </row>
    <row r="4586" spans="1:7" x14ac:dyDescent="0.55000000000000004">
      <c r="A4586" s="1">
        <v>42687</v>
      </c>
      <c r="B4586" t="s">
        <v>22</v>
      </c>
      <c r="C4586" t="s">
        <v>250</v>
      </c>
      <c r="D4586" t="s">
        <v>101</v>
      </c>
      <c r="E4586" t="s">
        <v>42</v>
      </c>
      <c r="F4586" t="s">
        <v>86</v>
      </c>
      <c r="G4586">
        <v>63.77</v>
      </c>
    </row>
    <row r="4587" spans="1:7" x14ac:dyDescent="0.55000000000000004">
      <c r="A4587" s="1">
        <v>43445</v>
      </c>
      <c r="B4587" t="s">
        <v>22</v>
      </c>
      <c r="C4587" t="s">
        <v>143</v>
      </c>
      <c r="D4587" t="s">
        <v>144</v>
      </c>
      <c r="E4587" t="s">
        <v>28</v>
      </c>
      <c r="F4587" t="s">
        <v>32</v>
      </c>
      <c r="G4587">
        <v>63.686</v>
      </c>
    </row>
    <row r="4588" spans="1:7" x14ac:dyDescent="0.55000000000000004">
      <c r="A4588" s="1">
        <v>43372</v>
      </c>
      <c r="B4588" t="s">
        <v>98</v>
      </c>
      <c r="C4588" t="s">
        <v>494</v>
      </c>
      <c r="D4588" t="s">
        <v>144</v>
      </c>
      <c r="E4588" t="s">
        <v>28</v>
      </c>
      <c r="F4588" t="s">
        <v>32</v>
      </c>
      <c r="G4588">
        <v>63.686</v>
      </c>
    </row>
    <row r="4589" spans="1:7" x14ac:dyDescent="0.55000000000000004">
      <c r="A4589" s="1">
        <v>42862</v>
      </c>
      <c r="B4589" t="s">
        <v>22</v>
      </c>
      <c r="C4589" t="s">
        <v>263</v>
      </c>
      <c r="D4589" t="s">
        <v>144</v>
      </c>
      <c r="E4589" t="s">
        <v>28</v>
      </c>
      <c r="F4589" t="s">
        <v>61</v>
      </c>
      <c r="G4589">
        <v>63.68</v>
      </c>
    </row>
    <row r="4590" spans="1:7" x14ac:dyDescent="0.55000000000000004">
      <c r="A4590" s="1">
        <v>43413</v>
      </c>
      <c r="B4590" t="s">
        <v>37</v>
      </c>
      <c r="C4590" t="s">
        <v>39</v>
      </c>
      <c r="D4590" t="s">
        <v>40</v>
      </c>
      <c r="E4590" t="s">
        <v>42</v>
      </c>
      <c r="F4590" t="s">
        <v>55</v>
      </c>
      <c r="G4590">
        <v>63.56</v>
      </c>
    </row>
    <row r="4591" spans="1:7" x14ac:dyDescent="0.55000000000000004">
      <c r="A4591" s="1">
        <v>42491</v>
      </c>
      <c r="B4591" t="s">
        <v>37</v>
      </c>
      <c r="C4591" t="s">
        <v>50</v>
      </c>
      <c r="D4591" t="s">
        <v>26</v>
      </c>
      <c r="E4591" t="s">
        <v>28</v>
      </c>
      <c r="F4591" t="s">
        <v>61</v>
      </c>
      <c r="G4591">
        <v>63.552</v>
      </c>
    </row>
    <row r="4592" spans="1:7" x14ac:dyDescent="0.55000000000000004">
      <c r="A4592" s="1">
        <v>42064</v>
      </c>
      <c r="B4592" t="s">
        <v>22</v>
      </c>
      <c r="C4592" t="s">
        <v>100</v>
      </c>
      <c r="D4592" t="s">
        <v>101</v>
      </c>
      <c r="E4592" t="s">
        <v>28</v>
      </c>
      <c r="F4592" t="s">
        <v>61</v>
      </c>
      <c r="G4592">
        <v>63.552</v>
      </c>
    </row>
    <row r="4593" spans="1:7" x14ac:dyDescent="0.55000000000000004">
      <c r="A4593" s="1">
        <v>43165</v>
      </c>
      <c r="B4593" t="s">
        <v>22</v>
      </c>
      <c r="C4593" t="s">
        <v>100</v>
      </c>
      <c r="D4593" t="s">
        <v>101</v>
      </c>
      <c r="E4593" t="s">
        <v>42</v>
      </c>
      <c r="F4593" t="s">
        <v>64</v>
      </c>
      <c r="G4593">
        <v>63.488</v>
      </c>
    </row>
    <row r="4594" spans="1:7" x14ac:dyDescent="0.55000000000000004">
      <c r="A4594" s="1">
        <v>42288</v>
      </c>
      <c r="B4594" t="s">
        <v>98</v>
      </c>
      <c r="C4594" t="s">
        <v>92</v>
      </c>
      <c r="D4594" t="s">
        <v>40</v>
      </c>
      <c r="E4594" t="s">
        <v>28</v>
      </c>
      <c r="F4594" t="s">
        <v>61</v>
      </c>
      <c r="G4594">
        <v>63.47</v>
      </c>
    </row>
    <row r="4595" spans="1:7" x14ac:dyDescent="0.55000000000000004">
      <c r="A4595" s="1">
        <v>42746</v>
      </c>
      <c r="B4595" t="s">
        <v>98</v>
      </c>
      <c r="C4595" t="s">
        <v>494</v>
      </c>
      <c r="D4595" t="s">
        <v>144</v>
      </c>
      <c r="E4595" t="s">
        <v>42</v>
      </c>
      <c r="F4595" t="s">
        <v>86</v>
      </c>
      <c r="G4595">
        <v>63.311999999999998</v>
      </c>
    </row>
    <row r="4596" spans="1:7" x14ac:dyDescent="0.55000000000000004">
      <c r="A4596" s="1">
        <v>43386</v>
      </c>
      <c r="B4596" t="s">
        <v>22</v>
      </c>
      <c r="C4596" t="s">
        <v>207</v>
      </c>
      <c r="D4596" t="s">
        <v>101</v>
      </c>
      <c r="E4596" t="s">
        <v>42</v>
      </c>
      <c r="F4596" t="s">
        <v>86</v>
      </c>
      <c r="G4596">
        <v>63.311999999999998</v>
      </c>
    </row>
    <row r="4597" spans="1:7" x14ac:dyDescent="0.55000000000000004">
      <c r="A4597" s="1">
        <v>43304</v>
      </c>
      <c r="B4597" t="s">
        <v>37</v>
      </c>
      <c r="C4597" t="s">
        <v>207</v>
      </c>
      <c r="D4597" t="s">
        <v>101</v>
      </c>
      <c r="E4597" t="s">
        <v>42</v>
      </c>
      <c r="F4597" t="s">
        <v>86</v>
      </c>
      <c r="G4597">
        <v>63.311999999999998</v>
      </c>
    </row>
    <row r="4598" spans="1:7" x14ac:dyDescent="0.55000000000000004">
      <c r="A4598" s="1">
        <v>42369</v>
      </c>
      <c r="B4598" t="s">
        <v>98</v>
      </c>
      <c r="C4598" t="s">
        <v>1244</v>
      </c>
      <c r="D4598" t="s">
        <v>144</v>
      </c>
      <c r="E4598" t="s">
        <v>28</v>
      </c>
      <c r="F4598" t="s">
        <v>61</v>
      </c>
      <c r="G4598">
        <v>63.2</v>
      </c>
    </row>
    <row r="4599" spans="1:7" x14ac:dyDescent="0.55000000000000004">
      <c r="A4599" s="1">
        <v>43002</v>
      </c>
      <c r="B4599" t="s">
        <v>37</v>
      </c>
      <c r="C4599" t="s">
        <v>39</v>
      </c>
      <c r="D4599" t="s">
        <v>40</v>
      </c>
      <c r="E4599" t="s">
        <v>28</v>
      </c>
      <c r="F4599" t="s">
        <v>61</v>
      </c>
      <c r="G4599">
        <v>63.2</v>
      </c>
    </row>
    <row r="4600" spans="1:7" x14ac:dyDescent="0.55000000000000004">
      <c r="A4600" s="1">
        <v>42371</v>
      </c>
      <c r="B4600" t="s">
        <v>37</v>
      </c>
      <c r="C4600" t="s">
        <v>494</v>
      </c>
      <c r="D4600" t="s">
        <v>144</v>
      </c>
      <c r="E4600" t="s">
        <v>67</v>
      </c>
      <c r="F4600" t="s">
        <v>68</v>
      </c>
      <c r="G4600">
        <v>62.981999999999999</v>
      </c>
    </row>
    <row r="4601" spans="1:7" x14ac:dyDescent="0.55000000000000004">
      <c r="A4601" s="1">
        <v>43220</v>
      </c>
      <c r="B4601" t="s">
        <v>37</v>
      </c>
      <c r="C4601" t="s">
        <v>263</v>
      </c>
      <c r="D4601" t="s">
        <v>144</v>
      </c>
      <c r="E4601" t="s">
        <v>42</v>
      </c>
      <c r="F4601" t="s">
        <v>169</v>
      </c>
      <c r="G4601">
        <v>62.96</v>
      </c>
    </row>
    <row r="4602" spans="1:7" x14ac:dyDescent="0.55000000000000004">
      <c r="A4602" s="1">
        <v>42782</v>
      </c>
      <c r="B4602" t="s">
        <v>37</v>
      </c>
      <c r="C4602" t="s">
        <v>207</v>
      </c>
      <c r="D4602" t="s">
        <v>101</v>
      </c>
      <c r="E4602" t="s">
        <v>28</v>
      </c>
      <c r="F4602" t="s">
        <v>32</v>
      </c>
      <c r="G4602">
        <v>62.957999999999998</v>
      </c>
    </row>
    <row r="4603" spans="1:7" x14ac:dyDescent="0.55000000000000004">
      <c r="A4603" s="1">
        <v>43435</v>
      </c>
      <c r="B4603" t="s">
        <v>98</v>
      </c>
      <c r="C4603" t="s">
        <v>143</v>
      </c>
      <c r="D4603" t="s">
        <v>144</v>
      </c>
      <c r="E4603" t="s">
        <v>67</v>
      </c>
      <c r="F4603" t="s">
        <v>68</v>
      </c>
      <c r="G4603">
        <v>62.957999999999998</v>
      </c>
    </row>
    <row r="4604" spans="1:7" x14ac:dyDescent="0.55000000000000004">
      <c r="A4604" s="1">
        <v>43007</v>
      </c>
      <c r="B4604" t="s">
        <v>22</v>
      </c>
      <c r="C4604" t="s">
        <v>354</v>
      </c>
      <c r="D4604" t="s">
        <v>26</v>
      </c>
      <c r="E4604" t="s">
        <v>42</v>
      </c>
      <c r="F4604" t="s">
        <v>71</v>
      </c>
      <c r="G4604">
        <v>62.94</v>
      </c>
    </row>
    <row r="4605" spans="1:7" x14ac:dyDescent="0.55000000000000004">
      <c r="A4605" s="1">
        <v>42318</v>
      </c>
      <c r="B4605" t="s">
        <v>22</v>
      </c>
      <c r="C4605" t="s">
        <v>234</v>
      </c>
      <c r="D4605" t="s">
        <v>101</v>
      </c>
      <c r="E4605" t="s">
        <v>42</v>
      </c>
      <c r="F4605" t="s">
        <v>55</v>
      </c>
      <c r="G4605">
        <v>62.94</v>
      </c>
    </row>
    <row r="4606" spans="1:7" x14ac:dyDescent="0.55000000000000004">
      <c r="A4606" s="1">
        <v>42231</v>
      </c>
      <c r="B4606" t="s">
        <v>22</v>
      </c>
      <c r="C4606" t="s">
        <v>745</v>
      </c>
      <c r="D4606" t="s">
        <v>144</v>
      </c>
      <c r="E4606" t="s">
        <v>42</v>
      </c>
      <c r="F4606" t="s">
        <v>71</v>
      </c>
      <c r="G4606">
        <v>62.94</v>
      </c>
    </row>
    <row r="4607" spans="1:7" x14ac:dyDescent="0.55000000000000004">
      <c r="A4607" s="1">
        <v>42217</v>
      </c>
      <c r="B4607" t="s">
        <v>37</v>
      </c>
      <c r="C4607" t="s">
        <v>84</v>
      </c>
      <c r="D4607" t="s">
        <v>26</v>
      </c>
      <c r="E4607" t="s">
        <v>42</v>
      </c>
      <c r="F4607" t="s">
        <v>74</v>
      </c>
      <c r="G4607">
        <v>62.92</v>
      </c>
    </row>
    <row r="4608" spans="1:7" x14ac:dyDescent="0.55000000000000004">
      <c r="A4608" s="1">
        <v>42222</v>
      </c>
      <c r="B4608" t="s">
        <v>22</v>
      </c>
      <c r="C4608" t="s">
        <v>379</v>
      </c>
      <c r="D4608" t="s">
        <v>26</v>
      </c>
      <c r="E4608" t="s">
        <v>67</v>
      </c>
      <c r="F4608" t="s">
        <v>157</v>
      </c>
      <c r="G4608">
        <v>62.91</v>
      </c>
    </row>
    <row r="4609" spans="1:7" x14ac:dyDescent="0.55000000000000004">
      <c r="A4609" s="1">
        <v>42694</v>
      </c>
      <c r="B4609" t="s">
        <v>22</v>
      </c>
      <c r="C4609" t="s">
        <v>50</v>
      </c>
      <c r="D4609" t="s">
        <v>26</v>
      </c>
      <c r="E4609" t="s">
        <v>42</v>
      </c>
      <c r="F4609" t="s">
        <v>71</v>
      </c>
      <c r="G4609">
        <v>62.88</v>
      </c>
    </row>
    <row r="4610" spans="1:7" x14ac:dyDescent="0.55000000000000004">
      <c r="A4610" s="1">
        <v>42362</v>
      </c>
      <c r="B4610" t="s">
        <v>98</v>
      </c>
      <c r="C4610" t="s">
        <v>39</v>
      </c>
      <c r="D4610" t="s">
        <v>40</v>
      </c>
      <c r="E4610" t="s">
        <v>67</v>
      </c>
      <c r="F4610" t="s">
        <v>157</v>
      </c>
      <c r="G4610">
        <v>62.85</v>
      </c>
    </row>
    <row r="4611" spans="1:7" x14ac:dyDescent="0.55000000000000004">
      <c r="A4611" s="1">
        <v>42030</v>
      </c>
      <c r="B4611" t="s">
        <v>98</v>
      </c>
      <c r="C4611" t="s">
        <v>315</v>
      </c>
      <c r="D4611" t="s">
        <v>26</v>
      </c>
      <c r="E4611" t="s">
        <v>28</v>
      </c>
      <c r="F4611" t="s">
        <v>61</v>
      </c>
      <c r="G4611">
        <v>62.82</v>
      </c>
    </row>
    <row r="4612" spans="1:7" x14ac:dyDescent="0.55000000000000004">
      <c r="A4612" s="1">
        <v>43079</v>
      </c>
      <c r="B4612" t="s">
        <v>37</v>
      </c>
      <c r="C4612" t="s">
        <v>263</v>
      </c>
      <c r="D4612" t="s">
        <v>144</v>
      </c>
      <c r="E4612" t="s">
        <v>42</v>
      </c>
      <c r="F4612" t="s">
        <v>86</v>
      </c>
      <c r="G4612">
        <v>62.82</v>
      </c>
    </row>
    <row r="4613" spans="1:7" x14ac:dyDescent="0.55000000000000004">
      <c r="A4613" s="1">
        <v>42331</v>
      </c>
      <c r="B4613" t="s">
        <v>37</v>
      </c>
      <c r="C4613" t="s">
        <v>143</v>
      </c>
      <c r="D4613" t="s">
        <v>144</v>
      </c>
      <c r="E4613" t="s">
        <v>42</v>
      </c>
      <c r="F4613" t="s">
        <v>169</v>
      </c>
      <c r="G4613">
        <v>62.808</v>
      </c>
    </row>
    <row r="4614" spans="1:7" x14ac:dyDescent="0.55000000000000004">
      <c r="A4614" s="1">
        <v>42679</v>
      </c>
      <c r="B4614" t="s">
        <v>22</v>
      </c>
      <c r="C4614" t="s">
        <v>39</v>
      </c>
      <c r="D4614" t="s">
        <v>40</v>
      </c>
      <c r="E4614" t="s">
        <v>42</v>
      </c>
      <c r="F4614" t="s">
        <v>55</v>
      </c>
      <c r="G4614">
        <v>62.8</v>
      </c>
    </row>
    <row r="4615" spans="1:7" x14ac:dyDescent="0.55000000000000004">
      <c r="A4615" s="1">
        <v>42983</v>
      </c>
      <c r="B4615" t="s">
        <v>98</v>
      </c>
      <c r="C4615" t="s">
        <v>100</v>
      </c>
      <c r="D4615" t="s">
        <v>101</v>
      </c>
      <c r="E4615" t="s">
        <v>42</v>
      </c>
      <c r="F4615" t="s">
        <v>74</v>
      </c>
      <c r="G4615">
        <v>62.79</v>
      </c>
    </row>
    <row r="4616" spans="1:7" x14ac:dyDescent="0.55000000000000004">
      <c r="A4616" s="1">
        <v>43126</v>
      </c>
      <c r="B4616" t="s">
        <v>22</v>
      </c>
      <c r="C4616" t="s">
        <v>1271</v>
      </c>
      <c r="D4616" t="s">
        <v>26</v>
      </c>
      <c r="E4616" t="s">
        <v>28</v>
      </c>
      <c r="F4616" t="s">
        <v>61</v>
      </c>
      <c r="G4616">
        <v>62.72</v>
      </c>
    </row>
    <row r="4617" spans="1:7" x14ac:dyDescent="0.55000000000000004">
      <c r="A4617" s="1">
        <v>42317</v>
      </c>
      <c r="B4617" t="s">
        <v>22</v>
      </c>
      <c r="C4617" t="s">
        <v>39</v>
      </c>
      <c r="D4617" t="s">
        <v>40</v>
      </c>
      <c r="E4617" t="s">
        <v>42</v>
      </c>
      <c r="F4617" t="s">
        <v>86</v>
      </c>
      <c r="G4617">
        <v>62.65</v>
      </c>
    </row>
    <row r="4618" spans="1:7" x14ac:dyDescent="0.55000000000000004">
      <c r="A4618" s="1">
        <v>43432</v>
      </c>
      <c r="B4618" t="s">
        <v>22</v>
      </c>
      <c r="C4618" t="s">
        <v>39</v>
      </c>
      <c r="D4618" t="s">
        <v>40</v>
      </c>
      <c r="E4618" t="s">
        <v>42</v>
      </c>
      <c r="F4618" t="s">
        <v>43</v>
      </c>
      <c r="G4618">
        <v>62.65</v>
      </c>
    </row>
    <row r="4619" spans="1:7" x14ac:dyDescent="0.55000000000000004">
      <c r="A4619" s="1">
        <v>43115</v>
      </c>
      <c r="B4619" t="s">
        <v>22</v>
      </c>
      <c r="C4619" t="s">
        <v>100</v>
      </c>
      <c r="D4619" t="s">
        <v>101</v>
      </c>
      <c r="E4619" t="s">
        <v>67</v>
      </c>
      <c r="F4619" t="s">
        <v>157</v>
      </c>
      <c r="G4619">
        <v>62.591999999999999</v>
      </c>
    </row>
    <row r="4620" spans="1:7" x14ac:dyDescent="0.55000000000000004">
      <c r="A4620" s="1">
        <v>42493</v>
      </c>
      <c r="B4620" t="s">
        <v>22</v>
      </c>
      <c r="C4620" t="s">
        <v>39</v>
      </c>
      <c r="D4620" t="s">
        <v>40</v>
      </c>
      <c r="E4620" t="s">
        <v>42</v>
      </c>
      <c r="F4620" t="s">
        <v>71</v>
      </c>
      <c r="G4620">
        <v>62.496000000000002</v>
      </c>
    </row>
    <row r="4621" spans="1:7" x14ac:dyDescent="0.55000000000000004">
      <c r="A4621" s="1">
        <v>43066</v>
      </c>
      <c r="B4621" t="s">
        <v>37</v>
      </c>
      <c r="C4621" t="s">
        <v>207</v>
      </c>
      <c r="D4621" t="s">
        <v>101</v>
      </c>
      <c r="E4621" t="s">
        <v>67</v>
      </c>
      <c r="F4621" t="s">
        <v>157</v>
      </c>
      <c r="G4621">
        <v>62.4</v>
      </c>
    </row>
    <row r="4622" spans="1:7" x14ac:dyDescent="0.55000000000000004">
      <c r="A4622" s="1">
        <v>42982</v>
      </c>
      <c r="B4622" t="s">
        <v>22</v>
      </c>
      <c r="C4622" t="s">
        <v>100</v>
      </c>
      <c r="D4622" t="s">
        <v>101</v>
      </c>
      <c r="E4622" t="s">
        <v>42</v>
      </c>
      <c r="F4622" t="s">
        <v>64</v>
      </c>
      <c r="G4622">
        <v>62.375999999999998</v>
      </c>
    </row>
    <row r="4623" spans="1:7" x14ac:dyDescent="0.55000000000000004">
      <c r="A4623" s="1">
        <v>43416</v>
      </c>
      <c r="B4623" t="s">
        <v>37</v>
      </c>
      <c r="C4623" t="s">
        <v>306</v>
      </c>
      <c r="D4623" t="s">
        <v>40</v>
      </c>
      <c r="E4623" t="s">
        <v>67</v>
      </c>
      <c r="F4623" t="s">
        <v>157</v>
      </c>
      <c r="G4623">
        <v>62.351999999999997</v>
      </c>
    </row>
    <row r="4624" spans="1:7" x14ac:dyDescent="0.55000000000000004">
      <c r="A4624" s="1">
        <v>42358</v>
      </c>
      <c r="B4624" t="s">
        <v>98</v>
      </c>
      <c r="C4624" t="s">
        <v>315</v>
      </c>
      <c r="D4624" t="s">
        <v>26</v>
      </c>
      <c r="E4624" t="s">
        <v>42</v>
      </c>
      <c r="F4624" t="s">
        <v>71</v>
      </c>
      <c r="G4624">
        <v>62.31</v>
      </c>
    </row>
    <row r="4625" spans="1:7" x14ac:dyDescent="0.55000000000000004">
      <c r="A4625" s="1">
        <v>42055</v>
      </c>
      <c r="B4625" t="s">
        <v>37</v>
      </c>
      <c r="C4625" t="s">
        <v>250</v>
      </c>
      <c r="D4625" t="s">
        <v>101</v>
      </c>
      <c r="E4625" t="s">
        <v>67</v>
      </c>
      <c r="F4625" t="s">
        <v>157</v>
      </c>
      <c r="G4625">
        <v>62.31</v>
      </c>
    </row>
    <row r="4626" spans="1:7" x14ac:dyDescent="0.55000000000000004">
      <c r="A4626" s="1">
        <v>43280</v>
      </c>
      <c r="B4626" t="s">
        <v>22</v>
      </c>
      <c r="C4626" t="s">
        <v>39</v>
      </c>
      <c r="D4626" t="s">
        <v>40</v>
      </c>
      <c r="E4626" t="s">
        <v>67</v>
      </c>
      <c r="F4626" t="s">
        <v>157</v>
      </c>
      <c r="G4626">
        <v>62.31</v>
      </c>
    </row>
    <row r="4627" spans="1:7" x14ac:dyDescent="0.55000000000000004">
      <c r="A4627" s="1">
        <v>42477</v>
      </c>
      <c r="B4627" t="s">
        <v>22</v>
      </c>
      <c r="C4627" t="s">
        <v>263</v>
      </c>
      <c r="D4627" t="s">
        <v>144</v>
      </c>
      <c r="E4627" t="s">
        <v>42</v>
      </c>
      <c r="F4627" t="s">
        <v>71</v>
      </c>
      <c r="G4627">
        <v>62.295999999999999</v>
      </c>
    </row>
    <row r="4628" spans="1:7" x14ac:dyDescent="0.55000000000000004">
      <c r="A4628" s="1">
        <v>42338</v>
      </c>
      <c r="B4628" t="s">
        <v>22</v>
      </c>
      <c r="C4628" t="s">
        <v>263</v>
      </c>
      <c r="D4628" t="s">
        <v>144</v>
      </c>
      <c r="E4628" t="s">
        <v>42</v>
      </c>
      <c r="F4628" t="s">
        <v>169</v>
      </c>
      <c r="G4628">
        <v>62.28</v>
      </c>
    </row>
    <row r="4629" spans="1:7" x14ac:dyDescent="0.55000000000000004">
      <c r="A4629" s="1">
        <v>42318</v>
      </c>
      <c r="B4629" t="s">
        <v>22</v>
      </c>
      <c r="C4629" t="s">
        <v>39</v>
      </c>
      <c r="D4629" t="s">
        <v>40</v>
      </c>
      <c r="E4629" t="s">
        <v>42</v>
      </c>
      <c r="F4629" t="s">
        <v>86</v>
      </c>
      <c r="G4629">
        <v>62.24</v>
      </c>
    </row>
    <row r="4630" spans="1:7" x14ac:dyDescent="0.55000000000000004">
      <c r="A4630" s="1">
        <v>42702</v>
      </c>
      <c r="B4630" t="s">
        <v>37</v>
      </c>
      <c r="C4630" t="s">
        <v>263</v>
      </c>
      <c r="D4630" t="s">
        <v>144</v>
      </c>
      <c r="E4630" t="s">
        <v>42</v>
      </c>
      <c r="F4630" t="s">
        <v>169</v>
      </c>
      <c r="G4630">
        <v>62.24</v>
      </c>
    </row>
    <row r="4631" spans="1:7" x14ac:dyDescent="0.55000000000000004">
      <c r="A4631" s="1">
        <v>42883</v>
      </c>
      <c r="B4631" t="s">
        <v>37</v>
      </c>
      <c r="C4631" t="s">
        <v>50</v>
      </c>
      <c r="D4631" t="s">
        <v>26</v>
      </c>
      <c r="E4631" t="s">
        <v>42</v>
      </c>
      <c r="F4631" t="s">
        <v>86</v>
      </c>
      <c r="G4631">
        <v>62.192</v>
      </c>
    </row>
    <row r="4632" spans="1:7" x14ac:dyDescent="0.55000000000000004">
      <c r="A4632" s="1">
        <v>42276</v>
      </c>
      <c r="B4632" t="s">
        <v>22</v>
      </c>
      <c r="C4632" t="s">
        <v>39</v>
      </c>
      <c r="D4632" t="s">
        <v>40</v>
      </c>
      <c r="E4632" t="s">
        <v>42</v>
      </c>
      <c r="F4632" t="s">
        <v>55</v>
      </c>
      <c r="G4632">
        <v>62.18</v>
      </c>
    </row>
    <row r="4633" spans="1:7" x14ac:dyDescent="0.55000000000000004">
      <c r="A4633" s="1">
        <v>42521</v>
      </c>
      <c r="B4633" t="s">
        <v>37</v>
      </c>
      <c r="C4633" t="s">
        <v>786</v>
      </c>
      <c r="D4633" t="s">
        <v>144</v>
      </c>
      <c r="E4633" t="s">
        <v>42</v>
      </c>
      <c r="F4633" t="s">
        <v>55</v>
      </c>
      <c r="G4633">
        <v>62.18</v>
      </c>
    </row>
    <row r="4634" spans="1:7" x14ac:dyDescent="0.55000000000000004">
      <c r="A4634" s="1">
        <v>42885</v>
      </c>
      <c r="B4634" t="s">
        <v>37</v>
      </c>
      <c r="C4634" t="s">
        <v>315</v>
      </c>
      <c r="D4634" t="s">
        <v>26</v>
      </c>
      <c r="E4634" t="s">
        <v>42</v>
      </c>
      <c r="F4634" t="s">
        <v>43</v>
      </c>
      <c r="G4634">
        <v>62.1</v>
      </c>
    </row>
    <row r="4635" spans="1:7" x14ac:dyDescent="0.55000000000000004">
      <c r="A4635" s="1">
        <v>42077</v>
      </c>
      <c r="B4635" t="s">
        <v>22</v>
      </c>
      <c r="C4635" t="s">
        <v>117</v>
      </c>
      <c r="D4635" t="s">
        <v>40</v>
      </c>
      <c r="E4635" t="s">
        <v>42</v>
      </c>
      <c r="F4635" t="s">
        <v>71</v>
      </c>
      <c r="G4635">
        <v>62.048000000000002</v>
      </c>
    </row>
    <row r="4636" spans="1:7" x14ac:dyDescent="0.55000000000000004">
      <c r="A4636" s="1">
        <v>43457</v>
      </c>
      <c r="B4636" t="s">
        <v>37</v>
      </c>
      <c r="C4636" t="s">
        <v>1708</v>
      </c>
      <c r="D4636" t="s">
        <v>26</v>
      </c>
      <c r="E4636" t="s">
        <v>42</v>
      </c>
      <c r="F4636" t="s">
        <v>55</v>
      </c>
      <c r="G4636">
        <v>62.04</v>
      </c>
    </row>
    <row r="4637" spans="1:7" x14ac:dyDescent="0.55000000000000004">
      <c r="A4637" s="1">
        <v>43295</v>
      </c>
      <c r="B4637" t="s">
        <v>22</v>
      </c>
      <c r="C4637" t="s">
        <v>494</v>
      </c>
      <c r="D4637" t="s">
        <v>144</v>
      </c>
      <c r="E4637" t="s">
        <v>42</v>
      </c>
      <c r="F4637" t="s">
        <v>55</v>
      </c>
      <c r="G4637">
        <v>62.04</v>
      </c>
    </row>
    <row r="4638" spans="1:7" x14ac:dyDescent="0.55000000000000004">
      <c r="A4638" s="1">
        <v>42161</v>
      </c>
      <c r="B4638" t="s">
        <v>22</v>
      </c>
      <c r="C4638" t="s">
        <v>50</v>
      </c>
      <c r="D4638" t="s">
        <v>26</v>
      </c>
      <c r="E4638" t="s">
        <v>42</v>
      </c>
      <c r="F4638" t="s">
        <v>86</v>
      </c>
      <c r="G4638">
        <v>62.015999999999998</v>
      </c>
    </row>
    <row r="4639" spans="1:7" x14ac:dyDescent="0.55000000000000004">
      <c r="A4639" s="1">
        <v>42632</v>
      </c>
      <c r="B4639" t="s">
        <v>98</v>
      </c>
      <c r="C4639" t="s">
        <v>315</v>
      </c>
      <c r="D4639" t="s">
        <v>26</v>
      </c>
      <c r="E4639" t="s">
        <v>28</v>
      </c>
      <c r="F4639" t="s">
        <v>29</v>
      </c>
      <c r="G4639">
        <v>61.96</v>
      </c>
    </row>
    <row r="4640" spans="1:7" x14ac:dyDescent="0.55000000000000004">
      <c r="A4640" s="1">
        <v>42623</v>
      </c>
      <c r="B4640" t="s">
        <v>37</v>
      </c>
      <c r="C4640" t="s">
        <v>1244</v>
      </c>
      <c r="D4640" t="s">
        <v>144</v>
      </c>
      <c r="E4640" t="s">
        <v>42</v>
      </c>
      <c r="F4640" t="s">
        <v>74</v>
      </c>
      <c r="G4640">
        <v>61.96</v>
      </c>
    </row>
    <row r="4641" spans="1:7" x14ac:dyDescent="0.55000000000000004">
      <c r="A4641" s="1">
        <v>42478</v>
      </c>
      <c r="B4641" t="s">
        <v>98</v>
      </c>
      <c r="C4641" t="s">
        <v>39</v>
      </c>
      <c r="D4641" t="s">
        <v>40</v>
      </c>
      <c r="E4641" t="s">
        <v>42</v>
      </c>
      <c r="F4641" t="s">
        <v>86</v>
      </c>
      <c r="G4641">
        <v>61.96</v>
      </c>
    </row>
    <row r="4642" spans="1:7" x14ac:dyDescent="0.55000000000000004">
      <c r="A4642" s="1">
        <v>43378</v>
      </c>
      <c r="B4642" t="s">
        <v>98</v>
      </c>
      <c r="C4642" t="s">
        <v>39</v>
      </c>
      <c r="D4642" t="s">
        <v>40</v>
      </c>
      <c r="E4642" t="s">
        <v>42</v>
      </c>
      <c r="F4642" t="s">
        <v>86</v>
      </c>
      <c r="G4642">
        <v>61.96</v>
      </c>
    </row>
    <row r="4643" spans="1:7" x14ac:dyDescent="0.55000000000000004">
      <c r="A4643" s="1">
        <v>43092</v>
      </c>
      <c r="B4643" t="s">
        <v>37</v>
      </c>
      <c r="C4643" t="s">
        <v>92</v>
      </c>
      <c r="D4643" t="s">
        <v>40</v>
      </c>
      <c r="E4643" t="s">
        <v>42</v>
      </c>
      <c r="F4643" t="s">
        <v>169</v>
      </c>
      <c r="G4643">
        <v>61.96</v>
      </c>
    </row>
    <row r="4644" spans="1:7" x14ac:dyDescent="0.55000000000000004">
      <c r="A4644" s="1">
        <v>43016</v>
      </c>
      <c r="B4644" t="s">
        <v>22</v>
      </c>
      <c r="C4644" t="s">
        <v>39</v>
      </c>
      <c r="D4644" t="s">
        <v>40</v>
      </c>
      <c r="E4644" t="s">
        <v>42</v>
      </c>
      <c r="F4644" t="s">
        <v>86</v>
      </c>
      <c r="G4644">
        <v>61.96</v>
      </c>
    </row>
    <row r="4645" spans="1:7" x14ac:dyDescent="0.55000000000000004">
      <c r="A4645" s="1">
        <v>42018</v>
      </c>
      <c r="B4645" t="s">
        <v>37</v>
      </c>
      <c r="C4645" t="s">
        <v>143</v>
      </c>
      <c r="D4645" t="s">
        <v>144</v>
      </c>
      <c r="E4645" t="s">
        <v>28</v>
      </c>
      <c r="F4645" t="s">
        <v>29</v>
      </c>
      <c r="G4645">
        <v>61.96</v>
      </c>
    </row>
    <row r="4646" spans="1:7" x14ac:dyDescent="0.55000000000000004">
      <c r="A4646" s="1">
        <v>42914</v>
      </c>
      <c r="B4646" t="s">
        <v>22</v>
      </c>
      <c r="C4646" t="s">
        <v>786</v>
      </c>
      <c r="D4646" t="s">
        <v>144</v>
      </c>
      <c r="E4646" t="s">
        <v>42</v>
      </c>
      <c r="F4646" t="s">
        <v>86</v>
      </c>
      <c r="G4646">
        <v>61.96</v>
      </c>
    </row>
    <row r="4647" spans="1:7" x14ac:dyDescent="0.55000000000000004">
      <c r="A4647" s="1">
        <v>42295</v>
      </c>
      <c r="B4647" t="s">
        <v>22</v>
      </c>
      <c r="C4647" t="s">
        <v>92</v>
      </c>
      <c r="D4647" t="s">
        <v>40</v>
      </c>
      <c r="E4647" t="s">
        <v>42</v>
      </c>
      <c r="F4647" t="s">
        <v>86</v>
      </c>
      <c r="G4647">
        <v>61.96</v>
      </c>
    </row>
    <row r="4648" spans="1:7" x14ac:dyDescent="0.55000000000000004">
      <c r="A4648" s="1">
        <v>43179</v>
      </c>
      <c r="B4648" t="s">
        <v>22</v>
      </c>
      <c r="C4648" t="s">
        <v>745</v>
      </c>
      <c r="D4648" t="s">
        <v>144</v>
      </c>
      <c r="E4648" t="s">
        <v>42</v>
      </c>
      <c r="F4648" t="s">
        <v>86</v>
      </c>
      <c r="G4648">
        <v>61.96</v>
      </c>
    </row>
    <row r="4649" spans="1:7" x14ac:dyDescent="0.55000000000000004">
      <c r="A4649" s="1">
        <v>43078</v>
      </c>
      <c r="B4649" t="s">
        <v>22</v>
      </c>
      <c r="C4649" t="s">
        <v>234</v>
      </c>
      <c r="D4649" t="s">
        <v>101</v>
      </c>
      <c r="E4649" t="s">
        <v>42</v>
      </c>
      <c r="F4649" t="s">
        <v>74</v>
      </c>
      <c r="G4649">
        <v>61.929000000000002</v>
      </c>
    </row>
    <row r="4650" spans="1:7" x14ac:dyDescent="0.55000000000000004">
      <c r="A4650" s="1">
        <v>42581</v>
      </c>
      <c r="B4650" t="s">
        <v>37</v>
      </c>
      <c r="C4650" t="s">
        <v>100</v>
      </c>
      <c r="D4650" t="s">
        <v>101</v>
      </c>
      <c r="E4650" t="s">
        <v>42</v>
      </c>
      <c r="F4650" t="s">
        <v>55</v>
      </c>
      <c r="G4650">
        <v>61.792000000000002</v>
      </c>
    </row>
    <row r="4651" spans="1:7" x14ac:dyDescent="0.55000000000000004">
      <c r="A4651" s="1">
        <v>43417</v>
      </c>
      <c r="B4651" t="s">
        <v>37</v>
      </c>
      <c r="C4651" t="s">
        <v>100</v>
      </c>
      <c r="D4651" t="s">
        <v>101</v>
      </c>
      <c r="E4651" t="s">
        <v>42</v>
      </c>
      <c r="F4651" t="s">
        <v>55</v>
      </c>
      <c r="G4651">
        <v>61.792000000000002</v>
      </c>
    </row>
    <row r="4652" spans="1:7" x14ac:dyDescent="0.55000000000000004">
      <c r="A4652" s="1">
        <v>43374</v>
      </c>
      <c r="B4652" t="s">
        <v>22</v>
      </c>
      <c r="C4652" t="s">
        <v>39</v>
      </c>
      <c r="D4652" t="s">
        <v>40</v>
      </c>
      <c r="E4652" t="s">
        <v>42</v>
      </c>
      <c r="F4652" t="s">
        <v>71</v>
      </c>
      <c r="G4652">
        <v>61.776000000000003</v>
      </c>
    </row>
    <row r="4653" spans="1:7" x14ac:dyDescent="0.55000000000000004">
      <c r="A4653" s="1">
        <v>42705</v>
      </c>
      <c r="B4653" t="s">
        <v>37</v>
      </c>
      <c r="C4653" t="s">
        <v>315</v>
      </c>
      <c r="D4653" t="s">
        <v>26</v>
      </c>
      <c r="E4653" t="s">
        <v>42</v>
      </c>
      <c r="F4653" t="s">
        <v>55</v>
      </c>
      <c r="G4653">
        <v>61.68</v>
      </c>
    </row>
    <row r="4654" spans="1:7" x14ac:dyDescent="0.55000000000000004">
      <c r="A4654" s="1">
        <v>43351</v>
      </c>
      <c r="B4654" t="s">
        <v>98</v>
      </c>
      <c r="C4654" t="s">
        <v>50</v>
      </c>
      <c r="D4654" t="s">
        <v>26</v>
      </c>
      <c r="E4654" t="s">
        <v>42</v>
      </c>
      <c r="F4654" t="s">
        <v>55</v>
      </c>
      <c r="G4654">
        <v>61.68</v>
      </c>
    </row>
    <row r="4655" spans="1:7" x14ac:dyDescent="0.55000000000000004">
      <c r="A4655" s="1">
        <v>42374</v>
      </c>
      <c r="B4655" t="s">
        <v>98</v>
      </c>
      <c r="C4655" t="s">
        <v>92</v>
      </c>
      <c r="D4655" t="s">
        <v>40</v>
      </c>
      <c r="E4655" t="s">
        <v>28</v>
      </c>
      <c r="F4655" t="s">
        <v>32</v>
      </c>
      <c r="G4655">
        <v>61.584000000000003</v>
      </c>
    </row>
    <row r="4656" spans="1:7" x14ac:dyDescent="0.55000000000000004">
      <c r="A4656" s="1">
        <v>42280</v>
      </c>
      <c r="B4656" t="s">
        <v>98</v>
      </c>
      <c r="C4656" t="s">
        <v>84</v>
      </c>
      <c r="D4656" t="s">
        <v>26</v>
      </c>
      <c r="E4656" t="s">
        <v>42</v>
      </c>
      <c r="F4656" t="s">
        <v>55</v>
      </c>
      <c r="G4656">
        <v>61.567999999999998</v>
      </c>
    </row>
    <row r="4657" spans="1:7" x14ac:dyDescent="0.55000000000000004">
      <c r="A4657" s="1">
        <v>43438</v>
      </c>
      <c r="B4657" t="s">
        <v>22</v>
      </c>
      <c r="C4657" t="s">
        <v>207</v>
      </c>
      <c r="D4657" t="s">
        <v>101</v>
      </c>
      <c r="E4657" t="s">
        <v>42</v>
      </c>
      <c r="F4657" t="s">
        <v>55</v>
      </c>
      <c r="G4657">
        <v>61.567999999999998</v>
      </c>
    </row>
    <row r="4658" spans="1:7" x14ac:dyDescent="0.55000000000000004">
      <c r="A4658" s="1">
        <v>43399</v>
      </c>
      <c r="B4658" t="s">
        <v>37</v>
      </c>
      <c r="C4658" t="s">
        <v>143</v>
      </c>
      <c r="D4658" t="s">
        <v>144</v>
      </c>
      <c r="E4658" t="s">
        <v>67</v>
      </c>
      <c r="F4658" t="s">
        <v>68</v>
      </c>
      <c r="G4658">
        <v>61.542000000000002</v>
      </c>
    </row>
    <row r="4659" spans="1:7" x14ac:dyDescent="0.55000000000000004">
      <c r="A4659" s="1">
        <v>43439</v>
      </c>
      <c r="B4659" t="s">
        <v>22</v>
      </c>
      <c r="C4659" t="s">
        <v>250</v>
      </c>
      <c r="D4659" t="s">
        <v>101</v>
      </c>
      <c r="E4659" t="s">
        <v>42</v>
      </c>
      <c r="F4659" t="s">
        <v>74</v>
      </c>
      <c r="G4659">
        <v>61.44</v>
      </c>
    </row>
    <row r="4660" spans="1:7" x14ac:dyDescent="0.55000000000000004">
      <c r="A4660" s="1">
        <v>43010</v>
      </c>
      <c r="B4660" t="s">
        <v>37</v>
      </c>
      <c r="C4660" t="s">
        <v>263</v>
      </c>
      <c r="D4660" t="s">
        <v>144</v>
      </c>
      <c r="E4660" t="s">
        <v>42</v>
      </c>
      <c r="F4660" t="s">
        <v>74</v>
      </c>
      <c r="G4660">
        <v>61.44</v>
      </c>
    </row>
    <row r="4661" spans="1:7" x14ac:dyDescent="0.55000000000000004">
      <c r="A4661" s="1">
        <v>43262</v>
      </c>
      <c r="B4661" t="s">
        <v>22</v>
      </c>
      <c r="C4661" t="s">
        <v>39</v>
      </c>
      <c r="D4661" t="s">
        <v>40</v>
      </c>
      <c r="E4661" t="s">
        <v>42</v>
      </c>
      <c r="F4661" t="s">
        <v>74</v>
      </c>
      <c r="G4661">
        <v>61.44</v>
      </c>
    </row>
    <row r="4662" spans="1:7" x14ac:dyDescent="0.55000000000000004">
      <c r="A4662" s="1">
        <v>42635</v>
      </c>
      <c r="B4662" t="s">
        <v>37</v>
      </c>
      <c r="C4662" t="s">
        <v>39</v>
      </c>
      <c r="D4662" t="s">
        <v>40</v>
      </c>
      <c r="E4662" t="s">
        <v>42</v>
      </c>
      <c r="F4662" t="s">
        <v>74</v>
      </c>
      <c r="G4662">
        <v>61.44</v>
      </c>
    </row>
    <row r="4663" spans="1:7" x14ac:dyDescent="0.55000000000000004">
      <c r="A4663" s="1">
        <v>43049</v>
      </c>
      <c r="B4663" t="s">
        <v>22</v>
      </c>
      <c r="C4663" t="s">
        <v>39</v>
      </c>
      <c r="D4663" t="s">
        <v>40</v>
      </c>
      <c r="E4663" t="s">
        <v>42</v>
      </c>
      <c r="F4663" t="s">
        <v>86</v>
      </c>
      <c r="G4663">
        <v>61.4</v>
      </c>
    </row>
    <row r="4664" spans="1:7" x14ac:dyDescent="0.55000000000000004">
      <c r="A4664" s="1">
        <v>42633</v>
      </c>
      <c r="B4664" t="s">
        <v>37</v>
      </c>
      <c r="C4664" t="s">
        <v>263</v>
      </c>
      <c r="D4664" t="s">
        <v>144</v>
      </c>
      <c r="E4664" t="s">
        <v>42</v>
      </c>
      <c r="F4664" t="s">
        <v>86</v>
      </c>
      <c r="G4664">
        <v>61.4</v>
      </c>
    </row>
    <row r="4665" spans="1:7" x14ac:dyDescent="0.55000000000000004">
      <c r="A4665" s="1">
        <v>42891</v>
      </c>
      <c r="B4665" t="s">
        <v>37</v>
      </c>
      <c r="C4665" t="s">
        <v>92</v>
      </c>
      <c r="D4665" t="s">
        <v>40</v>
      </c>
      <c r="E4665" t="s">
        <v>42</v>
      </c>
      <c r="F4665" t="s">
        <v>575</v>
      </c>
      <c r="G4665">
        <v>61.38</v>
      </c>
    </row>
    <row r="4666" spans="1:7" x14ac:dyDescent="0.55000000000000004">
      <c r="A4666" s="1">
        <v>43057</v>
      </c>
      <c r="B4666" t="s">
        <v>98</v>
      </c>
      <c r="C4666" t="s">
        <v>39</v>
      </c>
      <c r="D4666" t="s">
        <v>40</v>
      </c>
      <c r="E4666" t="s">
        <v>67</v>
      </c>
      <c r="F4666" t="s">
        <v>68</v>
      </c>
      <c r="G4666">
        <v>61.192</v>
      </c>
    </row>
    <row r="4667" spans="1:7" x14ac:dyDescent="0.55000000000000004">
      <c r="A4667" s="1">
        <v>42890</v>
      </c>
      <c r="B4667" t="s">
        <v>22</v>
      </c>
      <c r="C4667" t="s">
        <v>263</v>
      </c>
      <c r="D4667" t="s">
        <v>144</v>
      </c>
      <c r="E4667" t="s">
        <v>28</v>
      </c>
      <c r="F4667" t="s">
        <v>61</v>
      </c>
      <c r="G4667">
        <v>61.12</v>
      </c>
    </row>
    <row r="4668" spans="1:7" x14ac:dyDescent="0.55000000000000004">
      <c r="A4668" s="1">
        <v>43057</v>
      </c>
      <c r="B4668" t="s">
        <v>22</v>
      </c>
      <c r="C4668" t="s">
        <v>39</v>
      </c>
      <c r="D4668" t="s">
        <v>40</v>
      </c>
      <c r="E4668" t="s">
        <v>42</v>
      </c>
      <c r="F4668" t="s">
        <v>71</v>
      </c>
      <c r="G4668">
        <v>61.12</v>
      </c>
    </row>
    <row r="4669" spans="1:7" x14ac:dyDescent="0.55000000000000004">
      <c r="A4669" s="1">
        <v>43028</v>
      </c>
      <c r="B4669" t="s">
        <v>98</v>
      </c>
      <c r="C4669" t="s">
        <v>315</v>
      </c>
      <c r="D4669" t="s">
        <v>26</v>
      </c>
      <c r="E4669" t="s">
        <v>28</v>
      </c>
      <c r="F4669" t="s">
        <v>61</v>
      </c>
      <c r="G4669">
        <v>61.1</v>
      </c>
    </row>
    <row r="4670" spans="1:7" x14ac:dyDescent="0.55000000000000004">
      <c r="A4670" s="1">
        <v>42418</v>
      </c>
      <c r="B4670" t="s">
        <v>22</v>
      </c>
      <c r="C4670" t="s">
        <v>39</v>
      </c>
      <c r="D4670" t="s">
        <v>40</v>
      </c>
      <c r="E4670" t="s">
        <v>42</v>
      </c>
      <c r="F4670" t="s">
        <v>43</v>
      </c>
      <c r="G4670">
        <v>61.06</v>
      </c>
    </row>
    <row r="4671" spans="1:7" x14ac:dyDescent="0.55000000000000004">
      <c r="A4671" s="1">
        <v>43442</v>
      </c>
      <c r="B4671" t="s">
        <v>22</v>
      </c>
      <c r="C4671" t="s">
        <v>110</v>
      </c>
      <c r="D4671" t="s">
        <v>101</v>
      </c>
      <c r="E4671" t="s">
        <v>42</v>
      </c>
      <c r="F4671" t="s">
        <v>43</v>
      </c>
      <c r="G4671">
        <v>61.06</v>
      </c>
    </row>
    <row r="4672" spans="1:7" x14ac:dyDescent="0.55000000000000004">
      <c r="A4672" s="1">
        <v>42700</v>
      </c>
      <c r="B4672" t="s">
        <v>37</v>
      </c>
      <c r="C4672" t="s">
        <v>1244</v>
      </c>
      <c r="D4672" t="s">
        <v>144</v>
      </c>
      <c r="E4672" t="s">
        <v>42</v>
      </c>
      <c r="F4672" t="s">
        <v>71</v>
      </c>
      <c r="G4672">
        <v>61.04</v>
      </c>
    </row>
    <row r="4673" spans="1:7" x14ac:dyDescent="0.55000000000000004">
      <c r="A4673" s="1">
        <v>43107</v>
      </c>
      <c r="B4673" t="s">
        <v>22</v>
      </c>
      <c r="C4673" t="s">
        <v>39</v>
      </c>
      <c r="D4673" t="s">
        <v>40</v>
      </c>
      <c r="E4673" t="s">
        <v>42</v>
      </c>
      <c r="F4673" t="s">
        <v>55</v>
      </c>
      <c r="G4673">
        <v>61.02</v>
      </c>
    </row>
    <row r="4674" spans="1:7" x14ac:dyDescent="0.55000000000000004">
      <c r="A4674" s="1">
        <v>43190</v>
      </c>
      <c r="B4674" t="s">
        <v>98</v>
      </c>
      <c r="C4674" t="s">
        <v>25</v>
      </c>
      <c r="D4674" t="s">
        <v>26</v>
      </c>
      <c r="E4674" t="s">
        <v>28</v>
      </c>
      <c r="F4674" t="s">
        <v>61</v>
      </c>
      <c r="G4674">
        <v>61</v>
      </c>
    </row>
    <row r="4675" spans="1:7" x14ac:dyDescent="0.55000000000000004">
      <c r="A4675" s="1">
        <v>42725</v>
      </c>
      <c r="B4675" t="s">
        <v>37</v>
      </c>
      <c r="C4675" t="s">
        <v>453</v>
      </c>
      <c r="D4675" t="s">
        <v>40</v>
      </c>
      <c r="E4675" t="s">
        <v>42</v>
      </c>
      <c r="F4675" t="s">
        <v>74</v>
      </c>
      <c r="G4675">
        <v>60.984000000000002</v>
      </c>
    </row>
    <row r="4676" spans="1:7" x14ac:dyDescent="0.55000000000000004">
      <c r="A4676" s="1">
        <v>42046</v>
      </c>
      <c r="B4676" t="s">
        <v>22</v>
      </c>
      <c r="C4676" t="s">
        <v>593</v>
      </c>
      <c r="D4676" t="s">
        <v>101</v>
      </c>
      <c r="E4676" t="s">
        <v>28</v>
      </c>
      <c r="F4676" t="s">
        <v>32</v>
      </c>
      <c r="G4676">
        <v>60.89</v>
      </c>
    </row>
    <row r="4677" spans="1:7" x14ac:dyDescent="0.55000000000000004">
      <c r="A4677" s="1">
        <v>43417</v>
      </c>
      <c r="B4677" t="s">
        <v>37</v>
      </c>
      <c r="C4677" t="s">
        <v>494</v>
      </c>
      <c r="D4677" t="s">
        <v>144</v>
      </c>
      <c r="E4677" t="s">
        <v>67</v>
      </c>
      <c r="F4677" t="s">
        <v>157</v>
      </c>
      <c r="G4677">
        <v>60.863999999999997</v>
      </c>
    </row>
    <row r="4678" spans="1:7" x14ac:dyDescent="0.55000000000000004">
      <c r="A4678" s="1">
        <v>43185</v>
      </c>
      <c r="B4678" t="s">
        <v>37</v>
      </c>
      <c r="C4678" t="s">
        <v>234</v>
      </c>
      <c r="D4678" t="s">
        <v>101</v>
      </c>
      <c r="E4678" t="s">
        <v>28</v>
      </c>
      <c r="F4678" t="s">
        <v>61</v>
      </c>
      <c r="G4678">
        <v>60.84</v>
      </c>
    </row>
    <row r="4679" spans="1:7" x14ac:dyDescent="0.55000000000000004">
      <c r="A4679" s="1">
        <v>42539</v>
      </c>
      <c r="B4679" t="s">
        <v>22</v>
      </c>
      <c r="C4679" t="s">
        <v>315</v>
      </c>
      <c r="D4679" t="s">
        <v>26</v>
      </c>
      <c r="E4679" t="s">
        <v>28</v>
      </c>
      <c r="F4679" t="s">
        <v>61</v>
      </c>
      <c r="G4679">
        <v>60.84</v>
      </c>
    </row>
    <row r="4680" spans="1:7" x14ac:dyDescent="0.55000000000000004">
      <c r="A4680" s="1">
        <v>42632</v>
      </c>
      <c r="B4680" t="s">
        <v>98</v>
      </c>
      <c r="C4680" t="s">
        <v>39</v>
      </c>
      <c r="D4680" t="s">
        <v>40</v>
      </c>
      <c r="E4680" t="s">
        <v>28</v>
      </c>
      <c r="F4680" t="s">
        <v>61</v>
      </c>
      <c r="G4680">
        <v>60.84</v>
      </c>
    </row>
    <row r="4681" spans="1:7" x14ac:dyDescent="0.55000000000000004">
      <c r="A4681" s="1">
        <v>43301</v>
      </c>
      <c r="B4681" t="s">
        <v>37</v>
      </c>
      <c r="C4681" t="s">
        <v>5330</v>
      </c>
      <c r="D4681" t="s">
        <v>101</v>
      </c>
      <c r="E4681" t="s">
        <v>42</v>
      </c>
      <c r="F4681" t="s">
        <v>71</v>
      </c>
      <c r="G4681">
        <v>60.83</v>
      </c>
    </row>
    <row r="4682" spans="1:7" x14ac:dyDescent="0.55000000000000004">
      <c r="A4682" s="1">
        <v>42911</v>
      </c>
      <c r="B4682" t="s">
        <v>22</v>
      </c>
      <c r="C4682" t="s">
        <v>39</v>
      </c>
      <c r="D4682" t="s">
        <v>40</v>
      </c>
      <c r="E4682" t="s">
        <v>42</v>
      </c>
      <c r="F4682" t="s">
        <v>74</v>
      </c>
      <c r="G4682">
        <v>60.81</v>
      </c>
    </row>
    <row r="4683" spans="1:7" x14ac:dyDescent="0.55000000000000004">
      <c r="A4683" s="1">
        <v>42532</v>
      </c>
      <c r="B4683" t="s">
        <v>37</v>
      </c>
      <c r="C4683" t="s">
        <v>50</v>
      </c>
      <c r="D4683" t="s">
        <v>26</v>
      </c>
      <c r="E4683" t="s">
        <v>42</v>
      </c>
      <c r="F4683" t="s">
        <v>64</v>
      </c>
      <c r="G4683">
        <v>60.768000000000001</v>
      </c>
    </row>
    <row r="4684" spans="1:7" x14ac:dyDescent="0.55000000000000004">
      <c r="A4684" s="1">
        <v>42614</v>
      </c>
      <c r="B4684" t="s">
        <v>98</v>
      </c>
      <c r="C4684" t="s">
        <v>1244</v>
      </c>
      <c r="D4684" t="s">
        <v>144</v>
      </c>
      <c r="E4684" t="s">
        <v>28</v>
      </c>
      <c r="F4684" t="s">
        <v>32</v>
      </c>
      <c r="G4684">
        <v>60.74</v>
      </c>
    </row>
    <row r="4685" spans="1:7" x14ac:dyDescent="0.55000000000000004">
      <c r="A4685" s="1">
        <v>42666</v>
      </c>
      <c r="B4685" t="s">
        <v>22</v>
      </c>
      <c r="C4685" t="s">
        <v>100</v>
      </c>
      <c r="D4685" t="s">
        <v>101</v>
      </c>
      <c r="E4685" t="s">
        <v>42</v>
      </c>
      <c r="F4685" t="s">
        <v>86</v>
      </c>
      <c r="G4685">
        <v>60.735999999999997</v>
      </c>
    </row>
    <row r="4686" spans="1:7" x14ac:dyDescent="0.55000000000000004">
      <c r="A4686" s="1">
        <v>42996</v>
      </c>
      <c r="B4686" t="s">
        <v>22</v>
      </c>
      <c r="C4686" t="s">
        <v>263</v>
      </c>
      <c r="D4686" t="s">
        <v>144</v>
      </c>
      <c r="E4686" t="s">
        <v>28</v>
      </c>
      <c r="F4686" t="s">
        <v>61</v>
      </c>
      <c r="G4686">
        <v>60.72</v>
      </c>
    </row>
    <row r="4687" spans="1:7" x14ac:dyDescent="0.55000000000000004">
      <c r="A4687" s="1">
        <v>42340</v>
      </c>
      <c r="B4687" t="s">
        <v>37</v>
      </c>
      <c r="C4687" t="s">
        <v>2738</v>
      </c>
      <c r="D4687" t="s">
        <v>144</v>
      </c>
      <c r="E4687" t="s">
        <v>28</v>
      </c>
      <c r="F4687" t="s">
        <v>61</v>
      </c>
      <c r="G4687">
        <v>60.72</v>
      </c>
    </row>
    <row r="4688" spans="1:7" x14ac:dyDescent="0.55000000000000004">
      <c r="A4688" s="1">
        <v>42434</v>
      </c>
      <c r="B4688" t="s">
        <v>22</v>
      </c>
      <c r="C4688" t="s">
        <v>250</v>
      </c>
      <c r="D4688" t="s">
        <v>101</v>
      </c>
      <c r="E4688" t="s">
        <v>42</v>
      </c>
      <c r="F4688" t="s">
        <v>74</v>
      </c>
      <c r="G4688">
        <v>60.69</v>
      </c>
    </row>
    <row r="4689" spans="1:7" x14ac:dyDescent="0.55000000000000004">
      <c r="A4689" s="1">
        <v>42639</v>
      </c>
      <c r="B4689" t="s">
        <v>37</v>
      </c>
      <c r="C4689" t="s">
        <v>306</v>
      </c>
      <c r="D4689" t="s">
        <v>40</v>
      </c>
      <c r="E4689" t="s">
        <v>42</v>
      </c>
      <c r="F4689" t="s">
        <v>74</v>
      </c>
      <c r="G4689">
        <v>60.671999999999997</v>
      </c>
    </row>
    <row r="4690" spans="1:7" x14ac:dyDescent="0.55000000000000004">
      <c r="A4690" s="1">
        <v>42256</v>
      </c>
      <c r="B4690" t="s">
        <v>98</v>
      </c>
      <c r="C4690" t="s">
        <v>494</v>
      </c>
      <c r="D4690" t="s">
        <v>144</v>
      </c>
      <c r="E4690" t="s">
        <v>28</v>
      </c>
      <c r="F4690" t="s">
        <v>61</v>
      </c>
      <c r="G4690">
        <v>60.671999999999997</v>
      </c>
    </row>
    <row r="4691" spans="1:7" x14ac:dyDescent="0.55000000000000004">
      <c r="A4691" s="1">
        <v>42735</v>
      </c>
      <c r="B4691" t="s">
        <v>37</v>
      </c>
      <c r="C4691" t="s">
        <v>25</v>
      </c>
      <c r="D4691" t="s">
        <v>26</v>
      </c>
      <c r="E4691" t="s">
        <v>42</v>
      </c>
      <c r="F4691" t="s">
        <v>71</v>
      </c>
      <c r="G4691">
        <v>60.64</v>
      </c>
    </row>
    <row r="4692" spans="1:7" x14ac:dyDescent="0.55000000000000004">
      <c r="A4692" s="1">
        <v>42982</v>
      </c>
      <c r="B4692" t="s">
        <v>22</v>
      </c>
      <c r="C4692" t="s">
        <v>263</v>
      </c>
      <c r="D4692" t="s">
        <v>144</v>
      </c>
      <c r="E4692" t="s">
        <v>42</v>
      </c>
      <c r="F4692" t="s">
        <v>71</v>
      </c>
      <c r="G4692">
        <v>60.6</v>
      </c>
    </row>
    <row r="4693" spans="1:7" x14ac:dyDescent="0.55000000000000004">
      <c r="A4693" s="1">
        <v>42694</v>
      </c>
      <c r="B4693" t="s">
        <v>37</v>
      </c>
      <c r="C4693" t="s">
        <v>263</v>
      </c>
      <c r="D4693" t="s">
        <v>144</v>
      </c>
      <c r="E4693" t="s">
        <v>42</v>
      </c>
      <c r="F4693" t="s">
        <v>64</v>
      </c>
      <c r="G4693">
        <v>60.45</v>
      </c>
    </row>
    <row r="4694" spans="1:7" x14ac:dyDescent="0.55000000000000004">
      <c r="A4694" s="1">
        <v>42668</v>
      </c>
      <c r="B4694" t="s">
        <v>22</v>
      </c>
      <c r="C4694" t="s">
        <v>39</v>
      </c>
      <c r="D4694" t="s">
        <v>40</v>
      </c>
      <c r="E4694" t="s">
        <v>42</v>
      </c>
      <c r="F4694" t="s">
        <v>64</v>
      </c>
      <c r="G4694">
        <v>60.45</v>
      </c>
    </row>
    <row r="4695" spans="1:7" x14ac:dyDescent="0.55000000000000004">
      <c r="A4695" s="1">
        <v>42346</v>
      </c>
      <c r="B4695" t="s">
        <v>37</v>
      </c>
      <c r="C4695" t="s">
        <v>100</v>
      </c>
      <c r="D4695" t="s">
        <v>101</v>
      </c>
      <c r="E4695" t="s">
        <v>42</v>
      </c>
      <c r="F4695" t="s">
        <v>55</v>
      </c>
      <c r="G4695">
        <v>60.415999999999997</v>
      </c>
    </row>
    <row r="4696" spans="1:7" x14ac:dyDescent="0.55000000000000004">
      <c r="A4696" s="1">
        <v>42434</v>
      </c>
      <c r="B4696" t="s">
        <v>22</v>
      </c>
      <c r="C4696" t="s">
        <v>207</v>
      </c>
      <c r="D4696" t="s">
        <v>101</v>
      </c>
      <c r="E4696" t="s">
        <v>42</v>
      </c>
      <c r="F4696" t="s">
        <v>55</v>
      </c>
      <c r="G4696">
        <v>60.415999999999997</v>
      </c>
    </row>
    <row r="4697" spans="1:7" x14ac:dyDescent="0.55000000000000004">
      <c r="A4697" s="1">
        <v>43078</v>
      </c>
      <c r="B4697" t="s">
        <v>37</v>
      </c>
      <c r="C4697" t="s">
        <v>134</v>
      </c>
      <c r="D4697" t="s">
        <v>101</v>
      </c>
      <c r="E4697" t="s">
        <v>42</v>
      </c>
      <c r="F4697" t="s">
        <v>74</v>
      </c>
      <c r="G4697">
        <v>60.34</v>
      </c>
    </row>
    <row r="4698" spans="1:7" x14ac:dyDescent="0.55000000000000004">
      <c r="A4698" s="1">
        <v>43207</v>
      </c>
      <c r="B4698" t="s">
        <v>22</v>
      </c>
      <c r="C4698" t="s">
        <v>143</v>
      </c>
      <c r="D4698" t="s">
        <v>144</v>
      </c>
      <c r="E4698" t="s">
        <v>28</v>
      </c>
      <c r="F4698" t="s">
        <v>61</v>
      </c>
      <c r="G4698">
        <v>60.311999999999998</v>
      </c>
    </row>
    <row r="4699" spans="1:7" x14ac:dyDescent="0.55000000000000004">
      <c r="A4699" s="1">
        <v>42326</v>
      </c>
      <c r="B4699" t="s">
        <v>22</v>
      </c>
      <c r="C4699" t="s">
        <v>143</v>
      </c>
      <c r="D4699" t="s">
        <v>144</v>
      </c>
      <c r="E4699" t="s">
        <v>28</v>
      </c>
      <c r="F4699" t="s">
        <v>61</v>
      </c>
      <c r="G4699">
        <v>60.311999999999998</v>
      </c>
    </row>
    <row r="4700" spans="1:7" x14ac:dyDescent="0.55000000000000004">
      <c r="A4700" s="1">
        <v>42923</v>
      </c>
      <c r="B4700" t="s">
        <v>37</v>
      </c>
      <c r="C4700" t="s">
        <v>207</v>
      </c>
      <c r="D4700" t="s">
        <v>101</v>
      </c>
      <c r="E4700" t="s">
        <v>28</v>
      </c>
      <c r="F4700" t="s">
        <v>61</v>
      </c>
      <c r="G4700">
        <v>60.287999999999997</v>
      </c>
    </row>
    <row r="4701" spans="1:7" x14ac:dyDescent="0.55000000000000004">
      <c r="A4701" s="1">
        <v>43016</v>
      </c>
      <c r="B4701" t="s">
        <v>98</v>
      </c>
      <c r="C4701" t="s">
        <v>100</v>
      </c>
      <c r="D4701" t="s">
        <v>101</v>
      </c>
      <c r="E4701" t="s">
        <v>42</v>
      </c>
      <c r="F4701" t="s">
        <v>43</v>
      </c>
      <c r="G4701">
        <v>60.143999999999998</v>
      </c>
    </row>
    <row r="4702" spans="1:7" x14ac:dyDescent="0.55000000000000004">
      <c r="A4702" s="1">
        <v>43023</v>
      </c>
      <c r="B4702" t="s">
        <v>98</v>
      </c>
      <c r="C4702" t="s">
        <v>117</v>
      </c>
      <c r="D4702" t="s">
        <v>40</v>
      </c>
      <c r="E4702" t="s">
        <v>42</v>
      </c>
      <c r="F4702" t="s">
        <v>86</v>
      </c>
      <c r="G4702">
        <v>60.12</v>
      </c>
    </row>
    <row r="4703" spans="1:7" x14ac:dyDescent="0.55000000000000004">
      <c r="A4703" s="1">
        <v>43310</v>
      </c>
      <c r="B4703" t="s">
        <v>22</v>
      </c>
      <c r="C4703" t="s">
        <v>263</v>
      </c>
      <c r="D4703" t="s">
        <v>144</v>
      </c>
      <c r="E4703" t="s">
        <v>42</v>
      </c>
      <c r="F4703" t="s">
        <v>64</v>
      </c>
      <c r="G4703">
        <v>60.12</v>
      </c>
    </row>
    <row r="4704" spans="1:7" x14ac:dyDescent="0.55000000000000004">
      <c r="A4704" s="1">
        <v>43442</v>
      </c>
      <c r="B4704" t="s">
        <v>22</v>
      </c>
      <c r="C4704" t="s">
        <v>39</v>
      </c>
      <c r="D4704" t="s">
        <v>40</v>
      </c>
      <c r="E4704" t="s">
        <v>42</v>
      </c>
      <c r="F4704" t="s">
        <v>86</v>
      </c>
      <c r="G4704">
        <v>60.12</v>
      </c>
    </row>
    <row r="4705" spans="1:7" x14ac:dyDescent="0.55000000000000004">
      <c r="A4705" s="1">
        <v>42750</v>
      </c>
      <c r="B4705" t="s">
        <v>22</v>
      </c>
      <c r="C4705" t="s">
        <v>263</v>
      </c>
      <c r="D4705" t="s">
        <v>144</v>
      </c>
      <c r="E4705" t="s">
        <v>42</v>
      </c>
      <c r="F4705" t="s">
        <v>86</v>
      </c>
      <c r="G4705">
        <v>60.12</v>
      </c>
    </row>
    <row r="4706" spans="1:7" x14ac:dyDescent="0.55000000000000004">
      <c r="A4706" s="1">
        <v>42932</v>
      </c>
      <c r="B4706" t="s">
        <v>37</v>
      </c>
      <c r="C4706" t="s">
        <v>379</v>
      </c>
      <c r="D4706" t="s">
        <v>26</v>
      </c>
      <c r="E4706" t="s">
        <v>42</v>
      </c>
      <c r="F4706" t="s">
        <v>86</v>
      </c>
      <c r="G4706">
        <v>60.12</v>
      </c>
    </row>
    <row r="4707" spans="1:7" x14ac:dyDescent="0.55000000000000004">
      <c r="A4707" s="1">
        <v>43003</v>
      </c>
      <c r="B4707" t="s">
        <v>37</v>
      </c>
      <c r="C4707" t="s">
        <v>416</v>
      </c>
      <c r="D4707" t="s">
        <v>40</v>
      </c>
      <c r="E4707" t="s">
        <v>42</v>
      </c>
      <c r="F4707" t="s">
        <v>86</v>
      </c>
      <c r="G4707">
        <v>60.048000000000002</v>
      </c>
    </row>
    <row r="4708" spans="1:7" x14ac:dyDescent="0.55000000000000004">
      <c r="A4708" s="1">
        <v>42673</v>
      </c>
      <c r="B4708" t="s">
        <v>37</v>
      </c>
      <c r="C4708" t="s">
        <v>453</v>
      </c>
      <c r="D4708" t="s">
        <v>40</v>
      </c>
      <c r="E4708" t="s">
        <v>67</v>
      </c>
      <c r="F4708" t="s">
        <v>680</v>
      </c>
      <c r="G4708">
        <v>59.994</v>
      </c>
    </row>
    <row r="4709" spans="1:7" x14ac:dyDescent="0.55000000000000004">
      <c r="A4709" s="1">
        <v>42923</v>
      </c>
      <c r="B4709" t="s">
        <v>98</v>
      </c>
      <c r="C4709" t="s">
        <v>143</v>
      </c>
      <c r="D4709" t="s">
        <v>144</v>
      </c>
      <c r="E4709" t="s">
        <v>67</v>
      </c>
      <c r="F4709" t="s">
        <v>68</v>
      </c>
      <c r="G4709">
        <v>59.994</v>
      </c>
    </row>
    <row r="4710" spans="1:7" x14ac:dyDescent="0.55000000000000004">
      <c r="A4710" s="1">
        <v>42758</v>
      </c>
      <c r="B4710" t="s">
        <v>22</v>
      </c>
      <c r="C4710" t="s">
        <v>39</v>
      </c>
      <c r="D4710" t="s">
        <v>40</v>
      </c>
      <c r="E4710" t="s">
        <v>28</v>
      </c>
      <c r="F4710" t="s">
        <v>61</v>
      </c>
      <c r="G4710">
        <v>59.99</v>
      </c>
    </row>
    <row r="4711" spans="1:7" x14ac:dyDescent="0.55000000000000004">
      <c r="A4711" s="1">
        <v>43284</v>
      </c>
      <c r="B4711" t="s">
        <v>98</v>
      </c>
      <c r="C4711" t="s">
        <v>92</v>
      </c>
      <c r="D4711" t="s">
        <v>40</v>
      </c>
      <c r="E4711" t="s">
        <v>67</v>
      </c>
      <c r="F4711" t="s">
        <v>157</v>
      </c>
      <c r="G4711">
        <v>59.98</v>
      </c>
    </row>
    <row r="4712" spans="1:7" x14ac:dyDescent="0.55000000000000004">
      <c r="A4712" s="1">
        <v>43078</v>
      </c>
      <c r="B4712" t="s">
        <v>22</v>
      </c>
      <c r="C4712" t="s">
        <v>234</v>
      </c>
      <c r="D4712" t="s">
        <v>101</v>
      </c>
      <c r="E4712" t="s">
        <v>67</v>
      </c>
      <c r="F4712" t="s">
        <v>157</v>
      </c>
      <c r="G4712">
        <v>59.98</v>
      </c>
    </row>
    <row r="4713" spans="1:7" x14ac:dyDescent="0.55000000000000004">
      <c r="A4713" s="1">
        <v>42267</v>
      </c>
      <c r="B4713" t="s">
        <v>22</v>
      </c>
      <c r="C4713" t="s">
        <v>2738</v>
      </c>
      <c r="D4713" t="s">
        <v>144</v>
      </c>
      <c r="E4713" t="s">
        <v>67</v>
      </c>
      <c r="F4713" t="s">
        <v>157</v>
      </c>
      <c r="G4713">
        <v>59.98</v>
      </c>
    </row>
    <row r="4714" spans="1:7" x14ac:dyDescent="0.55000000000000004">
      <c r="A4714" s="1">
        <v>43064</v>
      </c>
      <c r="B4714" t="s">
        <v>22</v>
      </c>
      <c r="C4714" t="s">
        <v>1708</v>
      </c>
      <c r="D4714" t="s">
        <v>26</v>
      </c>
      <c r="E4714" t="s">
        <v>67</v>
      </c>
      <c r="F4714" t="s">
        <v>68</v>
      </c>
      <c r="G4714">
        <v>59.98</v>
      </c>
    </row>
    <row r="4715" spans="1:7" x14ac:dyDescent="0.55000000000000004">
      <c r="A4715" s="1">
        <v>43358</v>
      </c>
      <c r="B4715" t="s">
        <v>98</v>
      </c>
      <c r="C4715" t="s">
        <v>745</v>
      </c>
      <c r="D4715" t="s">
        <v>144</v>
      </c>
      <c r="E4715" t="s">
        <v>67</v>
      </c>
      <c r="F4715" t="s">
        <v>157</v>
      </c>
      <c r="G4715">
        <v>59.98</v>
      </c>
    </row>
    <row r="4716" spans="1:7" x14ac:dyDescent="0.55000000000000004">
      <c r="A4716" s="1">
        <v>43064</v>
      </c>
      <c r="B4716" t="s">
        <v>22</v>
      </c>
      <c r="C4716" t="s">
        <v>494</v>
      </c>
      <c r="D4716" t="s">
        <v>144</v>
      </c>
      <c r="E4716" t="s">
        <v>67</v>
      </c>
      <c r="F4716" t="s">
        <v>157</v>
      </c>
      <c r="G4716">
        <v>59.975999999999999</v>
      </c>
    </row>
    <row r="4717" spans="1:7" x14ac:dyDescent="0.55000000000000004">
      <c r="A4717" s="1">
        <v>43133</v>
      </c>
      <c r="B4717" t="s">
        <v>37</v>
      </c>
      <c r="C4717" t="s">
        <v>494</v>
      </c>
      <c r="D4717" t="s">
        <v>144</v>
      </c>
      <c r="E4717" t="s">
        <v>67</v>
      </c>
      <c r="F4717" t="s">
        <v>68</v>
      </c>
      <c r="G4717">
        <v>59.97</v>
      </c>
    </row>
    <row r="4718" spans="1:7" x14ac:dyDescent="0.55000000000000004">
      <c r="A4718" s="1">
        <v>43050</v>
      </c>
      <c r="B4718" t="s">
        <v>22</v>
      </c>
      <c r="C4718" t="s">
        <v>263</v>
      </c>
      <c r="D4718" t="s">
        <v>144</v>
      </c>
      <c r="E4718" t="s">
        <v>67</v>
      </c>
      <c r="F4718" t="s">
        <v>157</v>
      </c>
      <c r="G4718">
        <v>59.97</v>
      </c>
    </row>
    <row r="4719" spans="1:7" x14ac:dyDescent="0.55000000000000004">
      <c r="A4719" s="1">
        <v>43411</v>
      </c>
      <c r="B4719" t="s">
        <v>98</v>
      </c>
      <c r="C4719" t="s">
        <v>39</v>
      </c>
      <c r="D4719" t="s">
        <v>40</v>
      </c>
      <c r="E4719" t="s">
        <v>67</v>
      </c>
      <c r="F4719" t="s">
        <v>157</v>
      </c>
      <c r="G4719">
        <v>59.97</v>
      </c>
    </row>
    <row r="4720" spans="1:7" x14ac:dyDescent="0.55000000000000004">
      <c r="A4720" s="1">
        <v>42974</v>
      </c>
      <c r="B4720" t="s">
        <v>22</v>
      </c>
      <c r="C4720" t="s">
        <v>1244</v>
      </c>
      <c r="D4720" t="s">
        <v>144</v>
      </c>
      <c r="E4720" t="s">
        <v>67</v>
      </c>
      <c r="F4720" t="s">
        <v>68</v>
      </c>
      <c r="G4720">
        <v>59.97</v>
      </c>
    </row>
    <row r="4721" spans="1:7" x14ac:dyDescent="0.55000000000000004">
      <c r="A4721" s="1">
        <v>42628</v>
      </c>
      <c r="B4721" t="s">
        <v>22</v>
      </c>
      <c r="C4721" t="s">
        <v>354</v>
      </c>
      <c r="D4721" t="s">
        <v>26</v>
      </c>
      <c r="E4721" t="s">
        <v>67</v>
      </c>
      <c r="F4721" t="s">
        <v>68</v>
      </c>
      <c r="G4721">
        <v>59.97</v>
      </c>
    </row>
    <row r="4722" spans="1:7" x14ac:dyDescent="0.55000000000000004">
      <c r="A4722" s="1">
        <v>43363</v>
      </c>
      <c r="B4722" t="s">
        <v>22</v>
      </c>
      <c r="C4722" t="s">
        <v>263</v>
      </c>
      <c r="D4722" t="s">
        <v>144</v>
      </c>
      <c r="E4722" t="s">
        <v>67</v>
      </c>
      <c r="F4722" t="s">
        <v>157</v>
      </c>
      <c r="G4722">
        <v>59.97</v>
      </c>
    </row>
    <row r="4723" spans="1:7" x14ac:dyDescent="0.55000000000000004">
      <c r="A4723" s="1">
        <v>43065</v>
      </c>
      <c r="B4723" t="s">
        <v>98</v>
      </c>
      <c r="C4723" t="s">
        <v>745</v>
      </c>
      <c r="D4723" t="s">
        <v>144</v>
      </c>
      <c r="E4723" t="s">
        <v>67</v>
      </c>
      <c r="F4723" t="s">
        <v>157</v>
      </c>
      <c r="G4723">
        <v>59.97</v>
      </c>
    </row>
    <row r="4724" spans="1:7" x14ac:dyDescent="0.55000000000000004">
      <c r="A4724" s="1">
        <v>42986</v>
      </c>
      <c r="B4724" t="s">
        <v>37</v>
      </c>
      <c r="C4724" t="s">
        <v>100</v>
      </c>
      <c r="D4724" t="s">
        <v>101</v>
      </c>
      <c r="E4724" t="s">
        <v>67</v>
      </c>
      <c r="F4724" t="s">
        <v>68</v>
      </c>
      <c r="G4724">
        <v>59.96</v>
      </c>
    </row>
    <row r="4725" spans="1:7" x14ac:dyDescent="0.55000000000000004">
      <c r="A4725" s="1">
        <v>42603</v>
      </c>
      <c r="B4725" t="s">
        <v>98</v>
      </c>
      <c r="C4725" t="s">
        <v>39</v>
      </c>
      <c r="D4725" t="s">
        <v>40</v>
      </c>
      <c r="E4725" t="s">
        <v>42</v>
      </c>
      <c r="F4725" t="s">
        <v>86</v>
      </c>
      <c r="G4725">
        <v>59.94</v>
      </c>
    </row>
    <row r="4726" spans="1:7" x14ac:dyDescent="0.55000000000000004">
      <c r="A4726" s="1">
        <v>42892</v>
      </c>
      <c r="B4726" t="s">
        <v>22</v>
      </c>
      <c r="C4726" t="s">
        <v>1708</v>
      </c>
      <c r="D4726" t="s">
        <v>26</v>
      </c>
      <c r="E4726" t="s">
        <v>42</v>
      </c>
      <c r="F4726" t="s">
        <v>86</v>
      </c>
      <c r="G4726">
        <v>59.94</v>
      </c>
    </row>
    <row r="4727" spans="1:7" x14ac:dyDescent="0.55000000000000004">
      <c r="A4727" s="1">
        <v>43410</v>
      </c>
      <c r="B4727" t="s">
        <v>98</v>
      </c>
      <c r="C4727" t="s">
        <v>39</v>
      </c>
      <c r="D4727" t="s">
        <v>40</v>
      </c>
      <c r="E4727" t="s">
        <v>42</v>
      </c>
      <c r="F4727" t="s">
        <v>86</v>
      </c>
      <c r="G4727">
        <v>59.94</v>
      </c>
    </row>
    <row r="4728" spans="1:7" x14ac:dyDescent="0.55000000000000004">
      <c r="A4728" s="1">
        <v>42701</v>
      </c>
      <c r="B4728" t="s">
        <v>98</v>
      </c>
      <c r="C4728" t="s">
        <v>1244</v>
      </c>
      <c r="D4728" t="s">
        <v>144</v>
      </c>
      <c r="E4728" t="s">
        <v>42</v>
      </c>
      <c r="F4728" t="s">
        <v>86</v>
      </c>
      <c r="G4728">
        <v>59.94</v>
      </c>
    </row>
    <row r="4729" spans="1:7" x14ac:dyDescent="0.55000000000000004">
      <c r="A4729" s="1">
        <v>42696</v>
      </c>
      <c r="B4729" t="s">
        <v>98</v>
      </c>
      <c r="C4729" t="s">
        <v>1244</v>
      </c>
      <c r="D4729" t="s">
        <v>144</v>
      </c>
      <c r="E4729" t="s">
        <v>42</v>
      </c>
      <c r="F4729" t="s">
        <v>86</v>
      </c>
      <c r="G4729">
        <v>59.94</v>
      </c>
    </row>
    <row r="4730" spans="1:7" x14ac:dyDescent="0.55000000000000004">
      <c r="A4730" s="1">
        <v>43406</v>
      </c>
      <c r="B4730" t="s">
        <v>37</v>
      </c>
      <c r="C4730" t="s">
        <v>25</v>
      </c>
      <c r="D4730" t="s">
        <v>26</v>
      </c>
      <c r="E4730" t="s">
        <v>42</v>
      </c>
      <c r="F4730" t="s">
        <v>55</v>
      </c>
      <c r="G4730">
        <v>59.92</v>
      </c>
    </row>
    <row r="4731" spans="1:7" x14ac:dyDescent="0.55000000000000004">
      <c r="A4731" s="1">
        <v>42114</v>
      </c>
      <c r="B4731" t="s">
        <v>22</v>
      </c>
      <c r="C4731" t="s">
        <v>39</v>
      </c>
      <c r="D4731" t="s">
        <v>40</v>
      </c>
      <c r="E4731" t="s">
        <v>28</v>
      </c>
      <c r="F4731" t="s">
        <v>61</v>
      </c>
      <c r="G4731">
        <v>59.92</v>
      </c>
    </row>
    <row r="4732" spans="1:7" x14ac:dyDescent="0.55000000000000004">
      <c r="A4732" s="1">
        <v>43423</v>
      </c>
      <c r="B4732" t="s">
        <v>22</v>
      </c>
      <c r="C4732" t="s">
        <v>494</v>
      </c>
      <c r="D4732" t="s">
        <v>144</v>
      </c>
      <c r="E4732" t="s">
        <v>42</v>
      </c>
      <c r="F4732" t="s">
        <v>71</v>
      </c>
      <c r="G4732">
        <v>59.912999999999997</v>
      </c>
    </row>
    <row r="4733" spans="1:7" x14ac:dyDescent="0.55000000000000004">
      <c r="A4733" s="1">
        <v>42493</v>
      </c>
      <c r="B4733" t="s">
        <v>22</v>
      </c>
      <c r="C4733" t="s">
        <v>143</v>
      </c>
      <c r="D4733" t="s">
        <v>144</v>
      </c>
      <c r="E4733" t="s">
        <v>42</v>
      </c>
      <c r="F4733" t="s">
        <v>64</v>
      </c>
      <c r="G4733">
        <v>59.904000000000003</v>
      </c>
    </row>
    <row r="4734" spans="1:7" x14ac:dyDescent="0.55000000000000004">
      <c r="A4734" s="1">
        <v>42725</v>
      </c>
      <c r="B4734" t="s">
        <v>98</v>
      </c>
      <c r="C4734" t="s">
        <v>207</v>
      </c>
      <c r="D4734" t="s">
        <v>101</v>
      </c>
      <c r="E4734" t="s">
        <v>42</v>
      </c>
      <c r="F4734" t="s">
        <v>64</v>
      </c>
      <c r="G4734">
        <v>59.904000000000003</v>
      </c>
    </row>
    <row r="4735" spans="1:7" x14ac:dyDescent="0.55000000000000004">
      <c r="A4735" s="1">
        <v>42688</v>
      </c>
      <c r="B4735" t="s">
        <v>37</v>
      </c>
      <c r="C4735" t="s">
        <v>263</v>
      </c>
      <c r="D4735" t="s">
        <v>144</v>
      </c>
      <c r="E4735" t="s">
        <v>67</v>
      </c>
      <c r="F4735" t="s">
        <v>157</v>
      </c>
      <c r="G4735">
        <v>59.9</v>
      </c>
    </row>
    <row r="4736" spans="1:7" x14ac:dyDescent="0.55000000000000004">
      <c r="A4736" s="1">
        <v>42157</v>
      </c>
      <c r="B4736" t="s">
        <v>98</v>
      </c>
      <c r="C4736" t="s">
        <v>117</v>
      </c>
      <c r="D4736" t="s">
        <v>40</v>
      </c>
      <c r="E4736" t="s">
        <v>42</v>
      </c>
      <c r="F4736" t="s">
        <v>71</v>
      </c>
      <c r="G4736">
        <v>59.808</v>
      </c>
    </row>
    <row r="4737" spans="1:7" x14ac:dyDescent="0.55000000000000004">
      <c r="A4737" s="1">
        <v>43075</v>
      </c>
      <c r="B4737" t="s">
        <v>22</v>
      </c>
      <c r="C4737" t="s">
        <v>92</v>
      </c>
      <c r="D4737" t="s">
        <v>40</v>
      </c>
      <c r="E4737" t="s">
        <v>42</v>
      </c>
      <c r="F4737" t="s">
        <v>71</v>
      </c>
      <c r="G4737">
        <v>59.808</v>
      </c>
    </row>
    <row r="4738" spans="1:7" x14ac:dyDescent="0.55000000000000004">
      <c r="A4738" s="1">
        <v>43189</v>
      </c>
      <c r="B4738" t="s">
        <v>98</v>
      </c>
      <c r="C4738" t="s">
        <v>1271</v>
      </c>
      <c r="D4738" t="s">
        <v>26</v>
      </c>
      <c r="E4738" t="s">
        <v>42</v>
      </c>
      <c r="F4738" t="s">
        <v>55</v>
      </c>
      <c r="G4738">
        <v>59.76</v>
      </c>
    </row>
    <row r="4739" spans="1:7" x14ac:dyDescent="0.55000000000000004">
      <c r="A4739" s="1">
        <v>43012</v>
      </c>
      <c r="B4739" t="s">
        <v>22</v>
      </c>
      <c r="C4739" t="s">
        <v>100</v>
      </c>
      <c r="D4739" t="s">
        <v>101</v>
      </c>
      <c r="E4739" t="s">
        <v>42</v>
      </c>
      <c r="F4739" t="s">
        <v>169</v>
      </c>
      <c r="G4739">
        <v>59.752000000000002</v>
      </c>
    </row>
    <row r="4740" spans="1:7" x14ac:dyDescent="0.55000000000000004">
      <c r="A4740" s="1">
        <v>43386</v>
      </c>
      <c r="B4740" t="s">
        <v>37</v>
      </c>
      <c r="C4740" t="s">
        <v>143</v>
      </c>
      <c r="D4740" t="s">
        <v>144</v>
      </c>
      <c r="E4740" t="s">
        <v>42</v>
      </c>
      <c r="F4740" t="s">
        <v>55</v>
      </c>
      <c r="G4740">
        <v>59.712000000000003</v>
      </c>
    </row>
    <row r="4741" spans="1:7" x14ac:dyDescent="0.55000000000000004">
      <c r="A4741" s="1">
        <v>42176</v>
      </c>
      <c r="B4741" t="s">
        <v>22</v>
      </c>
      <c r="C4741" t="s">
        <v>263</v>
      </c>
      <c r="D4741" t="s">
        <v>144</v>
      </c>
      <c r="E4741" t="s">
        <v>42</v>
      </c>
      <c r="F4741" t="s">
        <v>74</v>
      </c>
      <c r="G4741">
        <v>59.7</v>
      </c>
    </row>
    <row r="4742" spans="1:7" x14ac:dyDescent="0.55000000000000004">
      <c r="A4742" s="1">
        <v>43071</v>
      </c>
      <c r="B4742" t="s">
        <v>37</v>
      </c>
      <c r="C4742" t="s">
        <v>39</v>
      </c>
      <c r="D4742" t="s">
        <v>40</v>
      </c>
      <c r="E4742" t="s">
        <v>42</v>
      </c>
      <c r="F4742" t="s">
        <v>74</v>
      </c>
      <c r="G4742">
        <v>59.7</v>
      </c>
    </row>
    <row r="4743" spans="1:7" x14ac:dyDescent="0.55000000000000004">
      <c r="A4743" s="1">
        <v>42826</v>
      </c>
      <c r="B4743" t="s">
        <v>22</v>
      </c>
      <c r="C4743" t="s">
        <v>263</v>
      </c>
      <c r="D4743" t="s">
        <v>144</v>
      </c>
      <c r="E4743" t="s">
        <v>42</v>
      </c>
      <c r="F4743" t="s">
        <v>64</v>
      </c>
      <c r="G4743">
        <v>59.52</v>
      </c>
    </row>
    <row r="4744" spans="1:7" x14ac:dyDescent="0.55000000000000004">
      <c r="A4744" s="1">
        <v>43325</v>
      </c>
      <c r="B4744" t="s">
        <v>22</v>
      </c>
      <c r="C4744" t="s">
        <v>39</v>
      </c>
      <c r="D4744" t="s">
        <v>40</v>
      </c>
      <c r="E4744" t="s">
        <v>42</v>
      </c>
      <c r="F4744" t="s">
        <v>64</v>
      </c>
      <c r="G4744">
        <v>59.52</v>
      </c>
    </row>
    <row r="4745" spans="1:7" x14ac:dyDescent="0.55000000000000004">
      <c r="A4745" s="1">
        <v>42268</v>
      </c>
      <c r="B4745" t="s">
        <v>22</v>
      </c>
      <c r="C4745" t="s">
        <v>39</v>
      </c>
      <c r="D4745" t="s">
        <v>40</v>
      </c>
      <c r="E4745" t="s">
        <v>42</v>
      </c>
      <c r="F4745" t="s">
        <v>64</v>
      </c>
      <c r="G4745">
        <v>59.52</v>
      </c>
    </row>
    <row r="4746" spans="1:7" x14ac:dyDescent="0.55000000000000004">
      <c r="A4746" s="1">
        <v>43222</v>
      </c>
      <c r="B4746" t="s">
        <v>22</v>
      </c>
      <c r="C4746" t="s">
        <v>39</v>
      </c>
      <c r="D4746" t="s">
        <v>40</v>
      </c>
      <c r="E4746" t="s">
        <v>42</v>
      </c>
      <c r="F4746" t="s">
        <v>64</v>
      </c>
      <c r="G4746">
        <v>59.52</v>
      </c>
    </row>
    <row r="4747" spans="1:7" x14ac:dyDescent="0.55000000000000004">
      <c r="A4747" s="1">
        <v>43161</v>
      </c>
      <c r="B4747" t="s">
        <v>37</v>
      </c>
      <c r="C4747" t="s">
        <v>241</v>
      </c>
      <c r="D4747" t="s">
        <v>144</v>
      </c>
      <c r="E4747" t="s">
        <v>42</v>
      </c>
      <c r="F4747" t="s">
        <v>64</v>
      </c>
      <c r="G4747">
        <v>59.52</v>
      </c>
    </row>
    <row r="4748" spans="1:7" x14ac:dyDescent="0.55000000000000004">
      <c r="A4748" s="1">
        <v>42374</v>
      </c>
      <c r="B4748" t="s">
        <v>37</v>
      </c>
      <c r="C4748" t="s">
        <v>263</v>
      </c>
      <c r="D4748" t="s">
        <v>144</v>
      </c>
      <c r="E4748" t="s">
        <v>42</v>
      </c>
      <c r="F4748" t="s">
        <v>64</v>
      </c>
      <c r="G4748">
        <v>59.52</v>
      </c>
    </row>
    <row r="4749" spans="1:7" x14ac:dyDescent="0.55000000000000004">
      <c r="A4749" s="1">
        <v>42486</v>
      </c>
      <c r="B4749" t="s">
        <v>37</v>
      </c>
      <c r="C4749" t="s">
        <v>39</v>
      </c>
      <c r="D4749" t="s">
        <v>40</v>
      </c>
      <c r="E4749" t="s">
        <v>42</v>
      </c>
      <c r="F4749" t="s">
        <v>64</v>
      </c>
      <c r="G4749">
        <v>59.52</v>
      </c>
    </row>
    <row r="4750" spans="1:7" x14ac:dyDescent="0.55000000000000004">
      <c r="A4750" s="1">
        <v>42819</v>
      </c>
      <c r="B4750" t="s">
        <v>37</v>
      </c>
      <c r="C4750" t="s">
        <v>263</v>
      </c>
      <c r="D4750" t="s">
        <v>144</v>
      </c>
      <c r="E4750" t="s">
        <v>42</v>
      </c>
      <c r="F4750" t="s">
        <v>64</v>
      </c>
      <c r="G4750">
        <v>59.52</v>
      </c>
    </row>
    <row r="4751" spans="1:7" x14ac:dyDescent="0.55000000000000004">
      <c r="A4751" s="1">
        <v>42068</v>
      </c>
      <c r="B4751" t="s">
        <v>22</v>
      </c>
      <c r="C4751" t="s">
        <v>263</v>
      </c>
      <c r="D4751" t="s">
        <v>144</v>
      </c>
      <c r="E4751" t="s">
        <v>42</v>
      </c>
      <c r="F4751" t="s">
        <v>64</v>
      </c>
      <c r="G4751">
        <v>59.52</v>
      </c>
    </row>
    <row r="4752" spans="1:7" x14ac:dyDescent="0.55000000000000004">
      <c r="A4752" s="1">
        <v>42988</v>
      </c>
      <c r="B4752" t="s">
        <v>98</v>
      </c>
      <c r="C4752" t="s">
        <v>263</v>
      </c>
      <c r="D4752" t="s">
        <v>144</v>
      </c>
      <c r="E4752" t="s">
        <v>42</v>
      </c>
      <c r="F4752" t="s">
        <v>55</v>
      </c>
      <c r="G4752">
        <v>59.48</v>
      </c>
    </row>
    <row r="4753" spans="1:7" x14ac:dyDescent="0.55000000000000004">
      <c r="A4753" s="1">
        <v>43456</v>
      </c>
      <c r="B4753" t="s">
        <v>22</v>
      </c>
      <c r="C4753" t="s">
        <v>331</v>
      </c>
      <c r="D4753" t="s">
        <v>26</v>
      </c>
      <c r="E4753" t="s">
        <v>42</v>
      </c>
      <c r="F4753" t="s">
        <v>74</v>
      </c>
      <c r="G4753">
        <v>59.24</v>
      </c>
    </row>
    <row r="4754" spans="1:7" x14ac:dyDescent="0.55000000000000004">
      <c r="A4754" s="1">
        <v>43226</v>
      </c>
      <c r="B4754" t="s">
        <v>22</v>
      </c>
      <c r="C4754" t="s">
        <v>263</v>
      </c>
      <c r="D4754" t="s">
        <v>144</v>
      </c>
      <c r="E4754" t="s">
        <v>42</v>
      </c>
      <c r="F4754" t="s">
        <v>43</v>
      </c>
      <c r="G4754">
        <v>59.2</v>
      </c>
    </row>
    <row r="4755" spans="1:7" x14ac:dyDescent="0.55000000000000004">
      <c r="A4755" s="1">
        <v>42084</v>
      </c>
      <c r="B4755" t="s">
        <v>22</v>
      </c>
      <c r="C4755" t="s">
        <v>331</v>
      </c>
      <c r="D4755" t="s">
        <v>26</v>
      </c>
      <c r="E4755" t="s">
        <v>42</v>
      </c>
      <c r="F4755" t="s">
        <v>43</v>
      </c>
      <c r="G4755">
        <v>59.2</v>
      </c>
    </row>
    <row r="4756" spans="1:7" x14ac:dyDescent="0.55000000000000004">
      <c r="A4756" s="1">
        <v>42740</v>
      </c>
      <c r="B4756" t="s">
        <v>37</v>
      </c>
      <c r="C4756" t="s">
        <v>50</v>
      </c>
      <c r="D4756" t="s">
        <v>26</v>
      </c>
      <c r="E4756" t="s">
        <v>67</v>
      </c>
      <c r="F4756" t="s">
        <v>68</v>
      </c>
      <c r="G4756">
        <v>59.183999999999997</v>
      </c>
    </row>
    <row r="4757" spans="1:7" x14ac:dyDescent="0.55000000000000004">
      <c r="A4757" s="1">
        <v>43176</v>
      </c>
      <c r="B4757" t="s">
        <v>22</v>
      </c>
      <c r="C4757" t="s">
        <v>263</v>
      </c>
      <c r="D4757" t="s">
        <v>144</v>
      </c>
      <c r="E4757" t="s">
        <v>42</v>
      </c>
      <c r="F4757" t="s">
        <v>64</v>
      </c>
      <c r="G4757">
        <v>59.1</v>
      </c>
    </row>
    <row r="4758" spans="1:7" x14ac:dyDescent="0.55000000000000004">
      <c r="A4758" s="1">
        <v>42960</v>
      </c>
      <c r="B4758" t="s">
        <v>22</v>
      </c>
      <c r="C4758" t="s">
        <v>100</v>
      </c>
      <c r="D4758" t="s">
        <v>101</v>
      </c>
      <c r="E4758" t="s">
        <v>42</v>
      </c>
      <c r="F4758" t="s">
        <v>74</v>
      </c>
      <c r="G4758">
        <v>58.923999999999999</v>
      </c>
    </row>
    <row r="4759" spans="1:7" x14ac:dyDescent="0.55000000000000004">
      <c r="A4759" s="1">
        <v>43430</v>
      </c>
      <c r="B4759" t="s">
        <v>98</v>
      </c>
      <c r="C4759" t="s">
        <v>263</v>
      </c>
      <c r="D4759" t="s">
        <v>144</v>
      </c>
      <c r="E4759" t="s">
        <v>42</v>
      </c>
      <c r="F4759" t="s">
        <v>74</v>
      </c>
      <c r="G4759">
        <v>58.73</v>
      </c>
    </row>
    <row r="4760" spans="1:7" x14ac:dyDescent="0.55000000000000004">
      <c r="A4760" s="1">
        <v>42430</v>
      </c>
      <c r="B4760" t="s">
        <v>22</v>
      </c>
      <c r="C4760" t="s">
        <v>1271</v>
      </c>
      <c r="D4760" t="s">
        <v>26</v>
      </c>
      <c r="E4760" t="s">
        <v>42</v>
      </c>
      <c r="F4760" t="s">
        <v>71</v>
      </c>
      <c r="G4760">
        <v>58.72</v>
      </c>
    </row>
    <row r="4761" spans="1:7" x14ac:dyDescent="0.55000000000000004">
      <c r="A4761" s="1">
        <v>43439</v>
      </c>
      <c r="B4761" t="s">
        <v>37</v>
      </c>
      <c r="C4761" t="s">
        <v>263</v>
      </c>
      <c r="D4761" t="s">
        <v>144</v>
      </c>
      <c r="E4761" t="s">
        <v>28</v>
      </c>
      <c r="F4761" t="s">
        <v>61</v>
      </c>
      <c r="G4761">
        <v>58.68</v>
      </c>
    </row>
    <row r="4762" spans="1:7" x14ac:dyDescent="0.55000000000000004">
      <c r="A4762" s="1">
        <v>42816</v>
      </c>
      <c r="B4762" t="s">
        <v>37</v>
      </c>
      <c r="C4762" t="s">
        <v>1392</v>
      </c>
      <c r="D4762" t="s">
        <v>40</v>
      </c>
      <c r="E4762" t="s">
        <v>67</v>
      </c>
      <c r="F4762" t="s">
        <v>157</v>
      </c>
      <c r="G4762">
        <v>58.58</v>
      </c>
    </row>
    <row r="4763" spans="1:7" x14ac:dyDescent="0.55000000000000004">
      <c r="A4763" s="1">
        <v>43233</v>
      </c>
      <c r="B4763" t="s">
        <v>98</v>
      </c>
      <c r="C4763" t="s">
        <v>39</v>
      </c>
      <c r="D4763" t="s">
        <v>40</v>
      </c>
      <c r="E4763" t="s">
        <v>42</v>
      </c>
      <c r="F4763" t="s">
        <v>43</v>
      </c>
      <c r="G4763">
        <v>58.48</v>
      </c>
    </row>
    <row r="4764" spans="1:7" x14ac:dyDescent="0.55000000000000004">
      <c r="A4764" s="1">
        <v>42253</v>
      </c>
      <c r="B4764" t="s">
        <v>37</v>
      </c>
      <c r="C4764" t="s">
        <v>39</v>
      </c>
      <c r="D4764" t="s">
        <v>40</v>
      </c>
      <c r="E4764" t="s">
        <v>42</v>
      </c>
      <c r="F4764" t="s">
        <v>43</v>
      </c>
      <c r="G4764">
        <v>58.48</v>
      </c>
    </row>
    <row r="4765" spans="1:7" x14ac:dyDescent="0.55000000000000004">
      <c r="A4765" s="1">
        <v>42981</v>
      </c>
      <c r="B4765" t="s">
        <v>22</v>
      </c>
      <c r="C4765" t="s">
        <v>2738</v>
      </c>
      <c r="D4765" t="s">
        <v>144</v>
      </c>
      <c r="E4765" t="s">
        <v>42</v>
      </c>
      <c r="F4765" t="s">
        <v>43</v>
      </c>
      <c r="G4765">
        <v>58.48</v>
      </c>
    </row>
    <row r="4766" spans="1:7" x14ac:dyDescent="0.55000000000000004">
      <c r="A4766" s="1">
        <v>43290</v>
      </c>
      <c r="B4766" t="s">
        <v>37</v>
      </c>
      <c r="C4766" t="s">
        <v>207</v>
      </c>
      <c r="D4766" t="s">
        <v>101</v>
      </c>
      <c r="E4766" t="s">
        <v>42</v>
      </c>
      <c r="F4766" t="s">
        <v>74</v>
      </c>
      <c r="G4766">
        <v>58.463999999999999</v>
      </c>
    </row>
    <row r="4767" spans="1:7" x14ac:dyDescent="0.55000000000000004">
      <c r="A4767" s="1">
        <v>43068</v>
      </c>
      <c r="B4767" t="s">
        <v>37</v>
      </c>
      <c r="C4767" t="s">
        <v>100</v>
      </c>
      <c r="D4767" t="s">
        <v>101</v>
      </c>
      <c r="E4767" t="s">
        <v>67</v>
      </c>
      <c r="F4767" t="s">
        <v>157</v>
      </c>
      <c r="G4767">
        <v>58.415999999999997</v>
      </c>
    </row>
    <row r="4768" spans="1:7" x14ac:dyDescent="0.55000000000000004">
      <c r="A4768" s="1">
        <v>42313</v>
      </c>
      <c r="B4768" t="s">
        <v>22</v>
      </c>
      <c r="C4768" t="s">
        <v>143</v>
      </c>
      <c r="D4768" t="s">
        <v>144</v>
      </c>
      <c r="E4768" t="s">
        <v>67</v>
      </c>
      <c r="F4768" t="s">
        <v>157</v>
      </c>
      <c r="G4768">
        <v>58.415999999999997</v>
      </c>
    </row>
    <row r="4769" spans="1:7" x14ac:dyDescent="0.55000000000000004">
      <c r="A4769" s="1">
        <v>43423</v>
      </c>
      <c r="B4769" t="s">
        <v>98</v>
      </c>
      <c r="C4769" t="s">
        <v>263</v>
      </c>
      <c r="D4769" t="s">
        <v>144</v>
      </c>
      <c r="E4769" t="s">
        <v>42</v>
      </c>
      <c r="F4769" t="s">
        <v>71</v>
      </c>
      <c r="G4769">
        <v>58.408000000000001</v>
      </c>
    </row>
    <row r="4770" spans="1:7" x14ac:dyDescent="0.55000000000000004">
      <c r="A4770" s="1">
        <v>42521</v>
      </c>
      <c r="B4770" t="s">
        <v>37</v>
      </c>
      <c r="C4770" t="s">
        <v>39</v>
      </c>
      <c r="D4770" t="s">
        <v>40</v>
      </c>
      <c r="E4770" t="s">
        <v>42</v>
      </c>
      <c r="F4770" t="s">
        <v>86</v>
      </c>
      <c r="G4770">
        <v>58.38</v>
      </c>
    </row>
    <row r="4771" spans="1:7" x14ac:dyDescent="0.55000000000000004">
      <c r="A4771" s="1">
        <v>43058</v>
      </c>
      <c r="B4771" t="s">
        <v>22</v>
      </c>
      <c r="C4771" t="s">
        <v>100</v>
      </c>
      <c r="D4771" t="s">
        <v>101</v>
      </c>
      <c r="E4771" t="s">
        <v>42</v>
      </c>
      <c r="F4771" t="s">
        <v>265</v>
      </c>
      <c r="G4771">
        <v>58.368000000000002</v>
      </c>
    </row>
    <row r="4772" spans="1:7" x14ac:dyDescent="0.55000000000000004">
      <c r="A4772" s="1">
        <v>42340</v>
      </c>
      <c r="B4772" t="s">
        <v>37</v>
      </c>
      <c r="C4772" t="s">
        <v>100</v>
      </c>
      <c r="D4772" t="s">
        <v>101</v>
      </c>
      <c r="E4772" t="s">
        <v>28</v>
      </c>
      <c r="F4772" t="s">
        <v>61</v>
      </c>
      <c r="G4772">
        <v>58.36</v>
      </c>
    </row>
    <row r="4773" spans="1:7" x14ac:dyDescent="0.55000000000000004">
      <c r="A4773" s="1">
        <v>43247</v>
      </c>
      <c r="B4773" t="s">
        <v>98</v>
      </c>
      <c r="C4773" t="s">
        <v>25</v>
      </c>
      <c r="D4773" t="s">
        <v>26</v>
      </c>
      <c r="E4773" t="s">
        <v>42</v>
      </c>
      <c r="F4773" t="s">
        <v>71</v>
      </c>
      <c r="G4773">
        <v>58.34</v>
      </c>
    </row>
    <row r="4774" spans="1:7" x14ac:dyDescent="0.55000000000000004">
      <c r="A4774" s="1">
        <v>42917</v>
      </c>
      <c r="B4774" t="s">
        <v>22</v>
      </c>
      <c r="C4774" t="s">
        <v>379</v>
      </c>
      <c r="D4774" t="s">
        <v>26</v>
      </c>
      <c r="E4774" t="s">
        <v>42</v>
      </c>
      <c r="F4774" t="s">
        <v>71</v>
      </c>
      <c r="G4774">
        <v>58.34</v>
      </c>
    </row>
    <row r="4775" spans="1:7" x14ac:dyDescent="0.55000000000000004">
      <c r="A4775" s="1">
        <v>42613</v>
      </c>
      <c r="B4775" t="s">
        <v>22</v>
      </c>
      <c r="C4775" t="s">
        <v>39</v>
      </c>
      <c r="D4775" t="s">
        <v>40</v>
      </c>
      <c r="E4775" t="s">
        <v>42</v>
      </c>
      <c r="F4775" t="s">
        <v>86</v>
      </c>
      <c r="G4775">
        <v>58.32</v>
      </c>
    </row>
    <row r="4776" spans="1:7" x14ac:dyDescent="0.55000000000000004">
      <c r="A4776" s="1">
        <v>42101</v>
      </c>
      <c r="B4776" t="s">
        <v>98</v>
      </c>
      <c r="C4776" t="s">
        <v>1271</v>
      </c>
      <c r="D4776" t="s">
        <v>26</v>
      </c>
      <c r="E4776" t="s">
        <v>42</v>
      </c>
      <c r="F4776" t="s">
        <v>86</v>
      </c>
      <c r="G4776">
        <v>58.32</v>
      </c>
    </row>
    <row r="4777" spans="1:7" x14ac:dyDescent="0.55000000000000004">
      <c r="A4777" s="1">
        <v>43304</v>
      </c>
      <c r="B4777" t="s">
        <v>22</v>
      </c>
      <c r="C4777" t="s">
        <v>39</v>
      </c>
      <c r="D4777" t="s">
        <v>40</v>
      </c>
      <c r="E4777" t="s">
        <v>42</v>
      </c>
      <c r="F4777" t="s">
        <v>86</v>
      </c>
      <c r="G4777">
        <v>58.32</v>
      </c>
    </row>
    <row r="4778" spans="1:7" x14ac:dyDescent="0.55000000000000004">
      <c r="A4778" s="1">
        <v>42983</v>
      </c>
      <c r="B4778" t="s">
        <v>22</v>
      </c>
      <c r="C4778" t="s">
        <v>143</v>
      </c>
      <c r="D4778" t="s">
        <v>144</v>
      </c>
      <c r="E4778" t="s">
        <v>28</v>
      </c>
      <c r="F4778" t="s">
        <v>61</v>
      </c>
      <c r="G4778">
        <v>58.247999999999998</v>
      </c>
    </row>
    <row r="4779" spans="1:7" x14ac:dyDescent="0.55000000000000004">
      <c r="A4779" s="1">
        <v>42312</v>
      </c>
      <c r="B4779" t="s">
        <v>37</v>
      </c>
      <c r="C4779" t="s">
        <v>84</v>
      </c>
      <c r="D4779" t="s">
        <v>26</v>
      </c>
      <c r="E4779" t="s">
        <v>42</v>
      </c>
      <c r="F4779" t="s">
        <v>74</v>
      </c>
      <c r="G4779">
        <v>58.24</v>
      </c>
    </row>
    <row r="4780" spans="1:7" x14ac:dyDescent="0.55000000000000004">
      <c r="A4780" s="1">
        <v>42891</v>
      </c>
      <c r="B4780" t="s">
        <v>22</v>
      </c>
      <c r="C4780" t="s">
        <v>39</v>
      </c>
      <c r="D4780" t="s">
        <v>40</v>
      </c>
      <c r="E4780" t="s">
        <v>42</v>
      </c>
      <c r="F4780" t="s">
        <v>74</v>
      </c>
      <c r="G4780">
        <v>58.24</v>
      </c>
    </row>
    <row r="4781" spans="1:7" x14ac:dyDescent="0.55000000000000004">
      <c r="A4781" s="1">
        <v>42339</v>
      </c>
      <c r="B4781" t="s">
        <v>22</v>
      </c>
      <c r="C4781" t="s">
        <v>39</v>
      </c>
      <c r="D4781" t="s">
        <v>40</v>
      </c>
      <c r="E4781" t="s">
        <v>28</v>
      </c>
      <c r="F4781" t="s">
        <v>61</v>
      </c>
      <c r="G4781">
        <v>58.2</v>
      </c>
    </row>
    <row r="4782" spans="1:7" x14ac:dyDescent="0.55000000000000004">
      <c r="A4782" s="1">
        <v>43234</v>
      </c>
      <c r="B4782" t="s">
        <v>22</v>
      </c>
      <c r="C4782" t="s">
        <v>494</v>
      </c>
      <c r="D4782" t="s">
        <v>144</v>
      </c>
      <c r="E4782" t="s">
        <v>42</v>
      </c>
      <c r="F4782" t="s">
        <v>71</v>
      </c>
      <c r="G4782">
        <v>58.17</v>
      </c>
    </row>
    <row r="4783" spans="1:7" x14ac:dyDescent="0.55000000000000004">
      <c r="A4783" s="1">
        <v>42135</v>
      </c>
      <c r="B4783" t="s">
        <v>22</v>
      </c>
      <c r="C4783" t="s">
        <v>100</v>
      </c>
      <c r="D4783" t="s">
        <v>101</v>
      </c>
      <c r="E4783" t="s">
        <v>67</v>
      </c>
      <c r="F4783" t="s">
        <v>157</v>
      </c>
      <c r="G4783">
        <v>58.112000000000002</v>
      </c>
    </row>
    <row r="4784" spans="1:7" x14ac:dyDescent="0.55000000000000004">
      <c r="A4784" s="1">
        <v>42863</v>
      </c>
      <c r="B4784" t="s">
        <v>22</v>
      </c>
      <c r="C4784" t="s">
        <v>494</v>
      </c>
      <c r="D4784" t="s">
        <v>144</v>
      </c>
      <c r="E4784" t="s">
        <v>67</v>
      </c>
      <c r="F4784" t="s">
        <v>157</v>
      </c>
      <c r="G4784">
        <v>58.112000000000002</v>
      </c>
    </row>
    <row r="4785" spans="1:7" x14ac:dyDescent="0.55000000000000004">
      <c r="A4785" s="1">
        <v>42715</v>
      </c>
      <c r="B4785" t="s">
        <v>22</v>
      </c>
      <c r="C4785" t="s">
        <v>453</v>
      </c>
      <c r="D4785" t="s">
        <v>40</v>
      </c>
      <c r="E4785" t="s">
        <v>67</v>
      </c>
      <c r="F4785" t="s">
        <v>157</v>
      </c>
      <c r="G4785">
        <v>58.08</v>
      </c>
    </row>
    <row r="4786" spans="1:7" x14ac:dyDescent="0.55000000000000004">
      <c r="A4786" s="1">
        <v>43375</v>
      </c>
      <c r="B4786" t="s">
        <v>22</v>
      </c>
      <c r="C4786" t="s">
        <v>234</v>
      </c>
      <c r="D4786" t="s">
        <v>101</v>
      </c>
      <c r="E4786" t="s">
        <v>42</v>
      </c>
      <c r="F4786" t="s">
        <v>71</v>
      </c>
      <c r="G4786">
        <v>58.05</v>
      </c>
    </row>
    <row r="4787" spans="1:7" x14ac:dyDescent="0.55000000000000004">
      <c r="A4787" s="1">
        <v>42113</v>
      </c>
      <c r="B4787" t="s">
        <v>22</v>
      </c>
      <c r="C4787" t="s">
        <v>315</v>
      </c>
      <c r="D4787" t="s">
        <v>26</v>
      </c>
      <c r="E4787" t="s">
        <v>42</v>
      </c>
      <c r="F4787" t="s">
        <v>71</v>
      </c>
      <c r="G4787">
        <v>58.05</v>
      </c>
    </row>
    <row r="4788" spans="1:7" x14ac:dyDescent="0.55000000000000004">
      <c r="A4788" s="1">
        <v>42652</v>
      </c>
      <c r="B4788" t="s">
        <v>37</v>
      </c>
      <c r="C4788" t="s">
        <v>234</v>
      </c>
      <c r="D4788" t="s">
        <v>101</v>
      </c>
      <c r="E4788" t="s">
        <v>42</v>
      </c>
      <c r="F4788" t="s">
        <v>169</v>
      </c>
      <c r="G4788">
        <v>57.96</v>
      </c>
    </row>
    <row r="4789" spans="1:7" x14ac:dyDescent="0.55000000000000004">
      <c r="A4789" s="1">
        <v>43161</v>
      </c>
      <c r="B4789" t="s">
        <v>37</v>
      </c>
      <c r="C4789" t="s">
        <v>241</v>
      </c>
      <c r="D4789" t="s">
        <v>144</v>
      </c>
      <c r="E4789" t="s">
        <v>42</v>
      </c>
      <c r="F4789" t="s">
        <v>169</v>
      </c>
      <c r="G4789">
        <v>57.96</v>
      </c>
    </row>
    <row r="4790" spans="1:7" x14ac:dyDescent="0.55000000000000004">
      <c r="A4790" s="1">
        <v>42264</v>
      </c>
      <c r="B4790" t="s">
        <v>22</v>
      </c>
      <c r="C4790" t="s">
        <v>92</v>
      </c>
      <c r="D4790" t="s">
        <v>40</v>
      </c>
      <c r="E4790" t="s">
        <v>42</v>
      </c>
      <c r="F4790" t="s">
        <v>55</v>
      </c>
      <c r="G4790">
        <v>57.93</v>
      </c>
    </row>
    <row r="4791" spans="1:7" x14ac:dyDescent="0.55000000000000004">
      <c r="A4791" s="1">
        <v>43298</v>
      </c>
      <c r="B4791" t="s">
        <v>37</v>
      </c>
      <c r="C4791" t="s">
        <v>39</v>
      </c>
      <c r="D4791" t="s">
        <v>40</v>
      </c>
      <c r="E4791" t="s">
        <v>42</v>
      </c>
      <c r="F4791" t="s">
        <v>169</v>
      </c>
      <c r="G4791">
        <v>57.9</v>
      </c>
    </row>
    <row r="4792" spans="1:7" x14ac:dyDescent="0.55000000000000004">
      <c r="A4792" s="1">
        <v>42325</v>
      </c>
      <c r="B4792" t="s">
        <v>37</v>
      </c>
      <c r="C4792" t="s">
        <v>241</v>
      </c>
      <c r="D4792" t="s">
        <v>144</v>
      </c>
      <c r="E4792" t="s">
        <v>42</v>
      </c>
      <c r="F4792" t="s">
        <v>64</v>
      </c>
      <c r="G4792">
        <v>57.75</v>
      </c>
    </row>
    <row r="4793" spans="1:7" x14ac:dyDescent="0.55000000000000004">
      <c r="A4793" s="1">
        <v>42249</v>
      </c>
      <c r="B4793" t="s">
        <v>22</v>
      </c>
      <c r="C4793" t="s">
        <v>263</v>
      </c>
      <c r="D4793" t="s">
        <v>144</v>
      </c>
      <c r="E4793" t="s">
        <v>42</v>
      </c>
      <c r="F4793" t="s">
        <v>64</v>
      </c>
      <c r="G4793">
        <v>57.75</v>
      </c>
    </row>
    <row r="4794" spans="1:7" x14ac:dyDescent="0.55000000000000004">
      <c r="A4794" s="1">
        <v>42485</v>
      </c>
      <c r="B4794" t="s">
        <v>22</v>
      </c>
      <c r="C4794" t="s">
        <v>110</v>
      </c>
      <c r="D4794" t="s">
        <v>101</v>
      </c>
      <c r="E4794" t="s">
        <v>42</v>
      </c>
      <c r="F4794" t="s">
        <v>64</v>
      </c>
      <c r="G4794">
        <v>57.75</v>
      </c>
    </row>
    <row r="4795" spans="1:7" x14ac:dyDescent="0.55000000000000004">
      <c r="A4795" s="1">
        <v>42254</v>
      </c>
      <c r="B4795" t="s">
        <v>22</v>
      </c>
      <c r="C4795" t="s">
        <v>646</v>
      </c>
      <c r="D4795" t="s">
        <v>101</v>
      </c>
      <c r="E4795" t="s">
        <v>28</v>
      </c>
      <c r="F4795" t="s">
        <v>61</v>
      </c>
      <c r="G4795">
        <v>57.69</v>
      </c>
    </row>
    <row r="4796" spans="1:7" x14ac:dyDescent="0.55000000000000004">
      <c r="A4796" s="1">
        <v>42906</v>
      </c>
      <c r="B4796" t="s">
        <v>37</v>
      </c>
      <c r="C4796" t="s">
        <v>646</v>
      </c>
      <c r="D4796" t="s">
        <v>101</v>
      </c>
      <c r="E4796" t="s">
        <v>28</v>
      </c>
      <c r="F4796" t="s">
        <v>61</v>
      </c>
      <c r="G4796">
        <v>57.69</v>
      </c>
    </row>
    <row r="4797" spans="1:7" x14ac:dyDescent="0.55000000000000004">
      <c r="A4797" s="1">
        <v>42128</v>
      </c>
      <c r="B4797" t="s">
        <v>37</v>
      </c>
      <c r="C4797" t="s">
        <v>92</v>
      </c>
      <c r="D4797" t="s">
        <v>40</v>
      </c>
      <c r="E4797" t="s">
        <v>42</v>
      </c>
      <c r="F4797" t="s">
        <v>74</v>
      </c>
      <c r="G4797">
        <v>57.68</v>
      </c>
    </row>
    <row r="4798" spans="1:7" x14ac:dyDescent="0.55000000000000004">
      <c r="A4798" s="1">
        <v>43148</v>
      </c>
      <c r="B4798" t="s">
        <v>98</v>
      </c>
      <c r="C4798" t="s">
        <v>494</v>
      </c>
      <c r="D4798" t="s">
        <v>144</v>
      </c>
      <c r="E4798" t="s">
        <v>67</v>
      </c>
      <c r="F4798" t="s">
        <v>68</v>
      </c>
      <c r="G4798">
        <v>57.594000000000001</v>
      </c>
    </row>
    <row r="4799" spans="1:7" x14ac:dyDescent="0.55000000000000004">
      <c r="A4799" s="1">
        <v>42986</v>
      </c>
      <c r="B4799" t="s">
        <v>22</v>
      </c>
      <c r="C4799" t="s">
        <v>100</v>
      </c>
      <c r="D4799" t="s">
        <v>101</v>
      </c>
      <c r="E4799" t="s">
        <v>67</v>
      </c>
      <c r="F4799" t="s">
        <v>157</v>
      </c>
      <c r="G4799">
        <v>57.584000000000003</v>
      </c>
    </row>
    <row r="4800" spans="1:7" x14ac:dyDescent="0.55000000000000004">
      <c r="A4800" s="1">
        <v>43046</v>
      </c>
      <c r="B4800" t="s">
        <v>22</v>
      </c>
      <c r="C4800" t="s">
        <v>39</v>
      </c>
      <c r="D4800" t="s">
        <v>40</v>
      </c>
      <c r="E4800" t="s">
        <v>42</v>
      </c>
      <c r="F4800" t="s">
        <v>71</v>
      </c>
      <c r="G4800">
        <v>57.584000000000003</v>
      </c>
    </row>
    <row r="4801" spans="1:7" x14ac:dyDescent="0.55000000000000004">
      <c r="A4801" s="1">
        <v>42869</v>
      </c>
      <c r="B4801" t="s">
        <v>37</v>
      </c>
      <c r="C4801" t="s">
        <v>50</v>
      </c>
      <c r="D4801" t="s">
        <v>26</v>
      </c>
      <c r="E4801" t="s">
        <v>42</v>
      </c>
      <c r="F4801" t="s">
        <v>71</v>
      </c>
      <c r="G4801">
        <v>57.582000000000001</v>
      </c>
    </row>
    <row r="4802" spans="1:7" x14ac:dyDescent="0.55000000000000004">
      <c r="A4802" s="1">
        <v>43443</v>
      </c>
      <c r="B4802" t="s">
        <v>37</v>
      </c>
      <c r="C4802" t="s">
        <v>494</v>
      </c>
      <c r="D4802" t="s">
        <v>144</v>
      </c>
      <c r="E4802" t="s">
        <v>42</v>
      </c>
      <c r="F4802" t="s">
        <v>169</v>
      </c>
      <c r="G4802">
        <v>57.576000000000001</v>
      </c>
    </row>
    <row r="4803" spans="1:7" x14ac:dyDescent="0.55000000000000004">
      <c r="A4803" s="1">
        <v>42789</v>
      </c>
      <c r="B4803" t="s">
        <v>37</v>
      </c>
      <c r="C4803" t="s">
        <v>143</v>
      </c>
      <c r="D4803" t="s">
        <v>144</v>
      </c>
      <c r="E4803" t="s">
        <v>42</v>
      </c>
      <c r="F4803" t="s">
        <v>169</v>
      </c>
      <c r="G4803">
        <v>57.576000000000001</v>
      </c>
    </row>
    <row r="4804" spans="1:7" x14ac:dyDescent="0.55000000000000004">
      <c r="A4804" s="1">
        <v>43431</v>
      </c>
      <c r="B4804" t="s">
        <v>22</v>
      </c>
      <c r="C4804" t="s">
        <v>39</v>
      </c>
      <c r="D4804" t="s">
        <v>40</v>
      </c>
      <c r="E4804" t="s">
        <v>67</v>
      </c>
      <c r="F4804" t="s">
        <v>68</v>
      </c>
      <c r="G4804">
        <v>57.567999999999998</v>
      </c>
    </row>
    <row r="4805" spans="1:7" x14ac:dyDescent="0.55000000000000004">
      <c r="A4805" s="1">
        <v>42645</v>
      </c>
      <c r="B4805" t="s">
        <v>37</v>
      </c>
      <c r="C4805" t="s">
        <v>39</v>
      </c>
      <c r="D4805" t="s">
        <v>40</v>
      </c>
      <c r="E4805" t="s">
        <v>42</v>
      </c>
      <c r="F4805" t="s">
        <v>71</v>
      </c>
      <c r="G4805">
        <v>57.503999999999998</v>
      </c>
    </row>
    <row r="4806" spans="1:7" x14ac:dyDescent="0.55000000000000004">
      <c r="A4806" s="1">
        <v>42143</v>
      </c>
      <c r="B4806" t="s">
        <v>22</v>
      </c>
      <c r="C4806" t="s">
        <v>234</v>
      </c>
      <c r="D4806" t="s">
        <v>101</v>
      </c>
      <c r="E4806" t="s">
        <v>42</v>
      </c>
      <c r="F4806" t="s">
        <v>71</v>
      </c>
      <c r="G4806">
        <v>57.42</v>
      </c>
    </row>
    <row r="4807" spans="1:7" x14ac:dyDescent="0.55000000000000004">
      <c r="A4807" s="1">
        <v>42152</v>
      </c>
      <c r="B4807" t="s">
        <v>37</v>
      </c>
      <c r="C4807" t="s">
        <v>92</v>
      </c>
      <c r="D4807" t="s">
        <v>40</v>
      </c>
      <c r="E4807" t="s">
        <v>67</v>
      </c>
      <c r="F4807" t="s">
        <v>68</v>
      </c>
      <c r="G4807">
        <v>57.408000000000001</v>
      </c>
    </row>
    <row r="4808" spans="1:7" x14ac:dyDescent="0.55000000000000004">
      <c r="A4808" s="1">
        <v>42259</v>
      </c>
      <c r="B4808" t="s">
        <v>98</v>
      </c>
      <c r="C4808" t="s">
        <v>4535</v>
      </c>
      <c r="D4808" t="s">
        <v>101</v>
      </c>
      <c r="E4808" t="s">
        <v>67</v>
      </c>
      <c r="F4808" t="s">
        <v>157</v>
      </c>
      <c r="G4808">
        <v>57.4</v>
      </c>
    </row>
    <row r="4809" spans="1:7" x14ac:dyDescent="0.55000000000000004">
      <c r="A4809" s="1">
        <v>43436</v>
      </c>
      <c r="B4809" t="s">
        <v>37</v>
      </c>
      <c r="C4809" t="s">
        <v>453</v>
      </c>
      <c r="D4809" t="s">
        <v>40</v>
      </c>
      <c r="E4809" t="s">
        <v>67</v>
      </c>
      <c r="F4809" t="s">
        <v>68</v>
      </c>
      <c r="G4809">
        <v>57.36</v>
      </c>
    </row>
    <row r="4810" spans="1:7" x14ac:dyDescent="0.55000000000000004">
      <c r="A4810" s="1">
        <v>42031</v>
      </c>
      <c r="B4810" t="s">
        <v>22</v>
      </c>
      <c r="C4810" t="s">
        <v>39</v>
      </c>
      <c r="D4810" t="s">
        <v>40</v>
      </c>
      <c r="E4810" t="s">
        <v>42</v>
      </c>
      <c r="F4810" t="s">
        <v>55</v>
      </c>
      <c r="G4810">
        <v>57.23</v>
      </c>
    </row>
    <row r="4811" spans="1:7" x14ac:dyDescent="0.55000000000000004">
      <c r="A4811" s="1">
        <v>43176</v>
      </c>
      <c r="B4811" t="s">
        <v>22</v>
      </c>
      <c r="C4811" t="s">
        <v>263</v>
      </c>
      <c r="D4811" t="s">
        <v>144</v>
      </c>
      <c r="E4811" t="s">
        <v>67</v>
      </c>
      <c r="F4811" t="s">
        <v>157</v>
      </c>
      <c r="G4811">
        <v>57.06</v>
      </c>
    </row>
    <row r="4812" spans="1:7" x14ac:dyDescent="0.55000000000000004">
      <c r="A4812" s="1">
        <v>43375</v>
      </c>
      <c r="B4812" t="s">
        <v>22</v>
      </c>
      <c r="C4812" t="s">
        <v>234</v>
      </c>
      <c r="D4812" t="s">
        <v>101</v>
      </c>
      <c r="E4812" t="s">
        <v>42</v>
      </c>
      <c r="F4812" t="s">
        <v>64</v>
      </c>
      <c r="G4812">
        <v>56.98</v>
      </c>
    </row>
    <row r="4813" spans="1:7" x14ac:dyDescent="0.55000000000000004">
      <c r="A4813" s="1">
        <v>42159</v>
      </c>
      <c r="B4813" t="s">
        <v>22</v>
      </c>
      <c r="C4813" t="s">
        <v>263</v>
      </c>
      <c r="D4813" t="s">
        <v>144</v>
      </c>
      <c r="E4813" t="s">
        <v>28</v>
      </c>
      <c r="F4813" t="s">
        <v>61</v>
      </c>
      <c r="G4813">
        <v>56.96</v>
      </c>
    </row>
    <row r="4814" spans="1:7" x14ac:dyDescent="0.55000000000000004">
      <c r="A4814" s="1">
        <v>43036</v>
      </c>
      <c r="B4814" t="s">
        <v>37</v>
      </c>
      <c r="C4814" t="s">
        <v>786</v>
      </c>
      <c r="D4814" t="s">
        <v>144</v>
      </c>
      <c r="E4814" t="s">
        <v>42</v>
      </c>
      <c r="F4814" t="s">
        <v>86</v>
      </c>
      <c r="G4814">
        <v>56.91</v>
      </c>
    </row>
    <row r="4815" spans="1:7" x14ac:dyDescent="0.55000000000000004">
      <c r="A4815" s="1">
        <v>42793</v>
      </c>
      <c r="B4815" t="s">
        <v>22</v>
      </c>
      <c r="C4815" t="s">
        <v>110</v>
      </c>
      <c r="D4815" t="s">
        <v>101</v>
      </c>
      <c r="E4815" t="s">
        <v>42</v>
      </c>
      <c r="F4815" t="s">
        <v>71</v>
      </c>
      <c r="G4815">
        <v>56.82</v>
      </c>
    </row>
    <row r="4816" spans="1:7" x14ac:dyDescent="0.55000000000000004">
      <c r="A4816" s="1">
        <v>43400</v>
      </c>
      <c r="B4816" t="s">
        <v>37</v>
      </c>
      <c r="C4816" t="s">
        <v>50</v>
      </c>
      <c r="D4816" t="s">
        <v>26</v>
      </c>
      <c r="E4816" t="s">
        <v>42</v>
      </c>
      <c r="F4816" t="s">
        <v>86</v>
      </c>
      <c r="G4816">
        <v>56.783999999999999</v>
      </c>
    </row>
    <row r="4817" spans="1:7" x14ac:dyDescent="0.55000000000000004">
      <c r="A4817" s="1">
        <v>43235</v>
      </c>
      <c r="B4817" t="s">
        <v>22</v>
      </c>
      <c r="C4817" t="s">
        <v>207</v>
      </c>
      <c r="D4817" t="s">
        <v>101</v>
      </c>
      <c r="E4817" t="s">
        <v>42</v>
      </c>
      <c r="F4817" t="s">
        <v>86</v>
      </c>
      <c r="G4817">
        <v>56.704000000000001</v>
      </c>
    </row>
    <row r="4818" spans="1:7" x14ac:dyDescent="0.55000000000000004">
      <c r="A4818" s="1">
        <v>43179</v>
      </c>
      <c r="B4818" t="s">
        <v>22</v>
      </c>
      <c r="C4818" t="s">
        <v>100</v>
      </c>
      <c r="D4818" t="s">
        <v>101</v>
      </c>
      <c r="E4818" t="s">
        <v>42</v>
      </c>
      <c r="F4818" t="s">
        <v>86</v>
      </c>
      <c r="G4818">
        <v>56.704000000000001</v>
      </c>
    </row>
    <row r="4819" spans="1:7" x14ac:dyDescent="0.55000000000000004">
      <c r="A4819" s="1">
        <v>42588</v>
      </c>
      <c r="B4819" t="s">
        <v>37</v>
      </c>
      <c r="C4819" t="s">
        <v>100</v>
      </c>
      <c r="D4819" t="s">
        <v>101</v>
      </c>
      <c r="E4819" t="s">
        <v>42</v>
      </c>
      <c r="F4819" t="s">
        <v>86</v>
      </c>
      <c r="G4819">
        <v>56.704000000000001</v>
      </c>
    </row>
    <row r="4820" spans="1:7" x14ac:dyDescent="0.55000000000000004">
      <c r="A4820" s="1">
        <v>42766</v>
      </c>
      <c r="B4820" t="s">
        <v>98</v>
      </c>
      <c r="C4820" t="s">
        <v>39</v>
      </c>
      <c r="D4820" t="s">
        <v>40</v>
      </c>
      <c r="E4820" t="s">
        <v>42</v>
      </c>
      <c r="F4820" t="s">
        <v>86</v>
      </c>
      <c r="G4820">
        <v>56.7</v>
      </c>
    </row>
    <row r="4821" spans="1:7" x14ac:dyDescent="0.55000000000000004">
      <c r="A4821" s="1">
        <v>43357</v>
      </c>
      <c r="B4821" t="s">
        <v>22</v>
      </c>
      <c r="C4821" t="s">
        <v>39</v>
      </c>
      <c r="D4821" t="s">
        <v>40</v>
      </c>
      <c r="E4821" t="s">
        <v>42</v>
      </c>
      <c r="F4821" t="s">
        <v>43</v>
      </c>
      <c r="G4821">
        <v>56.7</v>
      </c>
    </row>
    <row r="4822" spans="1:7" x14ac:dyDescent="0.55000000000000004">
      <c r="A4822" s="1">
        <v>43028</v>
      </c>
      <c r="B4822" t="s">
        <v>22</v>
      </c>
      <c r="C4822" t="s">
        <v>100</v>
      </c>
      <c r="D4822" t="s">
        <v>101</v>
      </c>
      <c r="E4822" t="s">
        <v>28</v>
      </c>
      <c r="F4822" t="s">
        <v>32</v>
      </c>
      <c r="G4822">
        <v>56.686</v>
      </c>
    </row>
    <row r="4823" spans="1:7" x14ac:dyDescent="0.55000000000000004">
      <c r="A4823" s="1">
        <v>42478</v>
      </c>
      <c r="B4823" t="s">
        <v>37</v>
      </c>
      <c r="C4823" t="s">
        <v>100</v>
      </c>
      <c r="D4823" t="s">
        <v>101</v>
      </c>
      <c r="E4823" t="s">
        <v>28</v>
      </c>
      <c r="F4823" t="s">
        <v>32</v>
      </c>
      <c r="G4823">
        <v>56.686</v>
      </c>
    </row>
    <row r="4824" spans="1:7" x14ac:dyDescent="0.55000000000000004">
      <c r="A4824" s="1">
        <v>42255</v>
      </c>
      <c r="B4824" t="s">
        <v>98</v>
      </c>
      <c r="C4824" t="s">
        <v>39</v>
      </c>
      <c r="D4824" t="s">
        <v>40</v>
      </c>
      <c r="E4824" t="s">
        <v>42</v>
      </c>
      <c r="F4824" t="s">
        <v>74</v>
      </c>
      <c r="G4824">
        <v>56.65</v>
      </c>
    </row>
    <row r="4825" spans="1:7" x14ac:dyDescent="0.55000000000000004">
      <c r="A4825" s="1">
        <v>42354</v>
      </c>
      <c r="B4825" t="s">
        <v>22</v>
      </c>
      <c r="C4825" t="s">
        <v>100</v>
      </c>
      <c r="D4825" t="s">
        <v>101</v>
      </c>
      <c r="E4825" t="s">
        <v>28</v>
      </c>
      <c r="F4825" t="s">
        <v>61</v>
      </c>
      <c r="G4825">
        <v>56.567999999999998</v>
      </c>
    </row>
    <row r="4826" spans="1:7" x14ac:dyDescent="0.55000000000000004">
      <c r="A4826" s="1">
        <v>43392</v>
      </c>
      <c r="B4826" t="s">
        <v>37</v>
      </c>
      <c r="C4826" t="s">
        <v>1244</v>
      </c>
      <c r="D4826" t="s">
        <v>144</v>
      </c>
      <c r="E4826" t="s">
        <v>28</v>
      </c>
      <c r="F4826" t="s">
        <v>61</v>
      </c>
      <c r="G4826">
        <v>56.56</v>
      </c>
    </row>
    <row r="4827" spans="1:7" x14ac:dyDescent="0.55000000000000004">
      <c r="A4827" s="1">
        <v>43425</v>
      </c>
      <c r="B4827" t="s">
        <v>98</v>
      </c>
      <c r="C4827" t="s">
        <v>39</v>
      </c>
      <c r="D4827" t="s">
        <v>40</v>
      </c>
      <c r="E4827" t="s">
        <v>42</v>
      </c>
      <c r="F4827" t="s">
        <v>55</v>
      </c>
      <c r="G4827">
        <v>56.56</v>
      </c>
    </row>
    <row r="4828" spans="1:7" x14ac:dyDescent="0.55000000000000004">
      <c r="A4828" s="1">
        <v>43312</v>
      </c>
      <c r="B4828" t="s">
        <v>22</v>
      </c>
      <c r="C4828" t="s">
        <v>39</v>
      </c>
      <c r="D4828" t="s">
        <v>40</v>
      </c>
      <c r="E4828" t="s">
        <v>42</v>
      </c>
      <c r="F4828" t="s">
        <v>55</v>
      </c>
      <c r="G4828">
        <v>56.56</v>
      </c>
    </row>
    <row r="4829" spans="1:7" x14ac:dyDescent="0.55000000000000004">
      <c r="A4829" s="1">
        <v>42361</v>
      </c>
      <c r="B4829" t="s">
        <v>37</v>
      </c>
      <c r="C4829" t="s">
        <v>263</v>
      </c>
      <c r="D4829" t="s">
        <v>144</v>
      </c>
      <c r="E4829" t="s">
        <v>42</v>
      </c>
      <c r="F4829" t="s">
        <v>74</v>
      </c>
      <c r="G4829">
        <v>56.52</v>
      </c>
    </row>
    <row r="4830" spans="1:7" x14ac:dyDescent="0.55000000000000004">
      <c r="A4830" s="1">
        <v>43081</v>
      </c>
      <c r="B4830" t="s">
        <v>22</v>
      </c>
      <c r="C4830" t="s">
        <v>39</v>
      </c>
      <c r="D4830" t="s">
        <v>40</v>
      </c>
      <c r="E4830" t="s">
        <v>42</v>
      </c>
      <c r="F4830" t="s">
        <v>74</v>
      </c>
      <c r="G4830">
        <v>56.52</v>
      </c>
    </row>
    <row r="4831" spans="1:7" x14ac:dyDescent="0.55000000000000004">
      <c r="A4831" s="1">
        <v>42317</v>
      </c>
      <c r="B4831" t="s">
        <v>98</v>
      </c>
      <c r="C4831" t="s">
        <v>263</v>
      </c>
      <c r="D4831" t="s">
        <v>144</v>
      </c>
      <c r="E4831" t="s">
        <v>28</v>
      </c>
      <c r="F4831" t="s">
        <v>61</v>
      </c>
      <c r="G4831">
        <v>56.52</v>
      </c>
    </row>
    <row r="4832" spans="1:7" x14ac:dyDescent="0.55000000000000004">
      <c r="A4832" s="1">
        <v>43352</v>
      </c>
      <c r="B4832" t="s">
        <v>37</v>
      </c>
      <c r="C4832" t="s">
        <v>379</v>
      </c>
      <c r="D4832" t="s">
        <v>26</v>
      </c>
      <c r="E4832" t="s">
        <v>42</v>
      </c>
      <c r="F4832" t="s">
        <v>55</v>
      </c>
      <c r="G4832">
        <v>56.45</v>
      </c>
    </row>
    <row r="4833" spans="1:7" x14ac:dyDescent="0.55000000000000004">
      <c r="A4833" s="1">
        <v>42767</v>
      </c>
      <c r="B4833" t="s">
        <v>37</v>
      </c>
      <c r="C4833" t="s">
        <v>315</v>
      </c>
      <c r="D4833" t="s">
        <v>26</v>
      </c>
      <c r="E4833" t="s">
        <v>42</v>
      </c>
      <c r="F4833" t="s">
        <v>55</v>
      </c>
      <c r="G4833">
        <v>56.45</v>
      </c>
    </row>
    <row r="4834" spans="1:7" x14ac:dyDescent="0.55000000000000004">
      <c r="A4834" s="1">
        <v>42140</v>
      </c>
      <c r="B4834" t="s">
        <v>22</v>
      </c>
      <c r="C4834" t="s">
        <v>39</v>
      </c>
      <c r="D4834" t="s">
        <v>40</v>
      </c>
      <c r="E4834" t="s">
        <v>67</v>
      </c>
      <c r="F4834" t="s">
        <v>157</v>
      </c>
      <c r="G4834">
        <v>56.4</v>
      </c>
    </row>
    <row r="4835" spans="1:7" x14ac:dyDescent="0.55000000000000004">
      <c r="A4835" s="1">
        <v>43448</v>
      </c>
      <c r="B4835" t="s">
        <v>22</v>
      </c>
      <c r="C4835" t="s">
        <v>207</v>
      </c>
      <c r="D4835" t="s">
        <v>101</v>
      </c>
      <c r="E4835" t="s">
        <v>28</v>
      </c>
      <c r="F4835" t="s">
        <v>61</v>
      </c>
      <c r="G4835">
        <v>56.328000000000003</v>
      </c>
    </row>
    <row r="4836" spans="1:7" x14ac:dyDescent="0.55000000000000004">
      <c r="A4836" s="1">
        <v>42532</v>
      </c>
      <c r="B4836" t="s">
        <v>22</v>
      </c>
      <c r="C4836" t="s">
        <v>734</v>
      </c>
      <c r="D4836" t="s">
        <v>26</v>
      </c>
      <c r="E4836" t="s">
        <v>42</v>
      </c>
      <c r="F4836" t="s">
        <v>64</v>
      </c>
      <c r="G4836">
        <v>56.3</v>
      </c>
    </row>
    <row r="4837" spans="1:7" x14ac:dyDescent="0.55000000000000004">
      <c r="A4837" s="1">
        <v>42703</v>
      </c>
      <c r="B4837" t="s">
        <v>98</v>
      </c>
      <c r="C4837" t="s">
        <v>39</v>
      </c>
      <c r="D4837" t="s">
        <v>40</v>
      </c>
      <c r="E4837" t="s">
        <v>42</v>
      </c>
      <c r="F4837" t="s">
        <v>64</v>
      </c>
      <c r="G4837">
        <v>56.3</v>
      </c>
    </row>
    <row r="4838" spans="1:7" x14ac:dyDescent="0.55000000000000004">
      <c r="A4838" s="1">
        <v>42718</v>
      </c>
      <c r="B4838" t="s">
        <v>37</v>
      </c>
      <c r="C4838" t="s">
        <v>1488</v>
      </c>
      <c r="D4838" t="s">
        <v>26</v>
      </c>
      <c r="E4838" t="s">
        <v>42</v>
      </c>
      <c r="F4838" t="s">
        <v>64</v>
      </c>
      <c r="G4838">
        <v>56.3</v>
      </c>
    </row>
    <row r="4839" spans="1:7" x14ac:dyDescent="0.55000000000000004">
      <c r="A4839" s="1">
        <v>42714</v>
      </c>
      <c r="B4839" t="s">
        <v>98</v>
      </c>
      <c r="C4839" t="s">
        <v>39</v>
      </c>
      <c r="D4839" t="s">
        <v>40</v>
      </c>
      <c r="E4839" t="s">
        <v>42</v>
      </c>
      <c r="F4839" t="s">
        <v>64</v>
      </c>
      <c r="G4839">
        <v>56.3</v>
      </c>
    </row>
    <row r="4840" spans="1:7" x14ac:dyDescent="0.55000000000000004">
      <c r="A4840" s="1">
        <v>43198</v>
      </c>
      <c r="B4840" t="s">
        <v>37</v>
      </c>
      <c r="C4840" t="s">
        <v>1271</v>
      </c>
      <c r="D4840" t="s">
        <v>26</v>
      </c>
      <c r="E4840" t="s">
        <v>28</v>
      </c>
      <c r="F4840" t="s">
        <v>61</v>
      </c>
      <c r="G4840">
        <v>56.28</v>
      </c>
    </row>
    <row r="4841" spans="1:7" x14ac:dyDescent="0.55000000000000004">
      <c r="A4841" s="1">
        <v>42374</v>
      </c>
      <c r="B4841" t="s">
        <v>98</v>
      </c>
      <c r="C4841" t="s">
        <v>39</v>
      </c>
      <c r="D4841" t="s">
        <v>40</v>
      </c>
      <c r="E4841" t="s">
        <v>42</v>
      </c>
      <c r="F4841" t="s">
        <v>71</v>
      </c>
      <c r="G4841">
        <v>56.16</v>
      </c>
    </row>
    <row r="4842" spans="1:7" x14ac:dyDescent="0.55000000000000004">
      <c r="A4842" s="1">
        <v>43116</v>
      </c>
      <c r="B4842" t="s">
        <v>22</v>
      </c>
      <c r="C4842" t="s">
        <v>234</v>
      </c>
      <c r="D4842" t="s">
        <v>101</v>
      </c>
      <c r="E4842" t="s">
        <v>42</v>
      </c>
      <c r="F4842" t="s">
        <v>86</v>
      </c>
      <c r="G4842">
        <v>56.07</v>
      </c>
    </row>
    <row r="4843" spans="1:7" x14ac:dyDescent="0.55000000000000004">
      <c r="A4843" s="1">
        <v>42023</v>
      </c>
      <c r="B4843" t="s">
        <v>22</v>
      </c>
      <c r="C4843" t="s">
        <v>306</v>
      </c>
      <c r="D4843" t="s">
        <v>40</v>
      </c>
      <c r="E4843" t="s">
        <v>42</v>
      </c>
      <c r="F4843" t="s">
        <v>86</v>
      </c>
      <c r="G4843">
        <v>56.064</v>
      </c>
    </row>
    <row r="4844" spans="1:7" x14ac:dyDescent="0.55000000000000004">
      <c r="A4844" s="1">
        <v>42145</v>
      </c>
      <c r="B4844" t="s">
        <v>22</v>
      </c>
      <c r="C4844" t="s">
        <v>100</v>
      </c>
      <c r="D4844" t="s">
        <v>101</v>
      </c>
      <c r="E4844" t="s">
        <v>42</v>
      </c>
      <c r="F4844" t="s">
        <v>169</v>
      </c>
      <c r="G4844">
        <v>56.064</v>
      </c>
    </row>
    <row r="4845" spans="1:7" x14ac:dyDescent="0.55000000000000004">
      <c r="A4845" s="1">
        <v>43359</v>
      </c>
      <c r="B4845" t="s">
        <v>22</v>
      </c>
      <c r="C4845" t="s">
        <v>100</v>
      </c>
      <c r="D4845" t="s">
        <v>101</v>
      </c>
      <c r="E4845" t="s">
        <v>67</v>
      </c>
      <c r="F4845" t="s">
        <v>68</v>
      </c>
      <c r="G4845">
        <v>55.991999999999997</v>
      </c>
    </row>
    <row r="4846" spans="1:7" x14ac:dyDescent="0.55000000000000004">
      <c r="A4846" s="1">
        <v>42934</v>
      </c>
      <c r="B4846" t="s">
        <v>22</v>
      </c>
      <c r="C4846" t="s">
        <v>306</v>
      </c>
      <c r="D4846" t="s">
        <v>40</v>
      </c>
      <c r="E4846" t="s">
        <v>67</v>
      </c>
      <c r="F4846" t="s">
        <v>68</v>
      </c>
      <c r="G4846">
        <v>55.991999999999997</v>
      </c>
    </row>
    <row r="4847" spans="1:7" x14ac:dyDescent="0.55000000000000004">
      <c r="A4847" s="1">
        <v>42280</v>
      </c>
      <c r="B4847" t="s">
        <v>22</v>
      </c>
      <c r="C4847" t="s">
        <v>494</v>
      </c>
      <c r="D4847" t="s">
        <v>144</v>
      </c>
      <c r="E4847" t="s">
        <v>42</v>
      </c>
      <c r="F4847" t="s">
        <v>64</v>
      </c>
      <c r="G4847">
        <v>55.984000000000002</v>
      </c>
    </row>
    <row r="4848" spans="1:7" x14ac:dyDescent="0.55000000000000004">
      <c r="A4848" s="1">
        <v>42533</v>
      </c>
      <c r="B4848" t="s">
        <v>22</v>
      </c>
      <c r="C4848" t="s">
        <v>50</v>
      </c>
      <c r="D4848" t="s">
        <v>26</v>
      </c>
      <c r="E4848" t="s">
        <v>67</v>
      </c>
      <c r="F4848" t="s">
        <v>68</v>
      </c>
      <c r="G4848">
        <v>55.984000000000002</v>
      </c>
    </row>
    <row r="4849" spans="1:7" x14ac:dyDescent="0.55000000000000004">
      <c r="A4849" s="1">
        <v>43407</v>
      </c>
      <c r="B4849" t="s">
        <v>22</v>
      </c>
      <c r="C4849" t="s">
        <v>50</v>
      </c>
      <c r="D4849" t="s">
        <v>26</v>
      </c>
      <c r="E4849" t="s">
        <v>42</v>
      </c>
      <c r="F4849" t="s">
        <v>64</v>
      </c>
      <c r="G4849">
        <v>55.984000000000002</v>
      </c>
    </row>
    <row r="4850" spans="1:7" x14ac:dyDescent="0.55000000000000004">
      <c r="A4850" s="1">
        <v>43442</v>
      </c>
      <c r="B4850" t="s">
        <v>22</v>
      </c>
      <c r="C4850" t="s">
        <v>39</v>
      </c>
      <c r="D4850" t="s">
        <v>40</v>
      </c>
      <c r="E4850" t="s">
        <v>42</v>
      </c>
      <c r="F4850" t="s">
        <v>86</v>
      </c>
      <c r="G4850">
        <v>55.98</v>
      </c>
    </row>
    <row r="4851" spans="1:7" x14ac:dyDescent="0.55000000000000004">
      <c r="A4851" s="1">
        <v>43238</v>
      </c>
      <c r="B4851" t="s">
        <v>37</v>
      </c>
      <c r="C4851" t="s">
        <v>1271</v>
      </c>
      <c r="D4851" t="s">
        <v>26</v>
      </c>
      <c r="E4851" t="s">
        <v>67</v>
      </c>
      <c r="F4851" t="s">
        <v>68</v>
      </c>
      <c r="G4851">
        <v>55.98</v>
      </c>
    </row>
    <row r="4852" spans="1:7" x14ac:dyDescent="0.55000000000000004">
      <c r="A4852" s="1">
        <v>42628</v>
      </c>
      <c r="B4852" t="s">
        <v>37</v>
      </c>
      <c r="C4852" t="s">
        <v>50</v>
      </c>
      <c r="D4852" t="s">
        <v>26</v>
      </c>
      <c r="E4852" t="s">
        <v>28</v>
      </c>
      <c r="F4852" t="s">
        <v>61</v>
      </c>
      <c r="G4852">
        <v>55.968000000000004</v>
      </c>
    </row>
    <row r="4853" spans="1:7" x14ac:dyDescent="0.55000000000000004">
      <c r="A4853" s="1">
        <v>42666</v>
      </c>
      <c r="B4853" t="s">
        <v>22</v>
      </c>
      <c r="C4853" t="s">
        <v>50</v>
      </c>
      <c r="D4853" t="s">
        <v>26</v>
      </c>
      <c r="E4853" t="s">
        <v>67</v>
      </c>
      <c r="F4853" t="s">
        <v>68</v>
      </c>
      <c r="G4853">
        <v>55.944000000000003</v>
      </c>
    </row>
    <row r="4854" spans="1:7" x14ac:dyDescent="0.55000000000000004">
      <c r="A4854" s="1">
        <v>42722</v>
      </c>
      <c r="B4854" t="s">
        <v>37</v>
      </c>
      <c r="C4854" t="s">
        <v>331</v>
      </c>
      <c r="D4854" t="s">
        <v>26</v>
      </c>
      <c r="E4854" t="s">
        <v>42</v>
      </c>
      <c r="F4854" t="s">
        <v>169</v>
      </c>
      <c r="G4854">
        <v>55.936</v>
      </c>
    </row>
    <row r="4855" spans="1:7" x14ac:dyDescent="0.55000000000000004">
      <c r="A4855" s="1">
        <v>42848</v>
      </c>
      <c r="B4855" t="s">
        <v>22</v>
      </c>
      <c r="C4855" t="s">
        <v>494</v>
      </c>
      <c r="D4855" t="s">
        <v>144</v>
      </c>
      <c r="E4855" t="s">
        <v>42</v>
      </c>
      <c r="F4855" t="s">
        <v>55</v>
      </c>
      <c r="G4855">
        <v>55.92</v>
      </c>
    </row>
    <row r="4856" spans="1:7" x14ac:dyDescent="0.55000000000000004">
      <c r="A4856" s="1">
        <v>42199</v>
      </c>
      <c r="B4856" t="s">
        <v>22</v>
      </c>
      <c r="C4856" t="s">
        <v>306</v>
      </c>
      <c r="D4856" t="s">
        <v>40</v>
      </c>
      <c r="E4856" t="s">
        <v>42</v>
      </c>
      <c r="F4856" t="s">
        <v>55</v>
      </c>
      <c r="G4856">
        <v>55.92</v>
      </c>
    </row>
    <row r="4857" spans="1:7" x14ac:dyDescent="0.55000000000000004">
      <c r="A4857" s="1">
        <v>42264</v>
      </c>
      <c r="B4857" t="s">
        <v>22</v>
      </c>
      <c r="C4857" t="s">
        <v>416</v>
      </c>
      <c r="D4857" t="s">
        <v>40</v>
      </c>
      <c r="E4857" t="s">
        <v>67</v>
      </c>
      <c r="F4857" t="s">
        <v>157</v>
      </c>
      <c r="G4857">
        <v>55.92</v>
      </c>
    </row>
    <row r="4858" spans="1:7" x14ac:dyDescent="0.55000000000000004">
      <c r="A4858" s="1">
        <v>43364</v>
      </c>
      <c r="B4858" t="s">
        <v>22</v>
      </c>
      <c r="C4858" t="s">
        <v>39</v>
      </c>
      <c r="D4858" t="s">
        <v>40</v>
      </c>
      <c r="E4858" t="s">
        <v>42</v>
      </c>
      <c r="F4858" t="s">
        <v>86</v>
      </c>
      <c r="G4858">
        <v>55.86</v>
      </c>
    </row>
    <row r="4859" spans="1:7" x14ac:dyDescent="0.55000000000000004">
      <c r="A4859" s="1">
        <v>43319</v>
      </c>
      <c r="B4859" t="s">
        <v>22</v>
      </c>
      <c r="C4859" t="s">
        <v>39</v>
      </c>
      <c r="D4859" t="s">
        <v>40</v>
      </c>
      <c r="E4859" t="s">
        <v>67</v>
      </c>
      <c r="F4859" t="s">
        <v>157</v>
      </c>
      <c r="G4859">
        <v>55.76</v>
      </c>
    </row>
    <row r="4860" spans="1:7" x14ac:dyDescent="0.55000000000000004">
      <c r="A4860" s="1">
        <v>43399</v>
      </c>
      <c r="B4860" t="s">
        <v>98</v>
      </c>
      <c r="C4860" t="s">
        <v>100</v>
      </c>
      <c r="D4860" t="s">
        <v>101</v>
      </c>
      <c r="E4860" t="s">
        <v>42</v>
      </c>
      <c r="F4860" t="s">
        <v>55</v>
      </c>
      <c r="G4860">
        <v>55.616</v>
      </c>
    </row>
    <row r="4861" spans="1:7" x14ac:dyDescent="0.55000000000000004">
      <c r="A4861" s="1">
        <v>42635</v>
      </c>
      <c r="B4861" t="s">
        <v>22</v>
      </c>
      <c r="C4861" t="s">
        <v>143</v>
      </c>
      <c r="D4861" t="s">
        <v>144</v>
      </c>
      <c r="E4861" t="s">
        <v>42</v>
      </c>
      <c r="F4861" t="s">
        <v>575</v>
      </c>
      <c r="G4861">
        <v>55.6</v>
      </c>
    </row>
    <row r="4862" spans="1:7" x14ac:dyDescent="0.55000000000000004">
      <c r="A4862" s="1">
        <v>43422</v>
      </c>
      <c r="B4862" t="s">
        <v>22</v>
      </c>
      <c r="C4862" t="s">
        <v>207</v>
      </c>
      <c r="D4862" t="s">
        <v>101</v>
      </c>
      <c r="E4862" t="s">
        <v>42</v>
      </c>
      <c r="F4862" t="s">
        <v>169</v>
      </c>
      <c r="G4862">
        <v>55.584000000000003</v>
      </c>
    </row>
    <row r="4863" spans="1:7" x14ac:dyDescent="0.55000000000000004">
      <c r="A4863" s="1">
        <v>42137</v>
      </c>
      <c r="B4863" t="s">
        <v>22</v>
      </c>
      <c r="C4863" t="s">
        <v>117</v>
      </c>
      <c r="D4863" t="s">
        <v>40</v>
      </c>
      <c r="E4863" t="s">
        <v>42</v>
      </c>
      <c r="F4863" t="s">
        <v>55</v>
      </c>
      <c r="G4863">
        <v>55.5</v>
      </c>
    </row>
    <row r="4864" spans="1:7" x14ac:dyDescent="0.55000000000000004">
      <c r="A4864" s="1">
        <v>42724</v>
      </c>
      <c r="B4864" t="s">
        <v>37</v>
      </c>
      <c r="C4864" t="s">
        <v>263</v>
      </c>
      <c r="D4864" t="s">
        <v>144</v>
      </c>
      <c r="E4864" t="s">
        <v>42</v>
      </c>
      <c r="F4864" t="s">
        <v>86</v>
      </c>
      <c r="G4864">
        <v>55.48</v>
      </c>
    </row>
    <row r="4865" spans="1:7" x14ac:dyDescent="0.55000000000000004">
      <c r="A4865" s="1">
        <v>42099</v>
      </c>
      <c r="B4865" t="s">
        <v>98</v>
      </c>
      <c r="C4865" t="s">
        <v>263</v>
      </c>
      <c r="D4865" t="s">
        <v>144</v>
      </c>
      <c r="E4865" t="s">
        <v>42</v>
      </c>
      <c r="F4865" t="s">
        <v>86</v>
      </c>
      <c r="G4865">
        <v>55.48</v>
      </c>
    </row>
    <row r="4866" spans="1:7" x14ac:dyDescent="0.55000000000000004">
      <c r="A4866" s="1">
        <v>42933</v>
      </c>
      <c r="B4866" t="s">
        <v>37</v>
      </c>
      <c r="C4866" t="s">
        <v>786</v>
      </c>
      <c r="D4866" t="s">
        <v>144</v>
      </c>
      <c r="E4866" t="s">
        <v>42</v>
      </c>
      <c r="F4866" t="s">
        <v>86</v>
      </c>
      <c r="G4866">
        <v>55.48</v>
      </c>
    </row>
    <row r="4867" spans="1:7" x14ac:dyDescent="0.55000000000000004">
      <c r="A4867" s="1">
        <v>42100</v>
      </c>
      <c r="B4867" t="s">
        <v>37</v>
      </c>
      <c r="C4867" t="s">
        <v>39</v>
      </c>
      <c r="D4867" t="s">
        <v>40</v>
      </c>
      <c r="E4867" t="s">
        <v>42</v>
      </c>
      <c r="F4867" t="s">
        <v>86</v>
      </c>
      <c r="G4867">
        <v>55.48</v>
      </c>
    </row>
    <row r="4868" spans="1:7" x14ac:dyDescent="0.55000000000000004">
      <c r="A4868" s="1">
        <v>42476</v>
      </c>
      <c r="B4868" t="s">
        <v>37</v>
      </c>
      <c r="C4868" t="s">
        <v>494</v>
      </c>
      <c r="D4868" t="s">
        <v>144</v>
      </c>
      <c r="E4868" t="s">
        <v>42</v>
      </c>
      <c r="F4868" t="s">
        <v>71</v>
      </c>
      <c r="G4868">
        <v>55.47</v>
      </c>
    </row>
    <row r="4869" spans="1:7" x14ac:dyDescent="0.55000000000000004">
      <c r="A4869" s="1">
        <v>42276</v>
      </c>
      <c r="B4869" t="s">
        <v>37</v>
      </c>
      <c r="C4869" t="s">
        <v>143</v>
      </c>
      <c r="D4869" t="s">
        <v>144</v>
      </c>
      <c r="E4869" t="s">
        <v>42</v>
      </c>
      <c r="F4869" t="s">
        <v>43</v>
      </c>
      <c r="G4869">
        <v>55.44</v>
      </c>
    </row>
    <row r="4870" spans="1:7" x14ac:dyDescent="0.55000000000000004">
      <c r="A4870" s="1">
        <v>42705</v>
      </c>
      <c r="B4870" t="s">
        <v>22</v>
      </c>
      <c r="C4870" t="s">
        <v>92</v>
      </c>
      <c r="D4870" t="s">
        <v>40</v>
      </c>
      <c r="E4870" t="s">
        <v>42</v>
      </c>
      <c r="F4870" t="s">
        <v>71</v>
      </c>
      <c r="G4870">
        <v>55.423999999999999</v>
      </c>
    </row>
    <row r="4871" spans="1:7" x14ac:dyDescent="0.55000000000000004">
      <c r="A4871" s="1">
        <v>42987</v>
      </c>
      <c r="B4871" t="s">
        <v>22</v>
      </c>
      <c r="C4871" t="s">
        <v>39</v>
      </c>
      <c r="D4871" t="s">
        <v>40</v>
      </c>
      <c r="E4871" t="s">
        <v>42</v>
      </c>
      <c r="F4871" t="s">
        <v>71</v>
      </c>
      <c r="G4871">
        <v>55.36</v>
      </c>
    </row>
    <row r="4872" spans="1:7" x14ac:dyDescent="0.55000000000000004">
      <c r="A4872" s="1">
        <v>43091</v>
      </c>
      <c r="B4872" t="s">
        <v>98</v>
      </c>
      <c r="C4872" t="s">
        <v>92</v>
      </c>
      <c r="D4872" t="s">
        <v>40</v>
      </c>
      <c r="E4872" t="s">
        <v>42</v>
      </c>
      <c r="F4872" t="s">
        <v>71</v>
      </c>
      <c r="G4872">
        <v>55.36</v>
      </c>
    </row>
    <row r="4873" spans="1:7" x14ac:dyDescent="0.55000000000000004">
      <c r="A4873" s="1">
        <v>42430</v>
      </c>
      <c r="B4873" t="s">
        <v>37</v>
      </c>
      <c r="C4873" t="s">
        <v>100</v>
      </c>
      <c r="D4873" t="s">
        <v>101</v>
      </c>
      <c r="E4873" t="s">
        <v>42</v>
      </c>
      <c r="F4873" t="s">
        <v>64</v>
      </c>
      <c r="G4873">
        <v>55.328000000000003</v>
      </c>
    </row>
    <row r="4874" spans="1:7" x14ac:dyDescent="0.55000000000000004">
      <c r="A4874" s="1">
        <v>43396</v>
      </c>
      <c r="B4874" t="s">
        <v>22</v>
      </c>
      <c r="C4874" t="s">
        <v>100</v>
      </c>
      <c r="D4874" t="s">
        <v>101</v>
      </c>
      <c r="E4874" t="s">
        <v>67</v>
      </c>
      <c r="F4874" t="s">
        <v>157</v>
      </c>
      <c r="G4874">
        <v>55.2</v>
      </c>
    </row>
    <row r="4875" spans="1:7" x14ac:dyDescent="0.55000000000000004">
      <c r="A4875" s="1">
        <v>42147</v>
      </c>
      <c r="B4875" t="s">
        <v>22</v>
      </c>
      <c r="C4875" t="s">
        <v>143</v>
      </c>
      <c r="D4875" t="s">
        <v>144</v>
      </c>
      <c r="E4875" t="s">
        <v>67</v>
      </c>
      <c r="F4875" t="s">
        <v>68</v>
      </c>
      <c r="G4875">
        <v>55.188000000000002</v>
      </c>
    </row>
    <row r="4876" spans="1:7" x14ac:dyDescent="0.55000000000000004">
      <c r="A4876" s="1">
        <v>42876</v>
      </c>
      <c r="B4876" t="s">
        <v>22</v>
      </c>
      <c r="C4876" t="s">
        <v>39</v>
      </c>
      <c r="D4876" t="s">
        <v>40</v>
      </c>
      <c r="E4876" t="s">
        <v>67</v>
      </c>
      <c r="F4876" t="s">
        <v>68</v>
      </c>
      <c r="G4876">
        <v>55.176000000000002</v>
      </c>
    </row>
    <row r="4877" spans="1:7" x14ac:dyDescent="0.55000000000000004">
      <c r="A4877" s="1">
        <v>42757</v>
      </c>
      <c r="B4877" t="s">
        <v>98</v>
      </c>
      <c r="C4877" t="s">
        <v>494</v>
      </c>
      <c r="D4877" t="s">
        <v>144</v>
      </c>
      <c r="E4877" t="s">
        <v>67</v>
      </c>
      <c r="F4877" t="s">
        <v>157</v>
      </c>
      <c r="G4877">
        <v>55.176000000000002</v>
      </c>
    </row>
    <row r="4878" spans="1:7" x14ac:dyDescent="0.55000000000000004">
      <c r="A4878" s="1">
        <v>43425</v>
      </c>
      <c r="B4878" t="s">
        <v>22</v>
      </c>
      <c r="C4878" t="s">
        <v>100</v>
      </c>
      <c r="D4878" t="s">
        <v>101</v>
      </c>
      <c r="E4878" t="s">
        <v>67</v>
      </c>
      <c r="F4878" t="s">
        <v>68</v>
      </c>
      <c r="G4878">
        <v>55.176000000000002</v>
      </c>
    </row>
    <row r="4879" spans="1:7" x14ac:dyDescent="0.55000000000000004">
      <c r="A4879" s="1">
        <v>42974</v>
      </c>
      <c r="B4879" t="s">
        <v>22</v>
      </c>
      <c r="C4879" t="s">
        <v>100</v>
      </c>
      <c r="D4879" t="s">
        <v>101</v>
      </c>
      <c r="E4879" t="s">
        <v>42</v>
      </c>
      <c r="F4879" t="s">
        <v>575</v>
      </c>
      <c r="G4879">
        <v>55.167999999999999</v>
      </c>
    </row>
    <row r="4880" spans="1:7" x14ac:dyDescent="0.55000000000000004">
      <c r="A4880" s="1">
        <v>42696</v>
      </c>
      <c r="B4880" t="s">
        <v>22</v>
      </c>
      <c r="C4880" t="s">
        <v>331</v>
      </c>
      <c r="D4880" t="s">
        <v>26</v>
      </c>
      <c r="E4880" t="s">
        <v>42</v>
      </c>
      <c r="F4880" t="s">
        <v>265</v>
      </c>
      <c r="G4880">
        <v>55.103999999999999</v>
      </c>
    </row>
    <row r="4881" spans="1:7" x14ac:dyDescent="0.55000000000000004">
      <c r="A4881" s="1">
        <v>43050</v>
      </c>
      <c r="B4881" t="s">
        <v>37</v>
      </c>
      <c r="C4881" t="s">
        <v>263</v>
      </c>
      <c r="D4881" t="s">
        <v>144</v>
      </c>
      <c r="E4881" t="s">
        <v>42</v>
      </c>
      <c r="F4881" t="s">
        <v>71</v>
      </c>
      <c r="G4881">
        <v>55.008000000000003</v>
      </c>
    </row>
    <row r="4882" spans="1:7" x14ac:dyDescent="0.55000000000000004">
      <c r="A4882" s="1">
        <v>42746</v>
      </c>
      <c r="B4882" t="s">
        <v>98</v>
      </c>
      <c r="C4882" t="s">
        <v>494</v>
      </c>
      <c r="D4882" t="s">
        <v>144</v>
      </c>
      <c r="E4882" t="s">
        <v>28</v>
      </c>
      <c r="F4882" t="s">
        <v>61</v>
      </c>
      <c r="G4882">
        <v>54.991999999999997</v>
      </c>
    </row>
    <row r="4883" spans="1:7" x14ac:dyDescent="0.55000000000000004">
      <c r="A4883" s="1">
        <v>43058</v>
      </c>
      <c r="B4883" t="s">
        <v>37</v>
      </c>
      <c r="C4883" t="s">
        <v>250</v>
      </c>
      <c r="D4883" t="s">
        <v>101</v>
      </c>
      <c r="E4883" t="s">
        <v>42</v>
      </c>
      <c r="F4883" t="s">
        <v>74</v>
      </c>
      <c r="G4883">
        <v>54.96</v>
      </c>
    </row>
    <row r="4884" spans="1:7" x14ac:dyDescent="0.55000000000000004">
      <c r="A4884" s="1">
        <v>43071</v>
      </c>
      <c r="B4884" t="s">
        <v>22</v>
      </c>
      <c r="C4884" t="s">
        <v>263</v>
      </c>
      <c r="D4884" t="s">
        <v>144</v>
      </c>
      <c r="E4884" t="s">
        <v>42</v>
      </c>
      <c r="F4884" t="s">
        <v>86</v>
      </c>
      <c r="G4884">
        <v>54.96</v>
      </c>
    </row>
    <row r="4885" spans="1:7" x14ac:dyDescent="0.55000000000000004">
      <c r="A4885" s="1">
        <v>42715</v>
      </c>
      <c r="B4885" t="s">
        <v>22</v>
      </c>
      <c r="C4885" t="s">
        <v>453</v>
      </c>
      <c r="D4885" t="s">
        <v>40</v>
      </c>
      <c r="E4885" t="s">
        <v>28</v>
      </c>
      <c r="F4885" t="s">
        <v>61</v>
      </c>
      <c r="G4885">
        <v>54.92</v>
      </c>
    </row>
    <row r="4886" spans="1:7" x14ac:dyDescent="0.55000000000000004">
      <c r="A4886" s="1">
        <v>43324</v>
      </c>
      <c r="B4886" t="s">
        <v>22</v>
      </c>
      <c r="C4886" t="s">
        <v>39</v>
      </c>
      <c r="D4886" t="s">
        <v>40</v>
      </c>
      <c r="E4886" t="s">
        <v>28</v>
      </c>
      <c r="F4886" t="s">
        <v>61</v>
      </c>
      <c r="G4886">
        <v>54.92</v>
      </c>
    </row>
    <row r="4887" spans="1:7" x14ac:dyDescent="0.55000000000000004">
      <c r="A4887" s="1">
        <v>42883</v>
      </c>
      <c r="B4887" t="s">
        <v>37</v>
      </c>
      <c r="C4887" t="s">
        <v>263</v>
      </c>
      <c r="D4887" t="s">
        <v>144</v>
      </c>
      <c r="E4887" t="s">
        <v>42</v>
      </c>
      <c r="F4887" t="s">
        <v>575</v>
      </c>
      <c r="G4887">
        <v>54.9</v>
      </c>
    </row>
    <row r="4888" spans="1:7" x14ac:dyDescent="0.55000000000000004">
      <c r="A4888" s="1">
        <v>43213</v>
      </c>
      <c r="B4888" t="s">
        <v>22</v>
      </c>
      <c r="C4888" t="s">
        <v>263</v>
      </c>
      <c r="D4888" t="s">
        <v>144</v>
      </c>
      <c r="E4888" t="s">
        <v>42</v>
      </c>
      <c r="F4888" t="s">
        <v>575</v>
      </c>
      <c r="G4888">
        <v>54.9</v>
      </c>
    </row>
    <row r="4889" spans="1:7" x14ac:dyDescent="0.55000000000000004">
      <c r="A4889" s="1">
        <v>42867</v>
      </c>
      <c r="B4889" t="s">
        <v>22</v>
      </c>
      <c r="C4889" t="s">
        <v>92</v>
      </c>
      <c r="D4889" t="s">
        <v>40</v>
      </c>
      <c r="E4889" t="s">
        <v>42</v>
      </c>
      <c r="F4889" t="s">
        <v>169</v>
      </c>
      <c r="G4889">
        <v>54.9</v>
      </c>
    </row>
    <row r="4890" spans="1:7" x14ac:dyDescent="0.55000000000000004">
      <c r="A4890" s="1">
        <v>42844</v>
      </c>
      <c r="B4890" t="s">
        <v>22</v>
      </c>
      <c r="C4890" t="s">
        <v>263</v>
      </c>
      <c r="D4890" t="s">
        <v>144</v>
      </c>
      <c r="E4890" t="s">
        <v>42</v>
      </c>
      <c r="F4890" t="s">
        <v>575</v>
      </c>
      <c r="G4890">
        <v>54.9</v>
      </c>
    </row>
    <row r="4891" spans="1:7" x14ac:dyDescent="0.55000000000000004">
      <c r="A4891" s="1">
        <v>43443</v>
      </c>
      <c r="B4891" t="s">
        <v>22</v>
      </c>
      <c r="C4891" t="s">
        <v>234</v>
      </c>
      <c r="D4891" t="s">
        <v>101</v>
      </c>
      <c r="E4891" t="s">
        <v>42</v>
      </c>
      <c r="F4891" t="s">
        <v>71</v>
      </c>
      <c r="G4891">
        <v>54.9</v>
      </c>
    </row>
    <row r="4892" spans="1:7" x14ac:dyDescent="0.55000000000000004">
      <c r="A4892" s="1">
        <v>43313</v>
      </c>
      <c r="B4892" t="s">
        <v>37</v>
      </c>
      <c r="C4892" t="s">
        <v>39</v>
      </c>
      <c r="D4892" t="s">
        <v>40</v>
      </c>
      <c r="E4892" t="s">
        <v>42</v>
      </c>
      <c r="F4892" t="s">
        <v>71</v>
      </c>
      <c r="G4892">
        <v>54.896000000000001</v>
      </c>
    </row>
    <row r="4893" spans="1:7" x14ac:dyDescent="0.55000000000000004">
      <c r="A4893" s="1">
        <v>43031</v>
      </c>
      <c r="B4893" t="s">
        <v>37</v>
      </c>
      <c r="C4893" t="s">
        <v>207</v>
      </c>
      <c r="D4893" t="s">
        <v>101</v>
      </c>
      <c r="E4893" t="s">
        <v>42</v>
      </c>
      <c r="F4893" t="s">
        <v>86</v>
      </c>
      <c r="G4893">
        <v>54.816000000000003</v>
      </c>
    </row>
    <row r="4894" spans="1:7" x14ac:dyDescent="0.55000000000000004">
      <c r="A4894" s="1">
        <v>43312</v>
      </c>
      <c r="B4894" t="s">
        <v>37</v>
      </c>
      <c r="C4894" t="s">
        <v>143</v>
      </c>
      <c r="D4894" t="s">
        <v>144</v>
      </c>
      <c r="E4894" t="s">
        <v>42</v>
      </c>
      <c r="F4894" t="s">
        <v>86</v>
      </c>
      <c r="G4894">
        <v>54.816000000000003</v>
      </c>
    </row>
    <row r="4895" spans="1:7" x14ac:dyDescent="0.55000000000000004">
      <c r="A4895" s="1">
        <v>42473</v>
      </c>
      <c r="B4895" t="s">
        <v>98</v>
      </c>
      <c r="C4895" t="s">
        <v>306</v>
      </c>
      <c r="D4895" t="s">
        <v>40</v>
      </c>
      <c r="E4895" t="s">
        <v>42</v>
      </c>
      <c r="F4895" t="s">
        <v>86</v>
      </c>
      <c r="G4895">
        <v>54.816000000000003</v>
      </c>
    </row>
    <row r="4896" spans="1:7" x14ac:dyDescent="0.55000000000000004">
      <c r="A4896" s="1">
        <v>43010</v>
      </c>
      <c r="B4896" t="s">
        <v>22</v>
      </c>
      <c r="C4896" t="s">
        <v>306</v>
      </c>
      <c r="D4896" t="s">
        <v>40</v>
      </c>
      <c r="E4896" t="s">
        <v>42</v>
      </c>
      <c r="F4896" t="s">
        <v>71</v>
      </c>
      <c r="G4896">
        <v>54.792000000000002</v>
      </c>
    </row>
    <row r="4897" spans="1:7" x14ac:dyDescent="0.55000000000000004">
      <c r="A4897" s="1">
        <v>43438</v>
      </c>
      <c r="B4897" t="s">
        <v>37</v>
      </c>
      <c r="C4897" t="s">
        <v>143</v>
      </c>
      <c r="D4897" t="s">
        <v>144</v>
      </c>
      <c r="E4897" t="s">
        <v>28</v>
      </c>
      <c r="F4897" t="s">
        <v>61</v>
      </c>
      <c r="G4897">
        <v>54.768000000000001</v>
      </c>
    </row>
    <row r="4898" spans="1:7" x14ac:dyDescent="0.55000000000000004">
      <c r="A4898" s="1">
        <v>42861</v>
      </c>
      <c r="B4898" t="s">
        <v>98</v>
      </c>
      <c r="C4898" t="s">
        <v>494</v>
      </c>
      <c r="D4898" t="s">
        <v>144</v>
      </c>
      <c r="E4898" t="s">
        <v>28</v>
      </c>
      <c r="F4898" t="s">
        <v>61</v>
      </c>
      <c r="G4898">
        <v>54.712000000000003</v>
      </c>
    </row>
    <row r="4899" spans="1:7" x14ac:dyDescent="0.55000000000000004">
      <c r="A4899" s="1">
        <v>43226</v>
      </c>
      <c r="B4899" t="s">
        <v>22</v>
      </c>
      <c r="C4899" t="s">
        <v>315</v>
      </c>
      <c r="D4899" t="s">
        <v>26</v>
      </c>
      <c r="E4899" t="s">
        <v>42</v>
      </c>
      <c r="F4899" t="s">
        <v>64</v>
      </c>
      <c r="G4899">
        <v>54.66</v>
      </c>
    </row>
    <row r="4900" spans="1:7" x14ac:dyDescent="0.55000000000000004">
      <c r="A4900" s="1">
        <v>42471</v>
      </c>
      <c r="B4900" t="s">
        <v>22</v>
      </c>
      <c r="C4900" t="s">
        <v>50</v>
      </c>
      <c r="D4900" t="s">
        <v>26</v>
      </c>
      <c r="E4900" t="s">
        <v>28</v>
      </c>
      <c r="F4900" t="s">
        <v>61</v>
      </c>
      <c r="G4900">
        <v>54.527999999999999</v>
      </c>
    </row>
    <row r="4901" spans="1:7" x14ac:dyDescent="0.55000000000000004">
      <c r="A4901" s="1">
        <v>42981</v>
      </c>
      <c r="B4901" t="s">
        <v>22</v>
      </c>
      <c r="C4901" t="s">
        <v>110</v>
      </c>
      <c r="D4901" t="s">
        <v>101</v>
      </c>
      <c r="E4901" t="s">
        <v>42</v>
      </c>
      <c r="F4901" t="s">
        <v>55</v>
      </c>
      <c r="G4901">
        <v>54.5</v>
      </c>
    </row>
    <row r="4902" spans="1:7" x14ac:dyDescent="0.55000000000000004">
      <c r="A4902" s="1">
        <v>42861</v>
      </c>
      <c r="B4902" t="s">
        <v>98</v>
      </c>
      <c r="C4902" t="s">
        <v>593</v>
      </c>
      <c r="D4902" t="s">
        <v>101</v>
      </c>
      <c r="E4902" t="s">
        <v>42</v>
      </c>
      <c r="F4902" t="s">
        <v>74</v>
      </c>
      <c r="G4902">
        <v>54.48</v>
      </c>
    </row>
    <row r="4903" spans="1:7" x14ac:dyDescent="0.55000000000000004">
      <c r="A4903" s="1">
        <v>42732</v>
      </c>
      <c r="B4903" t="s">
        <v>22</v>
      </c>
      <c r="C4903" t="s">
        <v>143</v>
      </c>
      <c r="D4903" t="s">
        <v>144</v>
      </c>
      <c r="E4903" t="s">
        <v>67</v>
      </c>
      <c r="F4903" t="s">
        <v>157</v>
      </c>
      <c r="G4903">
        <v>54.384</v>
      </c>
    </row>
    <row r="4904" spans="1:7" x14ac:dyDescent="0.55000000000000004">
      <c r="A4904" s="1">
        <v>43371</v>
      </c>
      <c r="B4904" t="s">
        <v>98</v>
      </c>
      <c r="C4904" t="s">
        <v>453</v>
      </c>
      <c r="D4904" t="s">
        <v>40</v>
      </c>
      <c r="E4904" t="s">
        <v>67</v>
      </c>
      <c r="F4904" t="s">
        <v>157</v>
      </c>
      <c r="G4904">
        <v>54.384</v>
      </c>
    </row>
    <row r="4905" spans="1:7" x14ac:dyDescent="0.55000000000000004">
      <c r="A4905" s="1">
        <v>43248</v>
      </c>
      <c r="B4905" t="s">
        <v>22</v>
      </c>
      <c r="C4905" t="s">
        <v>100</v>
      </c>
      <c r="D4905" t="s">
        <v>101</v>
      </c>
      <c r="E4905" t="s">
        <v>67</v>
      </c>
      <c r="F4905" t="s">
        <v>68</v>
      </c>
      <c r="G4905">
        <v>54.368000000000002</v>
      </c>
    </row>
    <row r="4906" spans="1:7" x14ac:dyDescent="0.55000000000000004">
      <c r="A4906" s="1">
        <v>43406</v>
      </c>
      <c r="B4906" t="s">
        <v>37</v>
      </c>
      <c r="C4906" t="s">
        <v>207</v>
      </c>
      <c r="D4906" t="s">
        <v>101</v>
      </c>
      <c r="E4906" t="s">
        <v>42</v>
      </c>
      <c r="F4906" t="s">
        <v>64</v>
      </c>
      <c r="G4906">
        <v>54.335999999999999</v>
      </c>
    </row>
    <row r="4907" spans="1:7" x14ac:dyDescent="0.55000000000000004">
      <c r="A4907" s="1">
        <v>43347</v>
      </c>
      <c r="B4907" t="s">
        <v>37</v>
      </c>
      <c r="C4907" t="s">
        <v>39</v>
      </c>
      <c r="D4907" t="s">
        <v>40</v>
      </c>
      <c r="E4907" t="s">
        <v>42</v>
      </c>
      <c r="F4907" t="s">
        <v>55</v>
      </c>
      <c r="G4907">
        <v>54.32</v>
      </c>
    </row>
    <row r="4908" spans="1:7" x14ac:dyDescent="0.55000000000000004">
      <c r="A4908" s="1">
        <v>43449</v>
      </c>
      <c r="B4908" t="s">
        <v>22</v>
      </c>
      <c r="C4908" t="s">
        <v>39</v>
      </c>
      <c r="D4908" t="s">
        <v>40</v>
      </c>
      <c r="E4908" t="s">
        <v>42</v>
      </c>
      <c r="F4908" t="s">
        <v>74</v>
      </c>
      <c r="G4908">
        <v>54.32</v>
      </c>
    </row>
    <row r="4909" spans="1:7" x14ac:dyDescent="0.55000000000000004">
      <c r="A4909" s="1">
        <v>42977</v>
      </c>
      <c r="B4909" t="s">
        <v>22</v>
      </c>
      <c r="C4909" t="s">
        <v>143</v>
      </c>
      <c r="D4909" t="s">
        <v>144</v>
      </c>
      <c r="E4909" t="s">
        <v>42</v>
      </c>
      <c r="F4909" t="s">
        <v>55</v>
      </c>
      <c r="G4909">
        <v>54.223999999999997</v>
      </c>
    </row>
    <row r="4910" spans="1:7" x14ac:dyDescent="0.55000000000000004">
      <c r="A4910" s="1">
        <v>43175</v>
      </c>
      <c r="B4910" t="s">
        <v>22</v>
      </c>
      <c r="C4910" t="s">
        <v>494</v>
      </c>
      <c r="D4910" t="s">
        <v>144</v>
      </c>
      <c r="E4910" t="s">
        <v>42</v>
      </c>
      <c r="F4910" t="s">
        <v>55</v>
      </c>
      <c r="G4910">
        <v>54.223999999999997</v>
      </c>
    </row>
    <row r="4911" spans="1:7" x14ac:dyDescent="0.55000000000000004">
      <c r="A4911" s="1">
        <v>42052</v>
      </c>
      <c r="B4911" t="s">
        <v>22</v>
      </c>
      <c r="C4911" t="s">
        <v>207</v>
      </c>
      <c r="D4911" t="s">
        <v>101</v>
      </c>
      <c r="E4911" t="s">
        <v>42</v>
      </c>
      <c r="F4911" t="s">
        <v>64</v>
      </c>
      <c r="G4911">
        <v>54.207999999999998</v>
      </c>
    </row>
    <row r="4912" spans="1:7" x14ac:dyDescent="0.55000000000000004">
      <c r="A4912" s="1">
        <v>43403</v>
      </c>
      <c r="B4912" t="s">
        <v>22</v>
      </c>
      <c r="C4912" t="s">
        <v>100</v>
      </c>
      <c r="D4912" t="s">
        <v>101</v>
      </c>
      <c r="E4912" t="s">
        <v>42</v>
      </c>
      <c r="F4912" t="s">
        <v>55</v>
      </c>
      <c r="G4912">
        <v>54.192</v>
      </c>
    </row>
    <row r="4913" spans="1:7" x14ac:dyDescent="0.55000000000000004">
      <c r="A4913" s="1">
        <v>42897</v>
      </c>
      <c r="B4913" t="s">
        <v>22</v>
      </c>
      <c r="C4913" t="s">
        <v>92</v>
      </c>
      <c r="D4913" t="s">
        <v>40</v>
      </c>
      <c r="E4913" t="s">
        <v>42</v>
      </c>
      <c r="F4913" t="s">
        <v>71</v>
      </c>
      <c r="G4913">
        <v>53.984000000000002</v>
      </c>
    </row>
    <row r="4914" spans="1:7" x14ac:dyDescent="0.55000000000000004">
      <c r="A4914" s="1">
        <v>43169</v>
      </c>
      <c r="B4914" t="s">
        <v>22</v>
      </c>
      <c r="C4914" t="s">
        <v>143</v>
      </c>
      <c r="D4914" t="s">
        <v>144</v>
      </c>
      <c r="E4914" t="s">
        <v>67</v>
      </c>
      <c r="F4914" t="s">
        <v>68</v>
      </c>
      <c r="G4914">
        <v>53.981999999999999</v>
      </c>
    </row>
    <row r="4915" spans="1:7" x14ac:dyDescent="0.55000000000000004">
      <c r="A4915" s="1">
        <v>43095</v>
      </c>
      <c r="B4915" t="s">
        <v>37</v>
      </c>
      <c r="C4915" t="s">
        <v>39</v>
      </c>
      <c r="D4915" t="s">
        <v>40</v>
      </c>
      <c r="E4915" t="s">
        <v>42</v>
      </c>
      <c r="F4915" t="s">
        <v>64</v>
      </c>
      <c r="G4915">
        <v>53.97</v>
      </c>
    </row>
    <row r="4916" spans="1:7" x14ac:dyDescent="0.55000000000000004">
      <c r="A4916" s="1">
        <v>42955</v>
      </c>
      <c r="B4916" t="s">
        <v>22</v>
      </c>
      <c r="C4916" t="s">
        <v>100</v>
      </c>
      <c r="D4916" t="s">
        <v>101</v>
      </c>
      <c r="E4916" t="s">
        <v>42</v>
      </c>
      <c r="F4916" t="s">
        <v>86</v>
      </c>
      <c r="G4916">
        <v>53.951999999999998</v>
      </c>
    </row>
    <row r="4917" spans="1:7" x14ac:dyDescent="0.55000000000000004">
      <c r="A4917" s="1">
        <v>42248</v>
      </c>
      <c r="B4917" t="s">
        <v>22</v>
      </c>
      <c r="C4917" t="s">
        <v>39</v>
      </c>
      <c r="D4917" t="s">
        <v>40</v>
      </c>
      <c r="E4917" t="s">
        <v>42</v>
      </c>
      <c r="F4917" t="s">
        <v>64</v>
      </c>
      <c r="G4917">
        <v>53.94</v>
      </c>
    </row>
    <row r="4918" spans="1:7" x14ac:dyDescent="0.55000000000000004">
      <c r="A4918" s="1">
        <v>42702</v>
      </c>
      <c r="B4918" t="s">
        <v>37</v>
      </c>
      <c r="C4918" t="s">
        <v>207</v>
      </c>
      <c r="D4918" t="s">
        <v>101</v>
      </c>
      <c r="E4918" t="s">
        <v>42</v>
      </c>
      <c r="F4918" t="s">
        <v>55</v>
      </c>
      <c r="G4918">
        <v>53.92</v>
      </c>
    </row>
    <row r="4919" spans="1:7" x14ac:dyDescent="0.55000000000000004">
      <c r="A4919" s="1">
        <v>43252</v>
      </c>
      <c r="B4919" t="s">
        <v>37</v>
      </c>
      <c r="C4919" t="s">
        <v>134</v>
      </c>
      <c r="D4919" t="s">
        <v>101</v>
      </c>
      <c r="E4919" t="s">
        <v>42</v>
      </c>
      <c r="F4919" t="s">
        <v>71</v>
      </c>
      <c r="G4919">
        <v>53.9</v>
      </c>
    </row>
    <row r="4920" spans="1:7" x14ac:dyDescent="0.55000000000000004">
      <c r="A4920" s="1">
        <v>42224</v>
      </c>
      <c r="B4920" t="s">
        <v>98</v>
      </c>
      <c r="C4920" t="s">
        <v>234</v>
      </c>
      <c r="D4920" t="s">
        <v>101</v>
      </c>
      <c r="E4920" t="s">
        <v>28</v>
      </c>
      <c r="F4920" t="s">
        <v>61</v>
      </c>
      <c r="G4920">
        <v>53.88</v>
      </c>
    </row>
    <row r="4921" spans="1:7" x14ac:dyDescent="0.55000000000000004">
      <c r="A4921" s="1">
        <v>42330</v>
      </c>
      <c r="B4921" t="s">
        <v>22</v>
      </c>
      <c r="C4921" t="s">
        <v>39</v>
      </c>
      <c r="D4921" t="s">
        <v>40</v>
      </c>
      <c r="E4921" t="s">
        <v>42</v>
      </c>
      <c r="F4921" t="s">
        <v>86</v>
      </c>
      <c r="G4921">
        <v>53.82</v>
      </c>
    </row>
    <row r="4922" spans="1:7" x14ac:dyDescent="0.55000000000000004">
      <c r="A4922" s="1">
        <v>42210</v>
      </c>
      <c r="B4922" t="s">
        <v>22</v>
      </c>
      <c r="C4922" t="s">
        <v>39</v>
      </c>
      <c r="D4922" t="s">
        <v>40</v>
      </c>
      <c r="E4922" t="s">
        <v>42</v>
      </c>
      <c r="F4922" t="s">
        <v>55</v>
      </c>
      <c r="G4922">
        <v>53.72</v>
      </c>
    </row>
    <row r="4923" spans="1:7" x14ac:dyDescent="0.55000000000000004">
      <c r="A4923" s="1">
        <v>43338</v>
      </c>
      <c r="B4923" t="s">
        <v>98</v>
      </c>
      <c r="C4923" t="s">
        <v>234</v>
      </c>
      <c r="D4923" t="s">
        <v>101</v>
      </c>
      <c r="E4923" t="s">
        <v>42</v>
      </c>
      <c r="F4923" t="s">
        <v>55</v>
      </c>
      <c r="G4923">
        <v>53.72</v>
      </c>
    </row>
    <row r="4924" spans="1:7" x14ac:dyDescent="0.55000000000000004">
      <c r="A4924" s="1">
        <v>42532</v>
      </c>
      <c r="B4924" t="s">
        <v>22</v>
      </c>
      <c r="C4924" t="s">
        <v>734</v>
      </c>
      <c r="D4924" t="s">
        <v>26</v>
      </c>
      <c r="E4924" t="s">
        <v>67</v>
      </c>
      <c r="F4924" t="s">
        <v>157</v>
      </c>
      <c r="G4924">
        <v>53.7</v>
      </c>
    </row>
    <row r="4925" spans="1:7" x14ac:dyDescent="0.55000000000000004">
      <c r="A4925" s="1">
        <v>42645</v>
      </c>
      <c r="B4925" t="s">
        <v>22</v>
      </c>
      <c r="C4925" t="s">
        <v>39</v>
      </c>
      <c r="D4925" t="s">
        <v>40</v>
      </c>
      <c r="E4925" t="s">
        <v>42</v>
      </c>
      <c r="F4925" t="s">
        <v>71</v>
      </c>
      <c r="G4925">
        <v>53.567999999999998</v>
      </c>
    </row>
    <row r="4926" spans="1:7" x14ac:dyDescent="0.55000000000000004">
      <c r="A4926" s="1">
        <v>43249</v>
      </c>
      <c r="B4926" t="s">
        <v>22</v>
      </c>
      <c r="C4926" t="s">
        <v>100</v>
      </c>
      <c r="D4926" t="s">
        <v>101</v>
      </c>
      <c r="E4926" t="s">
        <v>42</v>
      </c>
      <c r="F4926" t="s">
        <v>55</v>
      </c>
      <c r="G4926">
        <v>53.423999999999999</v>
      </c>
    </row>
    <row r="4927" spans="1:7" x14ac:dyDescent="0.55000000000000004">
      <c r="A4927" s="1">
        <v>42344</v>
      </c>
      <c r="B4927" t="s">
        <v>22</v>
      </c>
      <c r="C4927" t="s">
        <v>416</v>
      </c>
      <c r="D4927" t="s">
        <v>40</v>
      </c>
      <c r="E4927" t="s">
        <v>42</v>
      </c>
      <c r="F4927" t="s">
        <v>55</v>
      </c>
      <c r="G4927">
        <v>53.423999999999999</v>
      </c>
    </row>
    <row r="4928" spans="1:7" x14ac:dyDescent="0.55000000000000004">
      <c r="A4928" s="1">
        <v>42080</v>
      </c>
      <c r="B4928" t="s">
        <v>22</v>
      </c>
      <c r="C4928" t="s">
        <v>225</v>
      </c>
      <c r="D4928" t="s">
        <v>101</v>
      </c>
      <c r="E4928" t="s">
        <v>42</v>
      </c>
      <c r="F4928" t="s">
        <v>71</v>
      </c>
      <c r="G4928">
        <v>53.4</v>
      </c>
    </row>
    <row r="4929" spans="1:7" x14ac:dyDescent="0.55000000000000004">
      <c r="A4929" s="1">
        <v>42731</v>
      </c>
      <c r="B4929" t="s">
        <v>37</v>
      </c>
      <c r="C4929" t="s">
        <v>331</v>
      </c>
      <c r="D4929" t="s">
        <v>26</v>
      </c>
      <c r="E4929" t="s">
        <v>28</v>
      </c>
      <c r="F4929" t="s">
        <v>61</v>
      </c>
      <c r="G4929">
        <v>53.351999999999997</v>
      </c>
    </row>
    <row r="4930" spans="1:7" x14ac:dyDescent="0.55000000000000004">
      <c r="A4930" s="1">
        <v>42400</v>
      </c>
      <c r="B4930" t="s">
        <v>22</v>
      </c>
      <c r="C4930" t="s">
        <v>225</v>
      </c>
      <c r="D4930" t="s">
        <v>101</v>
      </c>
      <c r="E4930" t="s">
        <v>28</v>
      </c>
      <c r="F4930" t="s">
        <v>61</v>
      </c>
      <c r="G4930">
        <v>53.34</v>
      </c>
    </row>
    <row r="4931" spans="1:7" x14ac:dyDescent="0.55000000000000004">
      <c r="A4931" s="1">
        <v>42361</v>
      </c>
      <c r="B4931" t="s">
        <v>37</v>
      </c>
      <c r="C4931" t="s">
        <v>263</v>
      </c>
      <c r="D4931" t="s">
        <v>144</v>
      </c>
      <c r="E4931" t="s">
        <v>28</v>
      </c>
      <c r="F4931" t="s">
        <v>52</v>
      </c>
      <c r="G4931">
        <v>53.316000000000003</v>
      </c>
    </row>
    <row r="4932" spans="1:7" x14ac:dyDescent="0.55000000000000004">
      <c r="A4932" s="1">
        <v>42458</v>
      </c>
      <c r="B4932" t="s">
        <v>22</v>
      </c>
      <c r="C4932" t="s">
        <v>39</v>
      </c>
      <c r="D4932" t="s">
        <v>40</v>
      </c>
      <c r="E4932" t="s">
        <v>67</v>
      </c>
      <c r="F4932" t="s">
        <v>157</v>
      </c>
      <c r="G4932">
        <v>53.25</v>
      </c>
    </row>
    <row r="4933" spans="1:7" x14ac:dyDescent="0.55000000000000004">
      <c r="A4933" s="1">
        <v>43185</v>
      </c>
      <c r="B4933" t="s">
        <v>98</v>
      </c>
      <c r="C4933" t="s">
        <v>315</v>
      </c>
      <c r="D4933" t="s">
        <v>26</v>
      </c>
      <c r="E4933" t="s">
        <v>67</v>
      </c>
      <c r="F4933" t="s">
        <v>157</v>
      </c>
      <c r="G4933">
        <v>53.25</v>
      </c>
    </row>
    <row r="4934" spans="1:7" x14ac:dyDescent="0.55000000000000004">
      <c r="A4934" s="1">
        <v>43044</v>
      </c>
      <c r="B4934" t="s">
        <v>22</v>
      </c>
      <c r="C4934" t="s">
        <v>39</v>
      </c>
      <c r="D4934" t="s">
        <v>40</v>
      </c>
      <c r="E4934" t="s">
        <v>42</v>
      </c>
      <c r="F4934" t="s">
        <v>71</v>
      </c>
      <c r="G4934">
        <v>53.247999999999998</v>
      </c>
    </row>
    <row r="4935" spans="1:7" x14ac:dyDescent="0.55000000000000004">
      <c r="A4935" s="1">
        <v>42318</v>
      </c>
      <c r="B4935" t="s">
        <v>22</v>
      </c>
      <c r="C4935" t="s">
        <v>39</v>
      </c>
      <c r="D4935" t="s">
        <v>40</v>
      </c>
      <c r="E4935" t="s">
        <v>28</v>
      </c>
      <c r="F4935" t="s">
        <v>61</v>
      </c>
      <c r="G4935">
        <v>53.2</v>
      </c>
    </row>
    <row r="4936" spans="1:7" x14ac:dyDescent="0.55000000000000004">
      <c r="A4936" s="1">
        <v>42714</v>
      </c>
      <c r="B4936" t="s">
        <v>22</v>
      </c>
      <c r="C4936" t="s">
        <v>207</v>
      </c>
      <c r="D4936" t="s">
        <v>101</v>
      </c>
      <c r="E4936" t="s">
        <v>42</v>
      </c>
      <c r="F4936" t="s">
        <v>74</v>
      </c>
      <c r="G4936">
        <v>53.088000000000001</v>
      </c>
    </row>
    <row r="4937" spans="1:7" x14ac:dyDescent="0.55000000000000004">
      <c r="A4937" s="1">
        <v>42648</v>
      </c>
      <c r="B4937" t="s">
        <v>22</v>
      </c>
      <c r="C4937" t="s">
        <v>494</v>
      </c>
      <c r="D4937" t="s">
        <v>144</v>
      </c>
      <c r="E4937" t="s">
        <v>67</v>
      </c>
      <c r="F4937" t="s">
        <v>157</v>
      </c>
      <c r="G4937">
        <v>53.04</v>
      </c>
    </row>
    <row r="4938" spans="1:7" x14ac:dyDescent="0.55000000000000004">
      <c r="A4938" s="1">
        <v>42645</v>
      </c>
      <c r="B4938" t="s">
        <v>22</v>
      </c>
      <c r="C4938" t="s">
        <v>416</v>
      </c>
      <c r="D4938" t="s">
        <v>40</v>
      </c>
      <c r="E4938" t="s">
        <v>67</v>
      </c>
      <c r="F4938" t="s">
        <v>157</v>
      </c>
      <c r="G4938">
        <v>53.04</v>
      </c>
    </row>
    <row r="4939" spans="1:7" x14ac:dyDescent="0.55000000000000004">
      <c r="A4939" s="1">
        <v>43395</v>
      </c>
      <c r="B4939" t="s">
        <v>98</v>
      </c>
      <c r="C4939" t="s">
        <v>263</v>
      </c>
      <c r="D4939" t="s">
        <v>144</v>
      </c>
      <c r="E4939" t="s">
        <v>67</v>
      </c>
      <c r="F4939" t="s">
        <v>68</v>
      </c>
      <c r="G4939">
        <v>52.99</v>
      </c>
    </row>
    <row r="4940" spans="1:7" x14ac:dyDescent="0.55000000000000004">
      <c r="A4940" s="1">
        <v>42094</v>
      </c>
      <c r="B4940" t="s">
        <v>22</v>
      </c>
      <c r="C4940" t="s">
        <v>39</v>
      </c>
      <c r="D4940" t="s">
        <v>40</v>
      </c>
      <c r="E4940" t="s">
        <v>42</v>
      </c>
      <c r="F4940" t="s">
        <v>74</v>
      </c>
      <c r="G4940">
        <v>52.98</v>
      </c>
    </row>
    <row r="4941" spans="1:7" x14ac:dyDescent="0.55000000000000004">
      <c r="A4941" s="1">
        <v>42333</v>
      </c>
      <c r="B4941" t="s">
        <v>22</v>
      </c>
      <c r="C4941" t="s">
        <v>1399</v>
      </c>
      <c r="D4941" t="s">
        <v>144</v>
      </c>
      <c r="E4941" t="s">
        <v>28</v>
      </c>
      <c r="F4941" t="s">
        <v>61</v>
      </c>
      <c r="G4941">
        <v>52.96</v>
      </c>
    </row>
    <row r="4942" spans="1:7" x14ac:dyDescent="0.55000000000000004">
      <c r="A4942" s="1">
        <v>42310</v>
      </c>
      <c r="B4942" t="s">
        <v>37</v>
      </c>
      <c r="C4942" t="s">
        <v>92</v>
      </c>
      <c r="D4942" t="s">
        <v>40</v>
      </c>
      <c r="E4942" t="s">
        <v>67</v>
      </c>
      <c r="F4942" t="s">
        <v>68</v>
      </c>
      <c r="G4942">
        <v>52.792000000000002</v>
      </c>
    </row>
    <row r="4943" spans="1:7" x14ac:dyDescent="0.55000000000000004">
      <c r="A4943" s="1">
        <v>43390</v>
      </c>
      <c r="B4943" t="s">
        <v>37</v>
      </c>
      <c r="C4943" t="s">
        <v>39</v>
      </c>
      <c r="D4943" t="s">
        <v>40</v>
      </c>
      <c r="E4943" t="s">
        <v>67</v>
      </c>
      <c r="F4943" t="s">
        <v>68</v>
      </c>
      <c r="G4943">
        <v>52.792000000000002</v>
      </c>
    </row>
    <row r="4944" spans="1:7" x14ac:dyDescent="0.55000000000000004">
      <c r="A4944" s="1">
        <v>43464</v>
      </c>
      <c r="B4944" t="s">
        <v>22</v>
      </c>
      <c r="C4944" t="s">
        <v>263</v>
      </c>
      <c r="D4944" t="s">
        <v>144</v>
      </c>
      <c r="E4944" t="s">
        <v>42</v>
      </c>
      <c r="F4944" t="s">
        <v>71</v>
      </c>
      <c r="G4944">
        <v>52.776000000000003</v>
      </c>
    </row>
    <row r="4945" spans="1:7" x14ac:dyDescent="0.55000000000000004">
      <c r="A4945" s="1">
        <v>42471</v>
      </c>
      <c r="B4945" t="s">
        <v>22</v>
      </c>
      <c r="C4945" t="s">
        <v>39</v>
      </c>
      <c r="D4945" t="s">
        <v>40</v>
      </c>
      <c r="E4945" t="s">
        <v>42</v>
      </c>
      <c r="F4945" t="s">
        <v>86</v>
      </c>
      <c r="G4945">
        <v>52.76</v>
      </c>
    </row>
    <row r="4946" spans="1:7" x14ac:dyDescent="0.55000000000000004">
      <c r="A4946" s="1">
        <v>43289</v>
      </c>
      <c r="B4946" t="s">
        <v>98</v>
      </c>
      <c r="C4946" t="s">
        <v>92</v>
      </c>
      <c r="D4946" t="s">
        <v>40</v>
      </c>
      <c r="E4946" t="s">
        <v>42</v>
      </c>
      <c r="F4946" t="s">
        <v>86</v>
      </c>
      <c r="G4946">
        <v>52.76</v>
      </c>
    </row>
    <row r="4947" spans="1:7" x14ac:dyDescent="0.55000000000000004">
      <c r="A4947" s="1">
        <v>43408</v>
      </c>
      <c r="B4947" t="s">
        <v>98</v>
      </c>
      <c r="C4947" t="s">
        <v>100</v>
      </c>
      <c r="D4947" t="s">
        <v>101</v>
      </c>
      <c r="E4947" t="s">
        <v>42</v>
      </c>
      <c r="F4947" t="s">
        <v>55</v>
      </c>
      <c r="G4947">
        <v>52.752000000000002</v>
      </c>
    </row>
    <row r="4948" spans="1:7" x14ac:dyDescent="0.55000000000000004">
      <c r="A4948" s="1">
        <v>43448</v>
      </c>
      <c r="B4948" t="s">
        <v>98</v>
      </c>
      <c r="C4948" t="s">
        <v>207</v>
      </c>
      <c r="D4948" t="s">
        <v>101</v>
      </c>
      <c r="E4948" t="s">
        <v>67</v>
      </c>
      <c r="F4948" t="s">
        <v>68</v>
      </c>
      <c r="G4948">
        <v>52.68</v>
      </c>
    </row>
    <row r="4949" spans="1:7" x14ac:dyDescent="0.55000000000000004">
      <c r="A4949" s="1">
        <v>42346</v>
      </c>
      <c r="B4949" t="s">
        <v>22</v>
      </c>
      <c r="C4949" t="s">
        <v>416</v>
      </c>
      <c r="D4949" t="s">
        <v>40</v>
      </c>
      <c r="E4949" t="s">
        <v>67</v>
      </c>
      <c r="F4949" t="s">
        <v>68</v>
      </c>
      <c r="G4949">
        <v>52.68</v>
      </c>
    </row>
    <row r="4950" spans="1:7" x14ac:dyDescent="0.55000000000000004">
      <c r="A4950" s="1">
        <v>43012</v>
      </c>
      <c r="B4950" t="s">
        <v>37</v>
      </c>
      <c r="C4950" t="s">
        <v>50</v>
      </c>
      <c r="D4950" t="s">
        <v>26</v>
      </c>
      <c r="E4950" t="s">
        <v>67</v>
      </c>
      <c r="F4950" t="s">
        <v>68</v>
      </c>
      <c r="G4950">
        <v>52.68</v>
      </c>
    </row>
    <row r="4951" spans="1:7" x14ac:dyDescent="0.55000000000000004">
      <c r="A4951" s="1">
        <v>42582</v>
      </c>
      <c r="B4951" t="s">
        <v>37</v>
      </c>
      <c r="C4951" t="s">
        <v>593</v>
      </c>
      <c r="D4951" t="s">
        <v>101</v>
      </c>
      <c r="E4951" t="s">
        <v>42</v>
      </c>
      <c r="F4951" t="s">
        <v>575</v>
      </c>
      <c r="G4951">
        <v>52.59</v>
      </c>
    </row>
    <row r="4952" spans="1:7" x14ac:dyDescent="0.55000000000000004">
      <c r="A4952" s="1">
        <v>42898</v>
      </c>
      <c r="B4952" t="s">
        <v>22</v>
      </c>
      <c r="C4952" t="s">
        <v>263</v>
      </c>
      <c r="D4952" t="s">
        <v>144</v>
      </c>
      <c r="E4952" t="s">
        <v>42</v>
      </c>
      <c r="F4952" t="s">
        <v>74</v>
      </c>
      <c r="G4952">
        <v>52.56</v>
      </c>
    </row>
    <row r="4953" spans="1:7" x14ac:dyDescent="0.55000000000000004">
      <c r="A4953" s="1">
        <v>42616</v>
      </c>
      <c r="B4953" t="s">
        <v>22</v>
      </c>
      <c r="C4953" t="s">
        <v>143</v>
      </c>
      <c r="D4953" t="s">
        <v>144</v>
      </c>
      <c r="E4953" t="s">
        <v>42</v>
      </c>
      <c r="F4953" t="s">
        <v>169</v>
      </c>
      <c r="G4953">
        <v>52.512</v>
      </c>
    </row>
    <row r="4954" spans="1:7" x14ac:dyDescent="0.55000000000000004">
      <c r="A4954" s="1">
        <v>42295</v>
      </c>
      <c r="B4954" t="s">
        <v>37</v>
      </c>
      <c r="C4954" t="s">
        <v>143</v>
      </c>
      <c r="D4954" t="s">
        <v>144</v>
      </c>
      <c r="E4954" t="s">
        <v>42</v>
      </c>
      <c r="F4954" t="s">
        <v>169</v>
      </c>
      <c r="G4954">
        <v>52.512</v>
      </c>
    </row>
    <row r="4955" spans="1:7" x14ac:dyDescent="0.55000000000000004">
      <c r="A4955" s="1">
        <v>42261</v>
      </c>
      <c r="B4955" t="s">
        <v>37</v>
      </c>
      <c r="C4955" t="s">
        <v>207</v>
      </c>
      <c r="D4955" t="s">
        <v>101</v>
      </c>
      <c r="E4955" t="s">
        <v>42</v>
      </c>
      <c r="F4955" t="s">
        <v>74</v>
      </c>
      <c r="G4955">
        <v>52.448</v>
      </c>
    </row>
    <row r="4956" spans="1:7" x14ac:dyDescent="0.55000000000000004">
      <c r="A4956" s="1">
        <v>43420</v>
      </c>
      <c r="B4956" t="s">
        <v>98</v>
      </c>
      <c r="C4956" t="s">
        <v>263</v>
      </c>
      <c r="D4956" t="s">
        <v>144</v>
      </c>
      <c r="E4956" t="s">
        <v>67</v>
      </c>
      <c r="F4956" t="s">
        <v>680</v>
      </c>
      <c r="G4956">
        <v>52.44</v>
      </c>
    </row>
    <row r="4957" spans="1:7" x14ac:dyDescent="0.55000000000000004">
      <c r="A4957" s="1">
        <v>42715</v>
      </c>
      <c r="B4957" t="s">
        <v>22</v>
      </c>
      <c r="C4957" t="s">
        <v>453</v>
      </c>
      <c r="D4957" t="s">
        <v>40</v>
      </c>
      <c r="E4957" t="s">
        <v>28</v>
      </c>
      <c r="F4957" t="s">
        <v>61</v>
      </c>
      <c r="G4957">
        <v>52.415999999999997</v>
      </c>
    </row>
    <row r="4958" spans="1:7" x14ac:dyDescent="0.55000000000000004">
      <c r="A4958" s="1">
        <v>43407</v>
      </c>
      <c r="B4958" t="s">
        <v>22</v>
      </c>
      <c r="C4958" t="s">
        <v>225</v>
      </c>
      <c r="D4958" t="s">
        <v>101</v>
      </c>
      <c r="E4958" t="s">
        <v>42</v>
      </c>
      <c r="F4958" t="s">
        <v>55</v>
      </c>
      <c r="G4958">
        <v>52.4</v>
      </c>
    </row>
    <row r="4959" spans="1:7" x14ac:dyDescent="0.55000000000000004">
      <c r="A4959" s="1">
        <v>42750</v>
      </c>
      <c r="B4959" t="s">
        <v>98</v>
      </c>
      <c r="C4959" t="s">
        <v>786</v>
      </c>
      <c r="D4959" t="s">
        <v>144</v>
      </c>
      <c r="E4959" t="s">
        <v>42</v>
      </c>
      <c r="F4959" t="s">
        <v>169</v>
      </c>
      <c r="G4959">
        <v>52.34</v>
      </c>
    </row>
    <row r="4960" spans="1:7" x14ac:dyDescent="0.55000000000000004">
      <c r="A4960" s="1">
        <v>43435</v>
      </c>
      <c r="B4960" t="s">
        <v>22</v>
      </c>
      <c r="C4960" t="s">
        <v>234</v>
      </c>
      <c r="D4960" t="s">
        <v>101</v>
      </c>
      <c r="E4960" t="s">
        <v>42</v>
      </c>
      <c r="F4960" t="s">
        <v>265</v>
      </c>
      <c r="G4960">
        <v>52.29</v>
      </c>
    </row>
    <row r="4961" spans="1:7" x14ac:dyDescent="0.55000000000000004">
      <c r="A4961" s="1">
        <v>42682</v>
      </c>
      <c r="B4961" t="s">
        <v>22</v>
      </c>
      <c r="C4961" t="s">
        <v>263</v>
      </c>
      <c r="D4961" t="s">
        <v>144</v>
      </c>
      <c r="E4961" t="s">
        <v>42</v>
      </c>
      <c r="F4961" t="s">
        <v>71</v>
      </c>
      <c r="G4961">
        <v>52.271999999999998</v>
      </c>
    </row>
    <row r="4962" spans="1:7" x14ac:dyDescent="0.55000000000000004">
      <c r="A4962" s="1">
        <v>43430</v>
      </c>
      <c r="B4962" t="s">
        <v>37</v>
      </c>
      <c r="C4962" t="s">
        <v>494</v>
      </c>
      <c r="D4962" t="s">
        <v>144</v>
      </c>
      <c r="E4962" t="s">
        <v>42</v>
      </c>
      <c r="F4962" t="s">
        <v>74</v>
      </c>
      <c r="G4962">
        <v>52.271999999999998</v>
      </c>
    </row>
    <row r="4963" spans="1:7" x14ac:dyDescent="0.55000000000000004">
      <c r="A4963" s="1">
        <v>42599</v>
      </c>
      <c r="B4963" t="s">
        <v>37</v>
      </c>
      <c r="C4963" t="s">
        <v>1244</v>
      </c>
      <c r="D4963" t="s">
        <v>144</v>
      </c>
      <c r="E4963" t="s">
        <v>42</v>
      </c>
      <c r="F4963" t="s">
        <v>71</v>
      </c>
      <c r="G4963">
        <v>52.2</v>
      </c>
    </row>
    <row r="4964" spans="1:7" x14ac:dyDescent="0.55000000000000004">
      <c r="A4964" s="1">
        <v>43052</v>
      </c>
      <c r="B4964" t="s">
        <v>22</v>
      </c>
      <c r="C4964" t="s">
        <v>84</v>
      </c>
      <c r="D4964" t="s">
        <v>26</v>
      </c>
      <c r="E4964" t="s">
        <v>42</v>
      </c>
      <c r="F4964" t="s">
        <v>575</v>
      </c>
      <c r="G4964">
        <v>52.136000000000003</v>
      </c>
    </row>
    <row r="4965" spans="1:7" x14ac:dyDescent="0.55000000000000004">
      <c r="A4965" s="1">
        <v>42099</v>
      </c>
      <c r="B4965" t="s">
        <v>37</v>
      </c>
      <c r="C4965" t="s">
        <v>207</v>
      </c>
      <c r="D4965" t="s">
        <v>101</v>
      </c>
      <c r="E4965" t="s">
        <v>42</v>
      </c>
      <c r="F4965" t="s">
        <v>55</v>
      </c>
      <c r="G4965">
        <v>52.095999999999997</v>
      </c>
    </row>
    <row r="4966" spans="1:7" x14ac:dyDescent="0.55000000000000004">
      <c r="A4966" s="1">
        <v>42312</v>
      </c>
      <c r="B4966" t="s">
        <v>98</v>
      </c>
      <c r="C4966" t="s">
        <v>263</v>
      </c>
      <c r="D4966" t="s">
        <v>144</v>
      </c>
      <c r="E4966" t="s">
        <v>42</v>
      </c>
      <c r="F4966" t="s">
        <v>71</v>
      </c>
      <c r="G4966">
        <v>52.064</v>
      </c>
    </row>
    <row r="4967" spans="1:7" x14ac:dyDescent="0.55000000000000004">
      <c r="A4967" s="1">
        <v>43441</v>
      </c>
      <c r="B4967" t="s">
        <v>22</v>
      </c>
      <c r="C4967" t="s">
        <v>1488</v>
      </c>
      <c r="D4967" t="s">
        <v>26</v>
      </c>
      <c r="E4967" t="s">
        <v>67</v>
      </c>
      <c r="F4967" t="s">
        <v>157</v>
      </c>
      <c r="G4967">
        <v>52</v>
      </c>
    </row>
    <row r="4968" spans="1:7" x14ac:dyDescent="0.55000000000000004">
      <c r="A4968" s="1">
        <v>42837</v>
      </c>
      <c r="B4968" t="s">
        <v>37</v>
      </c>
      <c r="C4968" t="s">
        <v>84</v>
      </c>
      <c r="D4968" t="s">
        <v>26</v>
      </c>
      <c r="E4968" t="s">
        <v>42</v>
      </c>
      <c r="F4968" t="s">
        <v>55</v>
      </c>
      <c r="G4968">
        <v>51.984000000000002</v>
      </c>
    </row>
    <row r="4969" spans="1:7" x14ac:dyDescent="0.55000000000000004">
      <c r="A4969" s="1">
        <v>42539</v>
      </c>
      <c r="B4969" t="s">
        <v>22</v>
      </c>
      <c r="C4969" t="s">
        <v>39</v>
      </c>
      <c r="D4969" t="s">
        <v>40</v>
      </c>
      <c r="E4969" t="s">
        <v>42</v>
      </c>
      <c r="F4969" t="s">
        <v>64</v>
      </c>
      <c r="G4969">
        <v>51.98</v>
      </c>
    </row>
    <row r="4970" spans="1:7" x14ac:dyDescent="0.55000000000000004">
      <c r="A4970" s="1">
        <v>42358</v>
      </c>
      <c r="B4970" t="s">
        <v>22</v>
      </c>
      <c r="C4970" t="s">
        <v>306</v>
      </c>
      <c r="D4970" t="s">
        <v>40</v>
      </c>
      <c r="E4970" t="s">
        <v>28</v>
      </c>
      <c r="F4970" t="s">
        <v>61</v>
      </c>
      <c r="G4970">
        <v>51.968000000000004</v>
      </c>
    </row>
    <row r="4971" spans="1:7" x14ac:dyDescent="0.55000000000000004">
      <c r="A4971" s="1">
        <v>43210</v>
      </c>
      <c r="B4971" t="s">
        <v>37</v>
      </c>
      <c r="C4971" t="s">
        <v>143</v>
      </c>
      <c r="D4971" t="s">
        <v>144</v>
      </c>
      <c r="E4971" t="s">
        <v>28</v>
      </c>
      <c r="F4971" t="s">
        <v>61</v>
      </c>
      <c r="G4971">
        <v>51.968000000000004</v>
      </c>
    </row>
    <row r="4972" spans="1:7" x14ac:dyDescent="0.55000000000000004">
      <c r="A4972" s="1">
        <v>42505</v>
      </c>
      <c r="B4972" t="s">
        <v>37</v>
      </c>
      <c r="C4972" t="s">
        <v>143</v>
      </c>
      <c r="D4972" t="s">
        <v>144</v>
      </c>
      <c r="E4972" t="s">
        <v>42</v>
      </c>
      <c r="F4972" t="s">
        <v>55</v>
      </c>
      <c r="G4972">
        <v>51.968000000000004</v>
      </c>
    </row>
    <row r="4973" spans="1:7" x14ac:dyDescent="0.55000000000000004">
      <c r="A4973" s="1">
        <v>42858</v>
      </c>
      <c r="B4973" t="s">
        <v>22</v>
      </c>
      <c r="C4973" t="s">
        <v>494</v>
      </c>
      <c r="D4973" t="s">
        <v>144</v>
      </c>
      <c r="E4973" t="s">
        <v>28</v>
      </c>
      <c r="F4973" t="s">
        <v>61</v>
      </c>
      <c r="G4973">
        <v>51.968000000000004</v>
      </c>
    </row>
    <row r="4974" spans="1:7" x14ac:dyDescent="0.55000000000000004">
      <c r="A4974" s="1">
        <v>42123</v>
      </c>
      <c r="B4974" t="s">
        <v>22</v>
      </c>
      <c r="C4974" t="s">
        <v>734</v>
      </c>
      <c r="D4974" t="s">
        <v>26</v>
      </c>
      <c r="E4974" t="s">
        <v>28</v>
      </c>
      <c r="F4974" t="s">
        <v>32</v>
      </c>
      <c r="G4974">
        <v>51.96</v>
      </c>
    </row>
    <row r="4975" spans="1:7" x14ac:dyDescent="0.55000000000000004">
      <c r="A4975" s="1">
        <v>42014</v>
      </c>
      <c r="B4975" t="s">
        <v>37</v>
      </c>
      <c r="C4975" t="s">
        <v>315</v>
      </c>
      <c r="D4975" t="s">
        <v>26</v>
      </c>
      <c r="E4975" t="s">
        <v>28</v>
      </c>
      <c r="F4975" t="s">
        <v>61</v>
      </c>
      <c r="G4975">
        <v>51.94</v>
      </c>
    </row>
    <row r="4976" spans="1:7" x14ac:dyDescent="0.55000000000000004">
      <c r="A4976" s="1">
        <v>42046</v>
      </c>
      <c r="B4976" t="s">
        <v>22</v>
      </c>
      <c r="C4976" t="s">
        <v>593</v>
      </c>
      <c r="D4976" t="s">
        <v>101</v>
      </c>
      <c r="E4976" t="s">
        <v>42</v>
      </c>
      <c r="F4976" t="s">
        <v>71</v>
      </c>
      <c r="G4976">
        <v>51.9</v>
      </c>
    </row>
    <row r="4977" spans="1:7" x14ac:dyDescent="0.55000000000000004">
      <c r="A4977" s="1">
        <v>42807</v>
      </c>
      <c r="B4977" t="s">
        <v>37</v>
      </c>
      <c r="C4977" t="s">
        <v>143</v>
      </c>
      <c r="D4977" t="s">
        <v>144</v>
      </c>
      <c r="E4977" t="s">
        <v>42</v>
      </c>
      <c r="F4977" t="s">
        <v>71</v>
      </c>
      <c r="G4977">
        <v>51.896999999999998</v>
      </c>
    </row>
    <row r="4978" spans="1:7" x14ac:dyDescent="0.55000000000000004">
      <c r="A4978" s="1">
        <v>42655</v>
      </c>
      <c r="B4978" t="s">
        <v>98</v>
      </c>
      <c r="C4978" t="s">
        <v>263</v>
      </c>
      <c r="D4978" t="s">
        <v>144</v>
      </c>
      <c r="E4978" t="s">
        <v>42</v>
      </c>
      <c r="F4978" t="s">
        <v>86</v>
      </c>
      <c r="G4978">
        <v>51.84</v>
      </c>
    </row>
    <row r="4979" spans="1:7" x14ac:dyDescent="0.55000000000000004">
      <c r="A4979" s="1">
        <v>42449</v>
      </c>
      <c r="B4979" t="s">
        <v>37</v>
      </c>
      <c r="C4979" t="s">
        <v>110</v>
      </c>
      <c r="D4979" t="s">
        <v>101</v>
      </c>
      <c r="E4979" t="s">
        <v>42</v>
      </c>
      <c r="F4979" t="s">
        <v>86</v>
      </c>
      <c r="G4979">
        <v>51.84</v>
      </c>
    </row>
    <row r="4980" spans="1:7" x14ac:dyDescent="0.55000000000000004">
      <c r="A4980" s="1">
        <v>42933</v>
      </c>
      <c r="B4980" t="s">
        <v>22</v>
      </c>
      <c r="C4980" t="s">
        <v>593</v>
      </c>
      <c r="D4980" t="s">
        <v>101</v>
      </c>
      <c r="E4980" t="s">
        <v>42</v>
      </c>
      <c r="F4980" t="s">
        <v>86</v>
      </c>
      <c r="G4980">
        <v>51.84</v>
      </c>
    </row>
    <row r="4981" spans="1:7" x14ac:dyDescent="0.55000000000000004">
      <c r="A4981" s="1">
        <v>43425</v>
      </c>
      <c r="B4981" t="s">
        <v>22</v>
      </c>
      <c r="C4981" t="s">
        <v>92</v>
      </c>
      <c r="D4981" t="s">
        <v>40</v>
      </c>
      <c r="E4981" t="s">
        <v>42</v>
      </c>
      <c r="F4981" t="s">
        <v>86</v>
      </c>
      <c r="G4981">
        <v>51.84</v>
      </c>
    </row>
    <row r="4982" spans="1:7" x14ac:dyDescent="0.55000000000000004">
      <c r="A4982" s="1">
        <v>43086</v>
      </c>
      <c r="B4982" t="s">
        <v>37</v>
      </c>
      <c r="C4982" t="s">
        <v>100</v>
      </c>
      <c r="D4982" t="s">
        <v>101</v>
      </c>
      <c r="E4982" t="s">
        <v>42</v>
      </c>
      <c r="F4982" t="s">
        <v>86</v>
      </c>
      <c r="G4982">
        <v>51.84</v>
      </c>
    </row>
    <row r="4983" spans="1:7" x14ac:dyDescent="0.55000000000000004">
      <c r="A4983" s="1">
        <v>42938</v>
      </c>
      <c r="B4983" t="s">
        <v>37</v>
      </c>
      <c r="C4983" t="s">
        <v>2738</v>
      </c>
      <c r="D4983" t="s">
        <v>144</v>
      </c>
      <c r="E4983" t="s">
        <v>42</v>
      </c>
      <c r="F4983" t="s">
        <v>86</v>
      </c>
      <c r="G4983">
        <v>51.84</v>
      </c>
    </row>
    <row r="4984" spans="1:7" x14ac:dyDescent="0.55000000000000004">
      <c r="A4984" s="1">
        <v>42846</v>
      </c>
      <c r="B4984" t="s">
        <v>22</v>
      </c>
      <c r="C4984" t="s">
        <v>745</v>
      </c>
      <c r="D4984" t="s">
        <v>144</v>
      </c>
      <c r="E4984" t="s">
        <v>42</v>
      </c>
      <c r="F4984" t="s">
        <v>86</v>
      </c>
      <c r="G4984">
        <v>51.84</v>
      </c>
    </row>
    <row r="4985" spans="1:7" x14ac:dyDescent="0.55000000000000004">
      <c r="A4985" s="1">
        <v>42803</v>
      </c>
      <c r="B4985" t="s">
        <v>22</v>
      </c>
      <c r="C4985" t="s">
        <v>1244</v>
      </c>
      <c r="D4985" t="s">
        <v>144</v>
      </c>
      <c r="E4985" t="s">
        <v>42</v>
      </c>
      <c r="F4985" t="s">
        <v>71</v>
      </c>
      <c r="G4985">
        <v>51.8</v>
      </c>
    </row>
    <row r="4986" spans="1:7" x14ac:dyDescent="0.55000000000000004">
      <c r="A4986" s="1">
        <v>42725</v>
      </c>
      <c r="B4986" t="s">
        <v>98</v>
      </c>
      <c r="C4986" t="s">
        <v>207</v>
      </c>
      <c r="D4986" t="s">
        <v>101</v>
      </c>
      <c r="E4986" t="s">
        <v>28</v>
      </c>
      <c r="F4986" t="s">
        <v>61</v>
      </c>
      <c r="G4986">
        <v>51.756</v>
      </c>
    </row>
    <row r="4987" spans="1:7" x14ac:dyDescent="0.55000000000000004">
      <c r="A4987" s="1">
        <v>43333</v>
      </c>
      <c r="B4987" t="s">
        <v>22</v>
      </c>
      <c r="C4987" t="s">
        <v>39</v>
      </c>
      <c r="D4987" t="s">
        <v>40</v>
      </c>
      <c r="E4987" t="s">
        <v>42</v>
      </c>
      <c r="F4987" t="s">
        <v>43</v>
      </c>
      <c r="G4987">
        <v>51.75</v>
      </c>
    </row>
    <row r="4988" spans="1:7" x14ac:dyDescent="0.55000000000000004">
      <c r="A4988" s="1">
        <v>43044</v>
      </c>
      <c r="B4988" t="s">
        <v>98</v>
      </c>
      <c r="C4988" t="s">
        <v>250</v>
      </c>
      <c r="D4988" t="s">
        <v>101</v>
      </c>
      <c r="E4988" t="s">
        <v>42</v>
      </c>
      <c r="F4988" t="s">
        <v>43</v>
      </c>
      <c r="G4988">
        <v>51.75</v>
      </c>
    </row>
    <row r="4989" spans="1:7" x14ac:dyDescent="0.55000000000000004">
      <c r="A4989" s="1">
        <v>43315</v>
      </c>
      <c r="B4989" t="s">
        <v>22</v>
      </c>
      <c r="C4989" t="s">
        <v>39</v>
      </c>
      <c r="D4989" t="s">
        <v>40</v>
      </c>
      <c r="E4989" t="s">
        <v>42</v>
      </c>
      <c r="F4989" t="s">
        <v>43</v>
      </c>
      <c r="G4989">
        <v>51.75</v>
      </c>
    </row>
    <row r="4990" spans="1:7" x14ac:dyDescent="0.55000000000000004">
      <c r="A4990" s="1">
        <v>43372</v>
      </c>
      <c r="B4990" t="s">
        <v>22</v>
      </c>
      <c r="C4990" t="s">
        <v>39</v>
      </c>
      <c r="D4990" t="s">
        <v>40</v>
      </c>
      <c r="E4990" t="s">
        <v>28</v>
      </c>
      <c r="F4990" t="s">
        <v>61</v>
      </c>
      <c r="G4990">
        <v>51.75</v>
      </c>
    </row>
    <row r="4991" spans="1:7" x14ac:dyDescent="0.55000000000000004">
      <c r="A4991" s="1">
        <v>42930</v>
      </c>
      <c r="B4991" t="s">
        <v>22</v>
      </c>
      <c r="C4991" t="s">
        <v>1271</v>
      </c>
      <c r="D4991" t="s">
        <v>26</v>
      </c>
      <c r="E4991" t="s">
        <v>28</v>
      </c>
      <c r="F4991" t="s">
        <v>61</v>
      </c>
      <c r="G4991">
        <v>51.75</v>
      </c>
    </row>
    <row r="4992" spans="1:7" x14ac:dyDescent="0.55000000000000004">
      <c r="A4992" s="1">
        <v>43319</v>
      </c>
      <c r="B4992" t="s">
        <v>22</v>
      </c>
      <c r="C4992" t="s">
        <v>39</v>
      </c>
      <c r="D4992" t="s">
        <v>40</v>
      </c>
      <c r="E4992" t="s">
        <v>28</v>
      </c>
      <c r="F4992" t="s">
        <v>61</v>
      </c>
      <c r="G4992">
        <v>51.75</v>
      </c>
    </row>
    <row r="4993" spans="1:7" x14ac:dyDescent="0.55000000000000004">
      <c r="A4993" s="1">
        <v>43016</v>
      </c>
      <c r="B4993" t="s">
        <v>37</v>
      </c>
      <c r="C4993" t="s">
        <v>100</v>
      </c>
      <c r="D4993" t="s">
        <v>101</v>
      </c>
      <c r="E4993" t="s">
        <v>28</v>
      </c>
      <c r="F4993" t="s">
        <v>61</v>
      </c>
      <c r="G4993">
        <v>51.712000000000003</v>
      </c>
    </row>
    <row r="4994" spans="1:7" x14ac:dyDescent="0.55000000000000004">
      <c r="A4994" s="1">
        <v>42888</v>
      </c>
      <c r="B4994" t="s">
        <v>37</v>
      </c>
      <c r="C4994" t="s">
        <v>92</v>
      </c>
      <c r="D4994" t="s">
        <v>40</v>
      </c>
      <c r="E4994" t="s">
        <v>42</v>
      </c>
      <c r="F4994" t="s">
        <v>71</v>
      </c>
      <c r="G4994">
        <v>51.648000000000003</v>
      </c>
    </row>
    <row r="4995" spans="1:7" x14ac:dyDescent="0.55000000000000004">
      <c r="A4995" s="1">
        <v>42730</v>
      </c>
      <c r="B4995" t="s">
        <v>22</v>
      </c>
      <c r="C4995" t="s">
        <v>494</v>
      </c>
      <c r="D4995" t="s">
        <v>144</v>
      </c>
      <c r="E4995" t="s">
        <v>28</v>
      </c>
      <c r="F4995" t="s">
        <v>52</v>
      </c>
      <c r="G4995">
        <v>51.588000000000001</v>
      </c>
    </row>
    <row r="4996" spans="1:7" x14ac:dyDescent="0.55000000000000004">
      <c r="A4996" s="1">
        <v>42521</v>
      </c>
      <c r="B4996" t="s">
        <v>37</v>
      </c>
      <c r="C4996" t="s">
        <v>207</v>
      </c>
      <c r="D4996" t="s">
        <v>101</v>
      </c>
      <c r="E4996" t="s">
        <v>28</v>
      </c>
      <c r="F4996" t="s">
        <v>61</v>
      </c>
      <c r="G4996">
        <v>51.56</v>
      </c>
    </row>
    <row r="4997" spans="1:7" x14ac:dyDescent="0.55000000000000004">
      <c r="A4997" s="1">
        <v>42313</v>
      </c>
      <c r="B4997" t="s">
        <v>22</v>
      </c>
      <c r="C4997" t="s">
        <v>143</v>
      </c>
      <c r="D4997" t="s">
        <v>144</v>
      </c>
      <c r="E4997" t="s">
        <v>67</v>
      </c>
      <c r="F4997" t="s">
        <v>157</v>
      </c>
      <c r="G4997">
        <v>51.56</v>
      </c>
    </row>
    <row r="4998" spans="1:7" x14ac:dyDescent="0.55000000000000004">
      <c r="A4998" s="1">
        <v>43372</v>
      </c>
      <c r="B4998" t="s">
        <v>22</v>
      </c>
      <c r="C4998" t="s">
        <v>263</v>
      </c>
      <c r="D4998" t="s">
        <v>144</v>
      </c>
      <c r="E4998" t="s">
        <v>42</v>
      </c>
      <c r="F4998" t="s">
        <v>86</v>
      </c>
      <c r="G4998">
        <v>51.55</v>
      </c>
    </row>
    <row r="4999" spans="1:7" x14ac:dyDescent="0.55000000000000004">
      <c r="A4999" s="1">
        <v>42378</v>
      </c>
      <c r="B4999" t="s">
        <v>22</v>
      </c>
      <c r="C4999" t="s">
        <v>25</v>
      </c>
      <c r="D4999" t="s">
        <v>26</v>
      </c>
      <c r="E4999" t="s">
        <v>42</v>
      </c>
      <c r="F4999" t="s">
        <v>86</v>
      </c>
      <c r="G4999">
        <v>51.55</v>
      </c>
    </row>
    <row r="5000" spans="1:7" x14ac:dyDescent="0.55000000000000004">
      <c r="A5000" s="1">
        <v>42623</v>
      </c>
      <c r="B5000" t="s">
        <v>22</v>
      </c>
      <c r="C5000" t="s">
        <v>39</v>
      </c>
      <c r="D5000" t="s">
        <v>40</v>
      </c>
      <c r="E5000" t="s">
        <v>42</v>
      </c>
      <c r="F5000" t="s">
        <v>575</v>
      </c>
      <c r="G5000">
        <v>51.52</v>
      </c>
    </row>
    <row r="5001" spans="1:7" x14ac:dyDescent="0.55000000000000004">
      <c r="A5001" s="1">
        <v>42974</v>
      </c>
      <c r="B5001" t="s">
        <v>22</v>
      </c>
      <c r="C5001" t="s">
        <v>100</v>
      </c>
      <c r="D5001" t="s">
        <v>101</v>
      </c>
      <c r="E5001" t="s">
        <v>42</v>
      </c>
      <c r="F5001" t="s">
        <v>575</v>
      </c>
      <c r="G5001">
        <v>51.52</v>
      </c>
    </row>
    <row r="5002" spans="1:7" x14ac:dyDescent="0.55000000000000004">
      <c r="A5002" s="1">
        <v>42085</v>
      </c>
      <c r="B5002" t="s">
        <v>22</v>
      </c>
      <c r="C5002" t="s">
        <v>84</v>
      </c>
      <c r="D5002" t="s">
        <v>26</v>
      </c>
      <c r="E5002" t="s">
        <v>42</v>
      </c>
      <c r="F5002" t="s">
        <v>71</v>
      </c>
      <c r="G5002">
        <v>51.465000000000003</v>
      </c>
    </row>
    <row r="5003" spans="1:7" x14ac:dyDescent="0.55000000000000004">
      <c r="A5003" s="1">
        <v>43122</v>
      </c>
      <c r="B5003" t="s">
        <v>98</v>
      </c>
      <c r="C5003" t="s">
        <v>1763</v>
      </c>
      <c r="D5003" t="s">
        <v>40</v>
      </c>
      <c r="E5003" t="s">
        <v>42</v>
      </c>
      <c r="F5003" t="s">
        <v>55</v>
      </c>
      <c r="G5003">
        <v>51.45</v>
      </c>
    </row>
    <row r="5004" spans="1:7" x14ac:dyDescent="0.55000000000000004">
      <c r="A5004" s="1">
        <v>42513</v>
      </c>
      <c r="B5004" t="s">
        <v>37</v>
      </c>
      <c r="C5004" t="s">
        <v>1399</v>
      </c>
      <c r="D5004" t="s">
        <v>144</v>
      </c>
      <c r="E5004" t="s">
        <v>42</v>
      </c>
      <c r="F5004" t="s">
        <v>55</v>
      </c>
      <c r="G5004">
        <v>51.45</v>
      </c>
    </row>
    <row r="5005" spans="1:7" x14ac:dyDescent="0.55000000000000004">
      <c r="A5005" s="1">
        <v>43004</v>
      </c>
      <c r="B5005" t="s">
        <v>22</v>
      </c>
      <c r="C5005" t="s">
        <v>39</v>
      </c>
      <c r="D5005" t="s">
        <v>40</v>
      </c>
      <c r="E5005" t="s">
        <v>42</v>
      </c>
      <c r="F5005" t="s">
        <v>55</v>
      </c>
      <c r="G5005">
        <v>51.45</v>
      </c>
    </row>
    <row r="5006" spans="1:7" x14ac:dyDescent="0.55000000000000004">
      <c r="A5006" s="1">
        <v>42365</v>
      </c>
      <c r="B5006" t="s">
        <v>98</v>
      </c>
      <c r="C5006" t="s">
        <v>39</v>
      </c>
      <c r="D5006" t="s">
        <v>40</v>
      </c>
      <c r="E5006" t="s">
        <v>42</v>
      </c>
      <c r="F5006" t="s">
        <v>55</v>
      </c>
      <c r="G5006">
        <v>51.45</v>
      </c>
    </row>
    <row r="5007" spans="1:7" x14ac:dyDescent="0.55000000000000004">
      <c r="A5007" s="1">
        <v>43210</v>
      </c>
      <c r="B5007" t="s">
        <v>37</v>
      </c>
      <c r="C5007" t="s">
        <v>143</v>
      </c>
      <c r="D5007" t="s">
        <v>144</v>
      </c>
      <c r="E5007" t="s">
        <v>42</v>
      </c>
      <c r="F5007" t="s">
        <v>55</v>
      </c>
      <c r="G5007">
        <v>51.335999999999999</v>
      </c>
    </row>
    <row r="5008" spans="1:7" x14ac:dyDescent="0.55000000000000004">
      <c r="A5008" s="1">
        <v>43268</v>
      </c>
      <c r="B5008" t="s">
        <v>22</v>
      </c>
      <c r="C5008" t="s">
        <v>39</v>
      </c>
      <c r="D5008" t="s">
        <v>40</v>
      </c>
      <c r="E5008" t="s">
        <v>42</v>
      </c>
      <c r="F5008" t="s">
        <v>71</v>
      </c>
      <c r="G5008">
        <v>51.311999999999998</v>
      </c>
    </row>
    <row r="5009" spans="1:7" x14ac:dyDescent="0.55000000000000004">
      <c r="A5009" s="1">
        <v>42719</v>
      </c>
      <c r="B5009" t="s">
        <v>22</v>
      </c>
      <c r="C5009" t="s">
        <v>92</v>
      </c>
      <c r="D5009" t="s">
        <v>40</v>
      </c>
      <c r="E5009" t="s">
        <v>42</v>
      </c>
      <c r="F5009" t="s">
        <v>71</v>
      </c>
      <c r="G5009">
        <v>51.311999999999998</v>
      </c>
    </row>
    <row r="5010" spans="1:7" x14ac:dyDescent="0.55000000000000004">
      <c r="A5010" s="1">
        <v>43271</v>
      </c>
      <c r="B5010" t="s">
        <v>22</v>
      </c>
      <c r="C5010" t="s">
        <v>263</v>
      </c>
      <c r="D5010" t="s">
        <v>144</v>
      </c>
      <c r="E5010" t="s">
        <v>42</v>
      </c>
      <c r="F5010" t="s">
        <v>71</v>
      </c>
      <c r="G5010">
        <v>51.311999999999998</v>
      </c>
    </row>
    <row r="5011" spans="1:7" x14ac:dyDescent="0.55000000000000004">
      <c r="A5011" s="1">
        <v>43175</v>
      </c>
      <c r="B5011" t="s">
        <v>22</v>
      </c>
      <c r="C5011" t="s">
        <v>494</v>
      </c>
      <c r="D5011" t="s">
        <v>144</v>
      </c>
      <c r="E5011" t="s">
        <v>28</v>
      </c>
      <c r="F5011" t="s">
        <v>61</v>
      </c>
      <c r="G5011">
        <v>51.264000000000003</v>
      </c>
    </row>
    <row r="5012" spans="1:7" x14ac:dyDescent="0.55000000000000004">
      <c r="A5012" s="1">
        <v>42255</v>
      </c>
      <c r="B5012" t="s">
        <v>22</v>
      </c>
      <c r="C5012" t="s">
        <v>100</v>
      </c>
      <c r="D5012" t="s">
        <v>101</v>
      </c>
      <c r="E5012" t="s">
        <v>42</v>
      </c>
      <c r="F5012" t="s">
        <v>71</v>
      </c>
      <c r="G5012">
        <v>51.183999999999997</v>
      </c>
    </row>
    <row r="5013" spans="1:7" x14ac:dyDescent="0.55000000000000004">
      <c r="A5013" s="1">
        <v>42807</v>
      </c>
      <c r="B5013" t="s">
        <v>98</v>
      </c>
      <c r="C5013" t="s">
        <v>39</v>
      </c>
      <c r="D5013" t="s">
        <v>40</v>
      </c>
      <c r="E5013" t="s">
        <v>42</v>
      </c>
      <c r="F5013" t="s">
        <v>71</v>
      </c>
      <c r="G5013">
        <v>51.183999999999997</v>
      </c>
    </row>
    <row r="5014" spans="1:7" x14ac:dyDescent="0.55000000000000004">
      <c r="A5014" s="1">
        <v>43372</v>
      </c>
      <c r="B5014" t="s">
        <v>37</v>
      </c>
      <c r="C5014" t="s">
        <v>494</v>
      </c>
      <c r="D5014" t="s">
        <v>144</v>
      </c>
      <c r="E5014" t="s">
        <v>42</v>
      </c>
      <c r="F5014" t="s">
        <v>55</v>
      </c>
      <c r="G5014">
        <v>51.167999999999999</v>
      </c>
    </row>
    <row r="5015" spans="1:7" x14ac:dyDescent="0.55000000000000004">
      <c r="A5015" s="1">
        <v>43151</v>
      </c>
      <c r="B5015" t="s">
        <v>98</v>
      </c>
      <c r="C5015" t="s">
        <v>306</v>
      </c>
      <c r="D5015" t="s">
        <v>40</v>
      </c>
      <c r="E5015" t="s">
        <v>42</v>
      </c>
      <c r="F5015" t="s">
        <v>55</v>
      </c>
      <c r="G5015">
        <v>51.167999999999999</v>
      </c>
    </row>
    <row r="5016" spans="1:7" x14ac:dyDescent="0.55000000000000004">
      <c r="A5016" s="1">
        <v>42645</v>
      </c>
      <c r="B5016" t="s">
        <v>37</v>
      </c>
      <c r="C5016" t="s">
        <v>786</v>
      </c>
      <c r="D5016" t="s">
        <v>144</v>
      </c>
      <c r="E5016" t="s">
        <v>42</v>
      </c>
      <c r="F5016" t="s">
        <v>169</v>
      </c>
      <c r="G5016">
        <v>51.12</v>
      </c>
    </row>
    <row r="5017" spans="1:7" x14ac:dyDescent="0.55000000000000004">
      <c r="A5017" s="1">
        <v>42535</v>
      </c>
      <c r="B5017" t="s">
        <v>98</v>
      </c>
      <c r="C5017" t="s">
        <v>143</v>
      </c>
      <c r="D5017" t="s">
        <v>144</v>
      </c>
      <c r="E5017" t="s">
        <v>28</v>
      </c>
      <c r="F5017" t="s">
        <v>61</v>
      </c>
      <c r="G5017">
        <v>51.072000000000003</v>
      </c>
    </row>
    <row r="5018" spans="1:7" x14ac:dyDescent="0.55000000000000004">
      <c r="A5018" s="1">
        <v>43028</v>
      </c>
      <c r="B5018" t="s">
        <v>22</v>
      </c>
      <c r="C5018" t="s">
        <v>100</v>
      </c>
      <c r="D5018" t="s">
        <v>101</v>
      </c>
      <c r="E5018" t="s">
        <v>42</v>
      </c>
      <c r="F5018" t="s">
        <v>86</v>
      </c>
      <c r="G5018">
        <v>51.015999999999998</v>
      </c>
    </row>
    <row r="5019" spans="1:7" x14ac:dyDescent="0.55000000000000004">
      <c r="A5019" s="1">
        <v>42333</v>
      </c>
      <c r="B5019" t="s">
        <v>22</v>
      </c>
      <c r="C5019" t="s">
        <v>416</v>
      </c>
      <c r="D5019" t="s">
        <v>40</v>
      </c>
      <c r="E5019" t="s">
        <v>42</v>
      </c>
      <c r="F5019" t="s">
        <v>64</v>
      </c>
      <c r="G5019">
        <v>51.015999999999998</v>
      </c>
    </row>
    <row r="5020" spans="1:7" x14ac:dyDescent="0.55000000000000004">
      <c r="A5020" s="1">
        <v>42326</v>
      </c>
      <c r="B5020" t="s">
        <v>22</v>
      </c>
      <c r="C5020" t="s">
        <v>143</v>
      </c>
      <c r="D5020" t="s">
        <v>144</v>
      </c>
      <c r="E5020" t="s">
        <v>42</v>
      </c>
      <c r="F5020" t="s">
        <v>71</v>
      </c>
      <c r="G5020">
        <v>50.997</v>
      </c>
    </row>
    <row r="5021" spans="1:7" x14ac:dyDescent="0.55000000000000004">
      <c r="A5021" s="1">
        <v>42687</v>
      </c>
      <c r="B5021" t="s">
        <v>22</v>
      </c>
      <c r="C5021" t="s">
        <v>250</v>
      </c>
      <c r="D5021" t="s">
        <v>101</v>
      </c>
      <c r="E5021" t="s">
        <v>67</v>
      </c>
      <c r="F5021" t="s">
        <v>68</v>
      </c>
      <c r="G5021">
        <v>50.97</v>
      </c>
    </row>
    <row r="5022" spans="1:7" x14ac:dyDescent="0.55000000000000004">
      <c r="A5022" s="1">
        <v>43424</v>
      </c>
      <c r="B5022" t="s">
        <v>37</v>
      </c>
      <c r="C5022" t="s">
        <v>263</v>
      </c>
      <c r="D5022" t="s">
        <v>144</v>
      </c>
      <c r="E5022" t="s">
        <v>28</v>
      </c>
      <c r="F5022" t="s">
        <v>61</v>
      </c>
      <c r="G5022">
        <v>50.97</v>
      </c>
    </row>
    <row r="5023" spans="1:7" x14ac:dyDescent="0.55000000000000004">
      <c r="A5023" s="1">
        <v>43036</v>
      </c>
      <c r="B5023" t="s">
        <v>37</v>
      </c>
      <c r="C5023" t="s">
        <v>39</v>
      </c>
      <c r="D5023" t="s">
        <v>40</v>
      </c>
      <c r="E5023" t="s">
        <v>42</v>
      </c>
      <c r="F5023" t="s">
        <v>86</v>
      </c>
      <c r="G5023">
        <v>50.96</v>
      </c>
    </row>
    <row r="5024" spans="1:7" x14ac:dyDescent="0.55000000000000004">
      <c r="A5024" s="1">
        <v>43361</v>
      </c>
      <c r="B5024" t="s">
        <v>37</v>
      </c>
      <c r="C5024" t="s">
        <v>1271</v>
      </c>
      <c r="D5024" t="s">
        <v>26</v>
      </c>
      <c r="E5024" t="s">
        <v>42</v>
      </c>
      <c r="F5024" t="s">
        <v>86</v>
      </c>
      <c r="G5024">
        <v>50.96</v>
      </c>
    </row>
    <row r="5025" spans="1:7" x14ac:dyDescent="0.55000000000000004">
      <c r="A5025" s="1">
        <v>42017</v>
      </c>
      <c r="B5025" t="s">
        <v>37</v>
      </c>
      <c r="C5025" t="s">
        <v>734</v>
      </c>
      <c r="D5025" t="s">
        <v>26</v>
      </c>
      <c r="E5025" t="s">
        <v>42</v>
      </c>
      <c r="F5025" t="s">
        <v>169</v>
      </c>
      <c r="G5025">
        <v>50.94</v>
      </c>
    </row>
    <row r="5026" spans="1:7" x14ac:dyDescent="0.55000000000000004">
      <c r="A5026" s="1">
        <v>43421</v>
      </c>
      <c r="B5026" t="s">
        <v>22</v>
      </c>
      <c r="C5026" t="s">
        <v>1244</v>
      </c>
      <c r="D5026" t="s">
        <v>144</v>
      </c>
      <c r="E5026" t="s">
        <v>42</v>
      </c>
      <c r="F5026" t="s">
        <v>64</v>
      </c>
      <c r="G5026">
        <v>50.94</v>
      </c>
    </row>
    <row r="5027" spans="1:7" x14ac:dyDescent="0.55000000000000004">
      <c r="A5027" s="1">
        <v>42725</v>
      </c>
      <c r="B5027" t="s">
        <v>22</v>
      </c>
      <c r="C5027" t="s">
        <v>50</v>
      </c>
      <c r="D5027" t="s">
        <v>26</v>
      </c>
      <c r="E5027" t="s">
        <v>67</v>
      </c>
      <c r="F5027" t="s">
        <v>157</v>
      </c>
      <c r="G5027">
        <v>50.88</v>
      </c>
    </row>
    <row r="5028" spans="1:7" x14ac:dyDescent="0.55000000000000004">
      <c r="A5028" s="1">
        <v>42595</v>
      </c>
      <c r="B5028" t="s">
        <v>37</v>
      </c>
      <c r="C5028" t="s">
        <v>39</v>
      </c>
      <c r="D5028" t="s">
        <v>40</v>
      </c>
      <c r="E5028" t="s">
        <v>42</v>
      </c>
      <c r="F5028" t="s">
        <v>64</v>
      </c>
      <c r="G5028">
        <v>50.8</v>
      </c>
    </row>
    <row r="5029" spans="1:7" x14ac:dyDescent="0.55000000000000004">
      <c r="A5029" s="1">
        <v>42765</v>
      </c>
      <c r="B5029" t="s">
        <v>22</v>
      </c>
      <c r="C5029" t="s">
        <v>39</v>
      </c>
      <c r="D5029" t="s">
        <v>40</v>
      </c>
      <c r="E5029" t="s">
        <v>42</v>
      </c>
      <c r="F5029" t="s">
        <v>71</v>
      </c>
      <c r="G5029">
        <v>50.783999999999999</v>
      </c>
    </row>
    <row r="5030" spans="1:7" x14ac:dyDescent="0.55000000000000004">
      <c r="A5030" s="1">
        <v>43043</v>
      </c>
      <c r="B5030" t="s">
        <v>37</v>
      </c>
      <c r="C5030" t="s">
        <v>50</v>
      </c>
      <c r="D5030" t="s">
        <v>26</v>
      </c>
      <c r="E5030" t="s">
        <v>28</v>
      </c>
      <c r="F5030" t="s">
        <v>61</v>
      </c>
      <c r="G5030">
        <v>50.496000000000002</v>
      </c>
    </row>
    <row r="5031" spans="1:7" x14ac:dyDescent="0.55000000000000004">
      <c r="A5031" s="1">
        <v>43380</v>
      </c>
      <c r="B5031" t="s">
        <v>98</v>
      </c>
      <c r="C5031" t="s">
        <v>84</v>
      </c>
      <c r="D5031" t="s">
        <v>26</v>
      </c>
      <c r="E5031" t="s">
        <v>42</v>
      </c>
      <c r="F5031" t="s">
        <v>71</v>
      </c>
      <c r="G5031">
        <v>50.454000000000001</v>
      </c>
    </row>
    <row r="5032" spans="1:7" x14ac:dyDescent="0.55000000000000004">
      <c r="A5032" s="1">
        <v>43327</v>
      </c>
      <c r="B5032" t="s">
        <v>37</v>
      </c>
      <c r="C5032" t="s">
        <v>225</v>
      </c>
      <c r="D5032" t="s">
        <v>101</v>
      </c>
      <c r="E5032" t="s">
        <v>42</v>
      </c>
      <c r="F5032" t="s">
        <v>43</v>
      </c>
      <c r="G5032">
        <v>50.4</v>
      </c>
    </row>
    <row r="5033" spans="1:7" x14ac:dyDescent="0.55000000000000004">
      <c r="A5033" s="1">
        <v>43454</v>
      </c>
      <c r="B5033" t="s">
        <v>37</v>
      </c>
      <c r="C5033" t="s">
        <v>263</v>
      </c>
      <c r="D5033" t="s">
        <v>144</v>
      </c>
      <c r="E5033" t="s">
        <v>42</v>
      </c>
      <c r="F5033" t="s">
        <v>71</v>
      </c>
      <c r="G5033">
        <v>50.351999999999997</v>
      </c>
    </row>
    <row r="5034" spans="1:7" x14ac:dyDescent="0.55000000000000004">
      <c r="A5034" s="1">
        <v>43302</v>
      </c>
      <c r="B5034" t="s">
        <v>22</v>
      </c>
      <c r="C5034" t="s">
        <v>39</v>
      </c>
      <c r="D5034" t="s">
        <v>40</v>
      </c>
      <c r="E5034" t="s">
        <v>42</v>
      </c>
      <c r="F5034" t="s">
        <v>71</v>
      </c>
      <c r="G5034">
        <v>50.351999999999997</v>
      </c>
    </row>
    <row r="5035" spans="1:7" x14ac:dyDescent="0.55000000000000004">
      <c r="A5035" s="1">
        <v>42486</v>
      </c>
      <c r="B5035" t="s">
        <v>37</v>
      </c>
      <c r="C5035" t="s">
        <v>39</v>
      </c>
      <c r="D5035" t="s">
        <v>40</v>
      </c>
      <c r="E5035" t="s">
        <v>42</v>
      </c>
      <c r="F5035" t="s">
        <v>71</v>
      </c>
      <c r="G5035">
        <v>50.351999999999997</v>
      </c>
    </row>
    <row r="5036" spans="1:7" x14ac:dyDescent="0.55000000000000004">
      <c r="A5036" s="1">
        <v>43147</v>
      </c>
      <c r="B5036" t="s">
        <v>22</v>
      </c>
      <c r="C5036" t="s">
        <v>207</v>
      </c>
      <c r="D5036" t="s">
        <v>101</v>
      </c>
      <c r="E5036" t="s">
        <v>42</v>
      </c>
      <c r="F5036" t="s">
        <v>55</v>
      </c>
      <c r="G5036">
        <v>50.351999999999997</v>
      </c>
    </row>
    <row r="5037" spans="1:7" x14ac:dyDescent="0.55000000000000004">
      <c r="A5037" s="1">
        <v>42310</v>
      </c>
      <c r="B5037" t="s">
        <v>22</v>
      </c>
      <c r="C5037" t="s">
        <v>494</v>
      </c>
      <c r="D5037" t="s">
        <v>144</v>
      </c>
      <c r="E5037" t="s">
        <v>67</v>
      </c>
      <c r="F5037" t="s">
        <v>68</v>
      </c>
      <c r="G5037">
        <v>50.231999999999999</v>
      </c>
    </row>
    <row r="5038" spans="1:7" x14ac:dyDescent="0.55000000000000004">
      <c r="A5038" s="1">
        <v>43080</v>
      </c>
      <c r="B5038" t="s">
        <v>22</v>
      </c>
      <c r="C5038" t="s">
        <v>39</v>
      </c>
      <c r="D5038" t="s">
        <v>40</v>
      </c>
      <c r="E5038" t="s">
        <v>42</v>
      </c>
      <c r="F5038" t="s">
        <v>55</v>
      </c>
      <c r="G5038">
        <v>50.22</v>
      </c>
    </row>
    <row r="5039" spans="1:7" x14ac:dyDescent="0.55000000000000004">
      <c r="A5039" s="1">
        <v>43245</v>
      </c>
      <c r="B5039" t="s">
        <v>22</v>
      </c>
      <c r="C5039" t="s">
        <v>100</v>
      </c>
      <c r="D5039" t="s">
        <v>101</v>
      </c>
      <c r="E5039" t="s">
        <v>42</v>
      </c>
      <c r="F5039" t="s">
        <v>55</v>
      </c>
      <c r="G5039">
        <v>50.136000000000003</v>
      </c>
    </row>
    <row r="5040" spans="1:7" x14ac:dyDescent="0.55000000000000004">
      <c r="A5040" s="1">
        <v>42462</v>
      </c>
      <c r="B5040" t="s">
        <v>22</v>
      </c>
      <c r="C5040" t="s">
        <v>100</v>
      </c>
      <c r="D5040" t="s">
        <v>101</v>
      </c>
      <c r="E5040" t="s">
        <v>67</v>
      </c>
      <c r="F5040" t="s">
        <v>157</v>
      </c>
      <c r="G5040">
        <v>50.12</v>
      </c>
    </row>
    <row r="5041" spans="1:7" x14ac:dyDescent="0.55000000000000004">
      <c r="A5041" s="1">
        <v>42916</v>
      </c>
      <c r="B5041" t="s">
        <v>98</v>
      </c>
      <c r="C5041" t="s">
        <v>207</v>
      </c>
      <c r="D5041" t="s">
        <v>101</v>
      </c>
      <c r="E5041" t="s">
        <v>67</v>
      </c>
      <c r="F5041" t="s">
        <v>157</v>
      </c>
      <c r="G5041">
        <v>50.12</v>
      </c>
    </row>
    <row r="5042" spans="1:7" x14ac:dyDescent="0.55000000000000004">
      <c r="A5042" s="1">
        <v>42694</v>
      </c>
      <c r="B5042" t="s">
        <v>37</v>
      </c>
      <c r="C5042" t="s">
        <v>39</v>
      </c>
      <c r="D5042" t="s">
        <v>40</v>
      </c>
      <c r="E5042" t="s">
        <v>42</v>
      </c>
      <c r="F5042" t="s">
        <v>43</v>
      </c>
      <c r="G5042">
        <v>50.12</v>
      </c>
    </row>
    <row r="5043" spans="1:7" x14ac:dyDescent="0.55000000000000004">
      <c r="A5043" s="1">
        <v>42604</v>
      </c>
      <c r="B5043" t="s">
        <v>37</v>
      </c>
      <c r="C5043" t="s">
        <v>263</v>
      </c>
      <c r="D5043" t="s">
        <v>144</v>
      </c>
      <c r="E5043" t="s">
        <v>42</v>
      </c>
      <c r="F5043" t="s">
        <v>71</v>
      </c>
      <c r="G5043">
        <v>50.112000000000002</v>
      </c>
    </row>
    <row r="5044" spans="1:7" x14ac:dyDescent="0.55000000000000004">
      <c r="A5044" s="1">
        <v>43441</v>
      </c>
      <c r="B5044" t="s">
        <v>98</v>
      </c>
      <c r="C5044" t="s">
        <v>39</v>
      </c>
      <c r="D5044" t="s">
        <v>40</v>
      </c>
      <c r="E5044" t="s">
        <v>42</v>
      </c>
      <c r="F5044" t="s">
        <v>86</v>
      </c>
      <c r="G5044">
        <v>50.04</v>
      </c>
    </row>
    <row r="5045" spans="1:7" x14ac:dyDescent="0.55000000000000004">
      <c r="A5045" s="1">
        <v>43289</v>
      </c>
      <c r="B5045" t="s">
        <v>22</v>
      </c>
      <c r="C5045" t="s">
        <v>92</v>
      </c>
      <c r="D5045" t="s">
        <v>40</v>
      </c>
      <c r="E5045" t="s">
        <v>67</v>
      </c>
      <c r="F5045" t="s">
        <v>157</v>
      </c>
      <c r="G5045">
        <v>50</v>
      </c>
    </row>
    <row r="5046" spans="1:7" x14ac:dyDescent="0.55000000000000004">
      <c r="A5046" s="1">
        <v>42639</v>
      </c>
      <c r="B5046" t="s">
        <v>22</v>
      </c>
      <c r="C5046" t="s">
        <v>263</v>
      </c>
      <c r="D5046" t="s">
        <v>144</v>
      </c>
      <c r="E5046" t="s">
        <v>67</v>
      </c>
      <c r="F5046" t="s">
        <v>157</v>
      </c>
      <c r="G5046">
        <v>50</v>
      </c>
    </row>
    <row r="5047" spans="1:7" x14ac:dyDescent="0.55000000000000004">
      <c r="A5047" s="1">
        <v>42718</v>
      </c>
      <c r="B5047" t="s">
        <v>22</v>
      </c>
      <c r="C5047" t="s">
        <v>39</v>
      </c>
      <c r="D5047" t="s">
        <v>40</v>
      </c>
      <c r="E5047" t="s">
        <v>67</v>
      </c>
      <c r="F5047" t="s">
        <v>157</v>
      </c>
      <c r="G5047">
        <v>50</v>
      </c>
    </row>
    <row r="5048" spans="1:7" x14ac:dyDescent="0.55000000000000004">
      <c r="A5048" s="1">
        <v>42255</v>
      </c>
      <c r="B5048" t="s">
        <v>22</v>
      </c>
      <c r="C5048" t="s">
        <v>39</v>
      </c>
      <c r="D5048" t="s">
        <v>40</v>
      </c>
      <c r="E5048" t="s">
        <v>67</v>
      </c>
      <c r="F5048" t="s">
        <v>157</v>
      </c>
      <c r="G5048">
        <v>49.98</v>
      </c>
    </row>
    <row r="5049" spans="1:7" x14ac:dyDescent="0.55000000000000004">
      <c r="A5049" s="1">
        <v>43390</v>
      </c>
      <c r="B5049" t="s">
        <v>37</v>
      </c>
      <c r="C5049" t="s">
        <v>1399</v>
      </c>
      <c r="D5049" t="s">
        <v>144</v>
      </c>
      <c r="E5049" t="s">
        <v>42</v>
      </c>
      <c r="F5049" t="s">
        <v>55</v>
      </c>
      <c r="G5049">
        <v>49.96</v>
      </c>
    </row>
    <row r="5050" spans="1:7" x14ac:dyDescent="0.55000000000000004">
      <c r="A5050" s="1">
        <v>43049</v>
      </c>
      <c r="B5050" t="s">
        <v>37</v>
      </c>
      <c r="C5050" t="s">
        <v>263</v>
      </c>
      <c r="D5050" t="s">
        <v>144</v>
      </c>
      <c r="E5050" t="s">
        <v>42</v>
      </c>
      <c r="F5050" t="s">
        <v>71</v>
      </c>
      <c r="G5050">
        <v>49.847999999999999</v>
      </c>
    </row>
    <row r="5051" spans="1:7" x14ac:dyDescent="0.55000000000000004">
      <c r="A5051" s="1">
        <v>42102</v>
      </c>
      <c r="B5051" t="s">
        <v>98</v>
      </c>
      <c r="C5051" t="s">
        <v>306</v>
      </c>
      <c r="D5051" t="s">
        <v>40</v>
      </c>
      <c r="E5051" t="s">
        <v>42</v>
      </c>
      <c r="F5051" t="s">
        <v>265</v>
      </c>
      <c r="G5051">
        <v>49.792000000000002</v>
      </c>
    </row>
    <row r="5052" spans="1:7" x14ac:dyDescent="0.55000000000000004">
      <c r="A5052" s="1">
        <v>42885</v>
      </c>
      <c r="B5052" t="s">
        <v>98</v>
      </c>
      <c r="C5052" t="s">
        <v>110</v>
      </c>
      <c r="D5052" t="s">
        <v>101</v>
      </c>
      <c r="E5052" t="s">
        <v>42</v>
      </c>
      <c r="F5052" t="s">
        <v>55</v>
      </c>
      <c r="G5052">
        <v>49.76</v>
      </c>
    </row>
    <row r="5053" spans="1:7" x14ac:dyDescent="0.55000000000000004">
      <c r="A5053" s="1">
        <v>42093</v>
      </c>
      <c r="B5053" t="s">
        <v>22</v>
      </c>
      <c r="C5053" t="s">
        <v>263</v>
      </c>
      <c r="D5053" t="s">
        <v>144</v>
      </c>
      <c r="E5053" t="s">
        <v>42</v>
      </c>
      <c r="F5053" t="s">
        <v>64</v>
      </c>
      <c r="G5053">
        <v>49.65</v>
      </c>
    </row>
    <row r="5054" spans="1:7" x14ac:dyDescent="0.55000000000000004">
      <c r="A5054" s="1">
        <v>42320</v>
      </c>
      <c r="B5054" t="s">
        <v>22</v>
      </c>
      <c r="C5054" t="s">
        <v>100</v>
      </c>
      <c r="D5054" t="s">
        <v>101</v>
      </c>
      <c r="E5054" t="s">
        <v>42</v>
      </c>
      <c r="F5054" t="s">
        <v>55</v>
      </c>
      <c r="G5054">
        <v>49.631999999999998</v>
      </c>
    </row>
    <row r="5055" spans="1:7" x14ac:dyDescent="0.55000000000000004">
      <c r="A5055" s="1">
        <v>42099</v>
      </c>
      <c r="B5055" t="s">
        <v>37</v>
      </c>
      <c r="C5055" t="s">
        <v>207</v>
      </c>
      <c r="D5055" t="s">
        <v>101</v>
      </c>
      <c r="E5055" t="s">
        <v>42</v>
      </c>
      <c r="F5055" t="s">
        <v>55</v>
      </c>
      <c r="G5055">
        <v>49.631999999999998</v>
      </c>
    </row>
    <row r="5056" spans="1:7" x14ac:dyDescent="0.55000000000000004">
      <c r="A5056" s="1">
        <v>42068</v>
      </c>
      <c r="B5056" t="s">
        <v>22</v>
      </c>
      <c r="C5056" t="s">
        <v>263</v>
      </c>
      <c r="D5056" t="s">
        <v>144</v>
      </c>
      <c r="E5056" t="s">
        <v>42</v>
      </c>
      <c r="F5056" t="s">
        <v>71</v>
      </c>
      <c r="G5056">
        <v>49.631999999999998</v>
      </c>
    </row>
    <row r="5057" spans="1:7" x14ac:dyDescent="0.55000000000000004">
      <c r="A5057" s="1">
        <v>43436</v>
      </c>
      <c r="B5057" t="s">
        <v>37</v>
      </c>
      <c r="C5057" t="s">
        <v>453</v>
      </c>
      <c r="D5057" t="s">
        <v>40</v>
      </c>
      <c r="E5057" t="s">
        <v>67</v>
      </c>
      <c r="F5057" t="s">
        <v>68</v>
      </c>
      <c r="G5057">
        <v>49.616</v>
      </c>
    </row>
    <row r="5058" spans="1:7" x14ac:dyDescent="0.55000000000000004">
      <c r="A5058" s="1">
        <v>43173</v>
      </c>
      <c r="B5058" t="s">
        <v>37</v>
      </c>
      <c r="C5058" t="s">
        <v>207</v>
      </c>
      <c r="D5058" t="s">
        <v>101</v>
      </c>
      <c r="E5058" t="s">
        <v>67</v>
      </c>
      <c r="F5058" t="s">
        <v>68</v>
      </c>
      <c r="G5058">
        <v>49.616</v>
      </c>
    </row>
    <row r="5059" spans="1:7" x14ac:dyDescent="0.55000000000000004">
      <c r="A5059" s="1">
        <v>42861</v>
      </c>
      <c r="B5059" t="s">
        <v>98</v>
      </c>
      <c r="C5059" t="s">
        <v>494</v>
      </c>
      <c r="D5059" t="s">
        <v>144</v>
      </c>
      <c r="E5059" t="s">
        <v>42</v>
      </c>
      <c r="F5059" t="s">
        <v>86</v>
      </c>
      <c r="G5059">
        <v>49.567999999999998</v>
      </c>
    </row>
    <row r="5060" spans="1:7" x14ac:dyDescent="0.55000000000000004">
      <c r="A5060" s="1">
        <v>43335</v>
      </c>
      <c r="B5060" t="s">
        <v>22</v>
      </c>
      <c r="C5060" t="s">
        <v>50</v>
      </c>
      <c r="D5060" t="s">
        <v>26</v>
      </c>
      <c r="E5060" t="s">
        <v>42</v>
      </c>
      <c r="F5060" t="s">
        <v>86</v>
      </c>
      <c r="G5060">
        <v>49.567999999999998</v>
      </c>
    </row>
    <row r="5061" spans="1:7" x14ac:dyDescent="0.55000000000000004">
      <c r="A5061" s="1">
        <v>42369</v>
      </c>
      <c r="B5061" t="s">
        <v>37</v>
      </c>
      <c r="C5061" t="s">
        <v>100</v>
      </c>
      <c r="D5061" t="s">
        <v>101</v>
      </c>
      <c r="E5061" t="s">
        <v>42</v>
      </c>
      <c r="F5061" t="s">
        <v>169</v>
      </c>
      <c r="G5061">
        <v>49.567999999999998</v>
      </c>
    </row>
    <row r="5062" spans="1:7" x14ac:dyDescent="0.55000000000000004">
      <c r="A5062" s="1">
        <v>42239</v>
      </c>
      <c r="B5062" t="s">
        <v>37</v>
      </c>
      <c r="C5062" t="s">
        <v>39</v>
      </c>
      <c r="D5062" t="s">
        <v>40</v>
      </c>
      <c r="E5062" t="s">
        <v>42</v>
      </c>
      <c r="F5062" t="s">
        <v>71</v>
      </c>
      <c r="G5062">
        <v>49.567999999999998</v>
      </c>
    </row>
    <row r="5063" spans="1:7" x14ac:dyDescent="0.55000000000000004">
      <c r="A5063" s="1">
        <v>42493</v>
      </c>
      <c r="B5063" t="s">
        <v>22</v>
      </c>
      <c r="C5063" t="s">
        <v>39</v>
      </c>
      <c r="D5063" t="s">
        <v>40</v>
      </c>
      <c r="E5063" t="s">
        <v>42</v>
      </c>
      <c r="F5063" t="s">
        <v>71</v>
      </c>
      <c r="G5063">
        <v>49.567999999999998</v>
      </c>
    </row>
    <row r="5064" spans="1:7" x14ac:dyDescent="0.55000000000000004">
      <c r="A5064" s="1">
        <v>42603</v>
      </c>
      <c r="B5064" t="s">
        <v>98</v>
      </c>
      <c r="C5064" t="s">
        <v>143</v>
      </c>
      <c r="D5064" t="s">
        <v>144</v>
      </c>
      <c r="E5064" t="s">
        <v>42</v>
      </c>
      <c r="F5064" t="s">
        <v>86</v>
      </c>
      <c r="G5064">
        <v>49.567999999999998</v>
      </c>
    </row>
    <row r="5065" spans="1:7" x14ac:dyDescent="0.55000000000000004">
      <c r="A5065" s="1">
        <v>43242</v>
      </c>
      <c r="B5065" t="s">
        <v>22</v>
      </c>
      <c r="C5065" t="s">
        <v>39</v>
      </c>
      <c r="D5065" t="s">
        <v>40</v>
      </c>
      <c r="E5065" t="s">
        <v>42</v>
      </c>
      <c r="F5065" t="s">
        <v>64</v>
      </c>
      <c r="G5065">
        <v>49.56</v>
      </c>
    </row>
    <row r="5066" spans="1:7" x14ac:dyDescent="0.55000000000000004">
      <c r="A5066" s="1">
        <v>43036</v>
      </c>
      <c r="B5066" t="s">
        <v>37</v>
      </c>
      <c r="C5066" t="s">
        <v>39</v>
      </c>
      <c r="D5066" t="s">
        <v>40</v>
      </c>
      <c r="E5066" t="s">
        <v>42</v>
      </c>
      <c r="F5066" t="s">
        <v>71</v>
      </c>
      <c r="G5066">
        <v>49.536000000000001</v>
      </c>
    </row>
    <row r="5067" spans="1:7" x14ac:dyDescent="0.55000000000000004">
      <c r="A5067" s="1">
        <v>42750</v>
      </c>
      <c r="B5067" t="s">
        <v>22</v>
      </c>
      <c r="C5067" t="s">
        <v>263</v>
      </c>
      <c r="D5067" t="s">
        <v>144</v>
      </c>
      <c r="E5067" t="s">
        <v>42</v>
      </c>
      <c r="F5067" t="s">
        <v>71</v>
      </c>
      <c r="G5067">
        <v>49.536000000000001</v>
      </c>
    </row>
    <row r="5068" spans="1:7" x14ac:dyDescent="0.55000000000000004">
      <c r="A5068" s="1">
        <v>42997</v>
      </c>
      <c r="B5068" t="s">
        <v>98</v>
      </c>
      <c r="C5068" t="s">
        <v>1399</v>
      </c>
      <c r="D5068" t="s">
        <v>144</v>
      </c>
      <c r="E5068" t="s">
        <v>42</v>
      </c>
      <c r="F5068" t="s">
        <v>71</v>
      </c>
      <c r="G5068">
        <v>49.53</v>
      </c>
    </row>
    <row r="5069" spans="1:7" x14ac:dyDescent="0.55000000000000004">
      <c r="A5069" s="1">
        <v>43056</v>
      </c>
      <c r="B5069" t="s">
        <v>98</v>
      </c>
      <c r="C5069" t="s">
        <v>39</v>
      </c>
      <c r="D5069" t="s">
        <v>40</v>
      </c>
      <c r="E5069" t="s">
        <v>42</v>
      </c>
      <c r="F5069" t="s">
        <v>575</v>
      </c>
      <c r="G5069">
        <v>49.5</v>
      </c>
    </row>
    <row r="5070" spans="1:7" x14ac:dyDescent="0.55000000000000004">
      <c r="A5070" s="1">
        <v>43061</v>
      </c>
      <c r="B5070" t="s">
        <v>22</v>
      </c>
      <c r="C5070" t="s">
        <v>234</v>
      </c>
      <c r="D5070" t="s">
        <v>101</v>
      </c>
      <c r="E5070" t="s">
        <v>42</v>
      </c>
      <c r="F5070" t="s">
        <v>71</v>
      </c>
      <c r="G5070">
        <v>49.44</v>
      </c>
    </row>
    <row r="5071" spans="1:7" x14ac:dyDescent="0.55000000000000004">
      <c r="A5071" s="1">
        <v>42302</v>
      </c>
      <c r="B5071" t="s">
        <v>37</v>
      </c>
      <c r="C5071" t="s">
        <v>39</v>
      </c>
      <c r="D5071" t="s">
        <v>40</v>
      </c>
      <c r="E5071" t="s">
        <v>42</v>
      </c>
      <c r="F5071" t="s">
        <v>71</v>
      </c>
      <c r="G5071">
        <v>49.408000000000001</v>
      </c>
    </row>
    <row r="5072" spans="1:7" x14ac:dyDescent="0.55000000000000004">
      <c r="A5072" s="1">
        <v>42308</v>
      </c>
      <c r="B5072" t="s">
        <v>22</v>
      </c>
      <c r="C5072" t="s">
        <v>1399</v>
      </c>
      <c r="D5072" t="s">
        <v>144</v>
      </c>
      <c r="E5072" t="s">
        <v>42</v>
      </c>
      <c r="F5072" t="s">
        <v>64</v>
      </c>
      <c r="G5072">
        <v>49.25</v>
      </c>
    </row>
    <row r="5073" spans="1:7" x14ac:dyDescent="0.55000000000000004">
      <c r="A5073" s="1">
        <v>42979</v>
      </c>
      <c r="B5073" t="s">
        <v>98</v>
      </c>
      <c r="C5073" t="s">
        <v>263</v>
      </c>
      <c r="D5073" t="s">
        <v>144</v>
      </c>
      <c r="E5073" t="s">
        <v>42</v>
      </c>
      <c r="F5073" t="s">
        <v>86</v>
      </c>
      <c r="G5073">
        <v>49.12</v>
      </c>
    </row>
    <row r="5074" spans="1:7" x14ac:dyDescent="0.55000000000000004">
      <c r="A5074" s="1">
        <v>42421</v>
      </c>
      <c r="B5074" t="s">
        <v>22</v>
      </c>
      <c r="C5074" t="s">
        <v>665</v>
      </c>
      <c r="D5074" t="s">
        <v>40</v>
      </c>
      <c r="E5074" t="s">
        <v>42</v>
      </c>
      <c r="F5074" t="s">
        <v>86</v>
      </c>
      <c r="G5074">
        <v>49.12</v>
      </c>
    </row>
    <row r="5075" spans="1:7" x14ac:dyDescent="0.55000000000000004">
      <c r="A5075" s="1">
        <v>43375</v>
      </c>
      <c r="B5075" t="s">
        <v>22</v>
      </c>
      <c r="C5075" t="s">
        <v>263</v>
      </c>
      <c r="D5075" t="s">
        <v>144</v>
      </c>
      <c r="E5075" t="s">
        <v>42</v>
      </c>
      <c r="F5075" t="s">
        <v>86</v>
      </c>
      <c r="G5075">
        <v>49.12</v>
      </c>
    </row>
    <row r="5076" spans="1:7" x14ac:dyDescent="0.55000000000000004">
      <c r="A5076" s="1">
        <v>43081</v>
      </c>
      <c r="B5076" t="s">
        <v>22</v>
      </c>
      <c r="C5076" t="s">
        <v>1271</v>
      </c>
      <c r="D5076" t="s">
        <v>26</v>
      </c>
      <c r="E5076" t="s">
        <v>42</v>
      </c>
      <c r="F5076" t="s">
        <v>86</v>
      </c>
      <c r="G5076">
        <v>49.12</v>
      </c>
    </row>
    <row r="5077" spans="1:7" x14ac:dyDescent="0.55000000000000004">
      <c r="A5077" s="1">
        <v>42196</v>
      </c>
      <c r="B5077" t="s">
        <v>22</v>
      </c>
      <c r="C5077" t="s">
        <v>263</v>
      </c>
      <c r="D5077" t="s">
        <v>144</v>
      </c>
      <c r="E5077" t="s">
        <v>42</v>
      </c>
      <c r="F5077" t="s">
        <v>86</v>
      </c>
      <c r="G5077">
        <v>49.12</v>
      </c>
    </row>
    <row r="5078" spans="1:7" x14ac:dyDescent="0.55000000000000004">
      <c r="A5078" s="1">
        <v>42343</v>
      </c>
      <c r="B5078" t="s">
        <v>22</v>
      </c>
      <c r="C5078" t="s">
        <v>39</v>
      </c>
      <c r="D5078" t="s">
        <v>40</v>
      </c>
      <c r="E5078" t="s">
        <v>42</v>
      </c>
      <c r="F5078" t="s">
        <v>86</v>
      </c>
      <c r="G5078">
        <v>49.12</v>
      </c>
    </row>
    <row r="5079" spans="1:7" x14ac:dyDescent="0.55000000000000004">
      <c r="A5079" s="1">
        <v>43260</v>
      </c>
      <c r="B5079" t="s">
        <v>22</v>
      </c>
      <c r="C5079" t="s">
        <v>315</v>
      </c>
      <c r="D5079" t="s">
        <v>26</v>
      </c>
      <c r="E5079" t="s">
        <v>42</v>
      </c>
      <c r="F5079" t="s">
        <v>86</v>
      </c>
      <c r="G5079">
        <v>49.12</v>
      </c>
    </row>
    <row r="5080" spans="1:7" x14ac:dyDescent="0.55000000000000004">
      <c r="A5080" s="1">
        <v>43166</v>
      </c>
      <c r="B5080" t="s">
        <v>98</v>
      </c>
      <c r="C5080" t="s">
        <v>2738</v>
      </c>
      <c r="D5080" t="s">
        <v>144</v>
      </c>
      <c r="E5080" t="s">
        <v>67</v>
      </c>
      <c r="F5080" t="s">
        <v>157</v>
      </c>
      <c r="G5080">
        <v>49.08</v>
      </c>
    </row>
    <row r="5081" spans="1:7" x14ac:dyDescent="0.55000000000000004">
      <c r="A5081" s="1">
        <v>43444</v>
      </c>
      <c r="B5081" t="s">
        <v>37</v>
      </c>
      <c r="C5081" t="s">
        <v>92</v>
      </c>
      <c r="D5081" t="s">
        <v>40</v>
      </c>
      <c r="E5081" t="s">
        <v>67</v>
      </c>
      <c r="F5081" t="s">
        <v>157</v>
      </c>
      <c r="G5081">
        <v>49.08</v>
      </c>
    </row>
    <row r="5082" spans="1:7" x14ac:dyDescent="0.55000000000000004">
      <c r="A5082" s="1">
        <v>42213</v>
      </c>
      <c r="B5082" t="s">
        <v>22</v>
      </c>
      <c r="C5082" t="s">
        <v>50</v>
      </c>
      <c r="D5082" t="s">
        <v>26</v>
      </c>
      <c r="E5082" t="s">
        <v>42</v>
      </c>
      <c r="F5082" t="s">
        <v>169</v>
      </c>
      <c r="G5082">
        <v>48.944000000000003</v>
      </c>
    </row>
    <row r="5083" spans="1:7" x14ac:dyDescent="0.55000000000000004">
      <c r="A5083" s="1">
        <v>42277</v>
      </c>
      <c r="B5083" t="s">
        <v>22</v>
      </c>
      <c r="C5083" t="s">
        <v>263</v>
      </c>
      <c r="D5083" t="s">
        <v>144</v>
      </c>
      <c r="E5083" t="s">
        <v>42</v>
      </c>
      <c r="F5083" t="s">
        <v>86</v>
      </c>
      <c r="G5083">
        <v>48.94</v>
      </c>
    </row>
    <row r="5084" spans="1:7" x14ac:dyDescent="0.55000000000000004">
      <c r="A5084" s="1">
        <v>42923</v>
      </c>
      <c r="B5084" t="s">
        <v>22</v>
      </c>
      <c r="C5084" t="s">
        <v>39</v>
      </c>
      <c r="D5084" t="s">
        <v>40</v>
      </c>
      <c r="E5084" t="s">
        <v>42</v>
      </c>
      <c r="F5084" t="s">
        <v>86</v>
      </c>
      <c r="G5084">
        <v>48.94</v>
      </c>
    </row>
    <row r="5085" spans="1:7" x14ac:dyDescent="0.55000000000000004">
      <c r="A5085" s="1">
        <v>42260</v>
      </c>
      <c r="B5085" t="s">
        <v>22</v>
      </c>
      <c r="C5085" t="s">
        <v>92</v>
      </c>
      <c r="D5085" t="s">
        <v>40</v>
      </c>
      <c r="E5085" t="s">
        <v>42</v>
      </c>
      <c r="F5085" t="s">
        <v>86</v>
      </c>
      <c r="G5085">
        <v>48.94</v>
      </c>
    </row>
    <row r="5086" spans="1:7" x14ac:dyDescent="0.55000000000000004">
      <c r="A5086" s="1">
        <v>42117</v>
      </c>
      <c r="B5086" t="s">
        <v>98</v>
      </c>
      <c r="C5086" t="s">
        <v>39</v>
      </c>
      <c r="D5086" t="s">
        <v>40</v>
      </c>
      <c r="E5086" t="s">
        <v>42</v>
      </c>
      <c r="F5086" t="s">
        <v>86</v>
      </c>
      <c r="G5086">
        <v>48.91</v>
      </c>
    </row>
    <row r="5087" spans="1:7" x14ac:dyDescent="0.55000000000000004">
      <c r="A5087" s="1">
        <v>43221</v>
      </c>
      <c r="B5087" t="s">
        <v>98</v>
      </c>
      <c r="C5087" t="s">
        <v>1708</v>
      </c>
      <c r="D5087" t="s">
        <v>26</v>
      </c>
      <c r="E5087" t="s">
        <v>67</v>
      </c>
      <c r="F5087" t="s">
        <v>157</v>
      </c>
      <c r="G5087">
        <v>48.9</v>
      </c>
    </row>
    <row r="5088" spans="1:7" x14ac:dyDescent="0.55000000000000004">
      <c r="A5088" s="1">
        <v>43101</v>
      </c>
      <c r="B5088" t="s">
        <v>22</v>
      </c>
      <c r="C5088" t="s">
        <v>494</v>
      </c>
      <c r="D5088" t="s">
        <v>144</v>
      </c>
      <c r="E5088" t="s">
        <v>28</v>
      </c>
      <c r="F5088" t="s">
        <v>61</v>
      </c>
      <c r="G5088">
        <v>48.896000000000001</v>
      </c>
    </row>
    <row r="5089" spans="1:7" x14ac:dyDescent="0.55000000000000004">
      <c r="A5089" s="1">
        <v>42311</v>
      </c>
      <c r="B5089" t="s">
        <v>22</v>
      </c>
      <c r="C5089" t="s">
        <v>263</v>
      </c>
      <c r="D5089" t="s">
        <v>144</v>
      </c>
      <c r="E5089" t="s">
        <v>42</v>
      </c>
      <c r="F5089" t="s">
        <v>71</v>
      </c>
      <c r="G5089">
        <v>48.896000000000001</v>
      </c>
    </row>
    <row r="5090" spans="1:7" x14ac:dyDescent="0.55000000000000004">
      <c r="A5090" s="1">
        <v>43429</v>
      </c>
      <c r="B5090" t="s">
        <v>22</v>
      </c>
      <c r="C5090" t="s">
        <v>1271</v>
      </c>
      <c r="D5090" t="s">
        <v>26</v>
      </c>
      <c r="E5090" t="s">
        <v>42</v>
      </c>
      <c r="F5090" t="s">
        <v>86</v>
      </c>
      <c r="G5090">
        <v>48.87</v>
      </c>
    </row>
    <row r="5091" spans="1:7" x14ac:dyDescent="0.55000000000000004">
      <c r="A5091" s="1">
        <v>42164</v>
      </c>
      <c r="B5091" t="s">
        <v>22</v>
      </c>
      <c r="C5091" t="s">
        <v>39</v>
      </c>
      <c r="D5091" t="s">
        <v>40</v>
      </c>
      <c r="E5091" t="s">
        <v>28</v>
      </c>
      <c r="F5091" t="s">
        <v>61</v>
      </c>
      <c r="G5091">
        <v>48.86</v>
      </c>
    </row>
    <row r="5092" spans="1:7" x14ac:dyDescent="0.55000000000000004">
      <c r="A5092" s="1">
        <v>43420</v>
      </c>
      <c r="B5092" t="s">
        <v>22</v>
      </c>
      <c r="C5092" t="s">
        <v>39</v>
      </c>
      <c r="D5092" t="s">
        <v>40</v>
      </c>
      <c r="E5092" t="s">
        <v>42</v>
      </c>
      <c r="F5092" t="s">
        <v>55</v>
      </c>
      <c r="G5092">
        <v>48.86</v>
      </c>
    </row>
    <row r="5093" spans="1:7" x14ac:dyDescent="0.55000000000000004">
      <c r="A5093" s="1">
        <v>43057</v>
      </c>
      <c r="B5093" t="s">
        <v>98</v>
      </c>
      <c r="C5093" t="s">
        <v>100</v>
      </c>
      <c r="D5093" t="s">
        <v>101</v>
      </c>
      <c r="E5093" t="s">
        <v>42</v>
      </c>
      <c r="F5093" t="s">
        <v>43</v>
      </c>
      <c r="G5093">
        <v>48.847999999999999</v>
      </c>
    </row>
    <row r="5094" spans="1:7" x14ac:dyDescent="0.55000000000000004">
      <c r="A5094" s="1">
        <v>42241</v>
      </c>
      <c r="B5094" t="s">
        <v>37</v>
      </c>
      <c r="C5094" t="s">
        <v>39</v>
      </c>
      <c r="D5094" t="s">
        <v>40</v>
      </c>
      <c r="E5094" t="s">
        <v>42</v>
      </c>
      <c r="F5094" t="s">
        <v>55</v>
      </c>
      <c r="G5094">
        <v>48.84</v>
      </c>
    </row>
    <row r="5095" spans="1:7" x14ac:dyDescent="0.55000000000000004">
      <c r="A5095" s="1">
        <v>43243</v>
      </c>
      <c r="B5095" t="s">
        <v>22</v>
      </c>
      <c r="C5095" t="s">
        <v>100</v>
      </c>
      <c r="D5095" t="s">
        <v>101</v>
      </c>
      <c r="E5095" t="s">
        <v>42</v>
      </c>
      <c r="F5095" t="s">
        <v>55</v>
      </c>
      <c r="G5095">
        <v>48.816000000000003</v>
      </c>
    </row>
    <row r="5096" spans="1:7" x14ac:dyDescent="0.55000000000000004">
      <c r="A5096" s="1">
        <v>42499</v>
      </c>
      <c r="B5096" t="s">
        <v>22</v>
      </c>
      <c r="C5096" t="s">
        <v>25</v>
      </c>
      <c r="D5096" t="s">
        <v>26</v>
      </c>
      <c r="E5096" t="s">
        <v>42</v>
      </c>
      <c r="F5096" t="s">
        <v>71</v>
      </c>
      <c r="G5096">
        <v>48.81</v>
      </c>
    </row>
    <row r="5097" spans="1:7" x14ac:dyDescent="0.55000000000000004">
      <c r="A5097" s="1">
        <v>42846</v>
      </c>
      <c r="B5097" t="s">
        <v>37</v>
      </c>
      <c r="C5097" t="s">
        <v>207</v>
      </c>
      <c r="D5097" t="s">
        <v>101</v>
      </c>
      <c r="E5097" t="s">
        <v>42</v>
      </c>
      <c r="F5097" t="s">
        <v>74</v>
      </c>
      <c r="G5097">
        <v>48.792000000000002</v>
      </c>
    </row>
    <row r="5098" spans="1:7" x14ac:dyDescent="0.55000000000000004">
      <c r="A5098" s="1">
        <v>43169</v>
      </c>
      <c r="B5098" t="s">
        <v>37</v>
      </c>
      <c r="C5098" t="s">
        <v>84</v>
      </c>
      <c r="D5098" t="s">
        <v>26</v>
      </c>
      <c r="E5098" t="s">
        <v>42</v>
      </c>
      <c r="F5098" t="s">
        <v>74</v>
      </c>
      <c r="G5098">
        <v>48.783999999999999</v>
      </c>
    </row>
    <row r="5099" spans="1:7" x14ac:dyDescent="0.55000000000000004">
      <c r="A5099" s="1">
        <v>42864</v>
      </c>
      <c r="B5099" t="s">
        <v>37</v>
      </c>
      <c r="C5099" t="s">
        <v>100</v>
      </c>
      <c r="D5099" t="s">
        <v>101</v>
      </c>
      <c r="E5099" t="s">
        <v>42</v>
      </c>
      <c r="F5099" t="s">
        <v>74</v>
      </c>
      <c r="G5099">
        <v>48.783999999999999</v>
      </c>
    </row>
    <row r="5100" spans="1:7" x14ac:dyDescent="0.55000000000000004">
      <c r="A5100" s="1">
        <v>43072</v>
      </c>
      <c r="B5100" t="s">
        <v>22</v>
      </c>
      <c r="C5100" t="s">
        <v>39</v>
      </c>
      <c r="D5100" t="s">
        <v>40</v>
      </c>
      <c r="E5100" t="s">
        <v>42</v>
      </c>
      <c r="F5100" t="s">
        <v>55</v>
      </c>
      <c r="G5100">
        <v>48.72</v>
      </c>
    </row>
    <row r="5101" spans="1:7" x14ac:dyDescent="0.55000000000000004">
      <c r="A5101" s="1">
        <v>42070</v>
      </c>
      <c r="B5101" t="s">
        <v>22</v>
      </c>
      <c r="C5101" t="s">
        <v>92</v>
      </c>
      <c r="D5101" t="s">
        <v>40</v>
      </c>
      <c r="E5101" t="s">
        <v>28</v>
      </c>
      <c r="F5101" t="s">
        <v>32</v>
      </c>
      <c r="G5101">
        <v>48.712000000000003</v>
      </c>
    </row>
    <row r="5102" spans="1:7" x14ac:dyDescent="0.55000000000000004">
      <c r="A5102" s="1">
        <v>43234</v>
      </c>
      <c r="B5102" t="s">
        <v>22</v>
      </c>
      <c r="C5102" t="s">
        <v>1488</v>
      </c>
      <c r="D5102" t="s">
        <v>26</v>
      </c>
      <c r="E5102" t="s">
        <v>42</v>
      </c>
      <c r="F5102" t="s">
        <v>169</v>
      </c>
      <c r="G5102">
        <v>48.69</v>
      </c>
    </row>
    <row r="5103" spans="1:7" x14ac:dyDescent="0.55000000000000004">
      <c r="A5103" s="1">
        <v>42532</v>
      </c>
      <c r="B5103" t="s">
        <v>37</v>
      </c>
      <c r="C5103" t="s">
        <v>50</v>
      </c>
      <c r="D5103" t="s">
        <v>26</v>
      </c>
      <c r="E5103" t="s">
        <v>28</v>
      </c>
      <c r="F5103" t="s">
        <v>61</v>
      </c>
      <c r="G5103">
        <v>48.671999999999997</v>
      </c>
    </row>
    <row r="5104" spans="1:7" x14ac:dyDescent="0.55000000000000004">
      <c r="A5104" s="1">
        <v>42993</v>
      </c>
      <c r="B5104" t="s">
        <v>22</v>
      </c>
      <c r="C5104" t="s">
        <v>92</v>
      </c>
      <c r="D5104" t="s">
        <v>40</v>
      </c>
      <c r="E5104" t="s">
        <v>42</v>
      </c>
      <c r="F5104" t="s">
        <v>71</v>
      </c>
      <c r="G5104">
        <v>48.664000000000001</v>
      </c>
    </row>
    <row r="5105" spans="1:7" x14ac:dyDescent="0.55000000000000004">
      <c r="A5105" s="1">
        <v>42998</v>
      </c>
      <c r="B5105" t="s">
        <v>37</v>
      </c>
      <c r="C5105" t="s">
        <v>39</v>
      </c>
      <c r="D5105" t="s">
        <v>40</v>
      </c>
      <c r="E5105" t="s">
        <v>42</v>
      </c>
      <c r="F5105" t="s">
        <v>71</v>
      </c>
      <c r="G5105">
        <v>48.64</v>
      </c>
    </row>
    <row r="5106" spans="1:7" x14ac:dyDescent="0.55000000000000004">
      <c r="A5106" s="1">
        <v>42560</v>
      </c>
      <c r="B5106" t="s">
        <v>37</v>
      </c>
      <c r="C5106" t="s">
        <v>100</v>
      </c>
      <c r="D5106" t="s">
        <v>101</v>
      </c>
      <c r="E5106" t="s">
        <v>42</v>
      </c>
      <c r="F5106" t="s">
        <v>74</v>
      </c>
      <c r="G5106">
        <v>48.631999999999998</v>
      </c>
    </row>
    <row r="5107" spans="1:7" x14ac:dyDescent="0.55000000000000004">
      <c r="A5107" s="1">
        <v>42765</v>
      </c>
      <c r="B5107" t="s">
        <v>22</v>
      </c>
      <c r="C5107" t="s">
        <v>92</v>
      </c>
      <c r="D5107" t="s">
        <v>40</v>
      </c>
      <c r="E5107" t="s">
        <v>28</v>
      </c>
      <c r="F5107" t="s">
        <v>29</v>
      </c>
      <c r="G5107">
        <v>48.58</v>
      </c>
    </row>
    <row r="5108" spans="1:7" x14ac:dyDescent="0.55000000000000004">
      <c r="A5108" s="1">
        <v>43053</v>
      </c>
      <c r="B5108" t="s">
        <v>22</v>
      </c>
      <c r="C5108" t="s">
        <v>143</v>
      </c>
      <c r="D5108" t="s">
        <v>144</v>
      </c>
      <c r="E5108" t="s">
        <v>28</v>
      </c>
      <c r="F5108" t="s">
        <v>61</v>
      </c>
      <c r="G5108">
        <v>48.576000000000001</v>
      </c>
    </row>
    <row r="5109" spans="1:7" x14ac:dyDescent="0.55000000000000004">
      <c r="A5109" s="1">
        <v>42903</v>
      </c>
      <c r="B5109" t="s">
        <v>22</v>
      </c>
      <c r="C5109" t="s">
        <v>263</v>
      </c>
      <c r="D5109" t="s">
        <v>144</v>
      </c>
      <c r="E5109" t="s">
        <v>42</v>
      </c>
      <c r="F5109" t="s">
        <v>71</v>
      </c>
      <c r="G5109">
        <v>48.48</v>
      </c>
    </row>
    <row r="5110" spans="1:7" x14ac:dyDescent="0.55000000000000004">
      <c r="A5110" s="1">
        <v>42150</v>
      </c>
      <c r="B5110" t="s">
        <v>98</v>
      </c>
      <c r="C5110" t="s">
        <v>117</v>
      </c>
      <c r="D5110" t="s">
        <v>40</v>
      </c>
      <c r="E5110" t="s">
        <v>42</v>
      </c>
      <c r="F5110" t="s">
        <v>86</v>
      </c>
      <c r="G5110">
        <v>48.4</v>
      </c>
    </row>
    <row r="5111" spans="1:7" x14ac:dyDescent="0.55000000000000004">
      <c r="A5111" s="1">
        <v>42367</v>
      </c>
      <c r="B5111" t="s">
        <v>22</v>
      </c>
      <c r="C5111" t="s">
        <v>494</v>
      </c>
      <c r="D5111" t="s">
        <v>144</v>
      </c>
      <c r="E5111" t="s">
        <v>42</v>
      </c>
      <c r="F5111" t="s">
        <v>74</v>
      </c>
      <c r="G5111">
        <v>48.36</v>
      </c>
    </row>
    <row r="5112" spans="1:7" x14ac:dyDescent="0.55000000000000004">
      <c r="A5112" s="1">
        <v>42981</v>
      </c>
      <c r="B5112" t="s">
        <v>37</v>
      </c>
      <c r="C5112" t="s">
        <v>745</v>
      </c>
      <c r="D5112" t="s">
        <v>144</v>
      </c>
      <c r="E5112" t="s">
        <v>42</v>
      </c>
      <c r="F5112" t="s">
        <v>86</v>
      </c>
      <c r="G5112">
        <v>48.16</v>
      </c>
    </row>
    <row r="5113" spans="1:7" x14ac:dyDescent="0.55000000000000004">
      <c r="A5113" s="1">
        <v>42835</v>
      </c>
      <c r="B5113" t="s">
        <v>22</v>
      </c>
      <c r="C5113" t="s">
        <v>39</v>
      </c>
      <c r="D5113" t="s">
        <v>40</v>
      </c>
      <c r="E5113" t="s">
        <v>42</v>
      </c>
      <c r="F5113" t="s">
        <v>71</v>
      </c>
      <c r="G5113">
        <v>48.031999999999996</v>
      </c>
    </row>
    <row r="5114" spans="1:7" x14ac:dyDescent="0.55000000000000004">
      <c r="A5114" s="1">
        <v>43228</v>
      </c>
      <c r="B5114" t="s">
        <v>22</v>
      </c>
      <c r="C5114" t="s">
        <v>494</v>
      </c>
      <c r="D5114" t="s">
        <v>144</v>
      </c>
      <c r="E5114" t="s">
        <v>28</v>
      </c>
      <c r="F5114" t="s">
        <v>32</v>
      </c>
      <c r="G5114">
        <v>47.991999999999997</v>
      </c>
    </row>
    <row r="5115" spans="1:7" x14ac:dyDescent="0.55000000000000004">
      <c r="A5115" s="1">
        <v>43050</v>
      </c>
      <c r="B5115" t="s">
        <v>37</v>
      </c>
      <c r="C5115" t="s">
        <v>207</v>
      </c>
      <c r="D5115" t="s">
        <v>101</v>
      </c>
      <c r="E5115" t="s">
        <v>28</v>
      </c>
      <c r="F5115" t="s">
        <v>32</v>
      </c>
      <c r="G5115">
        <v>47.991999999999997</v>
      </c>
    </row>
    <row r="5116" spans="1:7" x14ac:dyDescent="0.55000000000000004">
      <c r="A5116" s="1">
        <v>43437</v>
      </c>
      <c r="B5116" t="s">
        <v>22</v>
      </c>
      <c r="C5116" t="s">
        <v>50</v>
      </c>
      <c r="D5116" t="s">
        <v>26</v>
      </c>
      <c r="E5116" t="s">
        <v>67</v>
      </c>
      <c r="F5116" t="s">
        <v>157</v>
      </c>
      <c r="G5116">
        <v>47.991999999999997</v>
      </c>
    </row>
    <row r="5117" spans="1:7" x14ac:dyDescent="0.55000000000000004">
      <c r="A5117" s="1">
        <v>42338</v>
      </c>
      <c r="B5117" t="s">
        <v>22</v>
      </c>
      <c r="C5117" t="s">
        <v>306</v>
      </c>
      <c r="D5117" t="s">
        <v>40</v>
      </c>
      <c r="E5117" t="s">
        <v>42</v>
      </c>
      <c r="F5117" t="s">
        <v>575</v>
      </c>
      <c r="G5117">
        <v>47.991999999999997</v>
      </c>
    </row>
    <row r="5118" spans="1:7" x14ac:dyDescent="0.55000000000000004">
      <c r="A5118" s="1">
        <v>42646</v>
      </c>
      <c r="B5118" t="s">
        <v>22</v>
      </c>
      <c r="C5118" t="s">
        <v>494</v>
      </c>
      <c r="D5118" t="s">
        <v>144</v>
      </c>
      <c r="E5118" t="s">
        <v>67</v>
      </c>
      <c r="F5118" t="s">
        <v>157</v>
      </c>
      <c r="G5118">
        <v>47.984000000000002</v>
      </c>
    </row>
    <row r="5119" spans="1:7" x14ac:dyDescent="0.55000000000000004">
      <c r="A5119" s="1">
        <v>43264</v>
      </c>
      <c r="B5119" t="s">
        <v>98</v>
      </c>
      <c r="C5119" t="s">
        <v>207</v>
      </c>
      <c r="D5119" t="s">
        <v>101</v>
      </c>
      <c r="E5119" t="s">
        <v>67</v>
      </c>
      <c r="F5119" t="s">
        <v>68</v>
      </c>
      <c r="G5119">
        <v>47.984000000000002</v>
      </c>
    </row>
    <row r="5120" spans="1:7" x14ac:dyDescent="0.55000000000000004">
      <c r="A5120" s="1">
        <v>43366</v>
      </c>
      <c r="B5120" t="s">
        <v>22</v>
      </c>
      <c r="C5120" t="s">
        <v>453</v>
      </c>
      <c r="D5120" t="s">
        <v>40</v>
      </c>
      <c r="E5120" t="s">
        <v>67</v>
      </c>
      <c r="F5120" t="s">
        <v>157</v>
      </c>
      <c r="G5120">
        <v>47.984000000000002</v>
      </c>
    </row>
    <row r="5121" spans="1:7" x14ac:dyDescent="0.55000000000000004">
      <c r="A5121" s="1">
        <v>42264</v>
      </c>
      <c r="B5121" t="s">
        <v>22</v>
      </c>
      <c r="C5121" t="s">
        <v>84</v>
      </c>
      <c r="D5121" t="s">
        <v>26</v>
      </c>
      <c r="E5121" t="s">
        <v>67</v>
      </c>
      <c r="F5121" t="s">
        <v>157</v>
      </c>
      <c r="G5121">
        <v>47.984000000000002</v>
      </c>
    </row>
    <row r="5122" spans="1:7" x14ac:dyDescent="0.55000000000000004">
      <c r="A5122" s="1">
        <v>42368</v>
      </c>
      <c r="B5122" t="s">
        <v>37</v>
      </c>
      <c r="C5122" t="s">
        <v>100</v>
      </c>
      <c r="D5122" t="s">
        <v>101</v>
      </c>
      <c r="E5122" t="s">
        <v>67</v>
      </c>
      <c r="F5122" t="s">
        <v>157</v>
      </c>
      <c r="G5122">
        <v>47.984000000000002</v>
      </c>
    </row>
    <row r="5123" spans="1:7" x14ac:dyDescent="0.55000000000000004">
      <c r="A5123" s="1">
        <v>43359</v>
      </c>
      <c r="B5123" t="s">
        <v>22</v>
      </c>
      <c r="C5123" t="s">
        <v>143</v>
      </c>
      <c r="D5123" t="s">
        <v>144</v>
      </c>
      <c r="E5123" t="s">
        <v>67</v>
      </c>
      <c r="F5123" t="s">
        <v>157</v>
      </c>
      <c r="G5123">
        <v>47.984000000000002</v>
      </c>
    </row>
    <row r="5124" spans="1:7" x14ac:dyDescent="0.55000000000000004">
      <c r="A5124" s="1">
        <v>42688</v>
      </c>
      <c r="B5124" t="s">
        <v>98</v>
      </c>
      <c r="C5124" t="s">
        <v>143</v>
      </c>
      <c r="D5124" t="s">
        <v>144</v>
      </c>
      <c r="E5124" t="s">
        <v>67</v>
      </c>
      <c r="F5124" t="s">
        <v>157</v>
      </c>
      <c r="G5124">
        <v>47.984000000000002</v>
      </c>
    </row>
    <row r="5125" spans="1:7" x14ac:dyDescent="0.55000000000000004">
      <c r="A5125" s="1">
        <v>42973</v>
      </c>
      <c r="B5125" t="s">
        <v>37</v>
      </c>
      <c r="C5125" t="s">
        <v>143</v>
      </c>
      <c r="D5125" t="s">
        <v>144</v>
      </c>
      <c r="E5125" t="s">
        <v>67</v>
      </c>
      <c r="F5125" t="s">
        <v>157</v>
      </c>
      <c r="G5125">
        <v>47.984000000000002</v>
      </c>
    </row>
    <row r="5126" spans="1:7" x14ac:dyDescent="0.55000000000000004">
      <c r="A5126" s="1">
        <v>42709</v>
      </c>
      <c r="B5126" t="s">
        <v>22</v>
      </c>
      <c r="C5126" t="s">
        <v>143</v>
      </c>
      <c r="D5126" t="s">
        <v>144</v>
      </c>
      <c r="E5126" t="s">
        <v>67</v>
      </c>
      <c r="F5126" t="s">
        <v>157</v>
      </c>
      <c r="G5126">
        <v>47.984000000000002</v>
      </c>
    </row>
    <row r="5127" spans="1:7" x14ac:dyDescent="0.55000000000000004">
      <c r="A5127" s="1">
        <v>43115</v>
      </c>
      <c r="B5127" t="s">
        <v>22</v>
      </c>
      <c r="C5127" t="s">
        <v>100</v>
      </c>
      <c r="D5127" t="s">
        <v>101</v>
      </c>
      <c r="E5127" t="s">
        <v>67</v>
      </c>
      <c r="F5127" t="s">
        <v>157</v>
      </c>
      <c r="G5127">
        <v>47.984000000000002</v>
      </c>
    </row>
    <row r="5128" spans="1:7" x14ac:dyDescent="0.55000000000000004">
      <c r="A5128" s="1">
        <v>43401</v>
      </c>
      <c r="B5128" t="s">
        <v>37</v>
      </c>
      <c r="C5128" t="s">
        <v>263</v>
      </c>
      <c r="D5128" t="s">
        <v>144</v>
      </c>
      <c r="E5128" t="s">
        <v>42</v>
      </c>
      <c r="F5128" t="s">
        <v>169</v>
      </c>
      <c r="G5128">
        <v>47.98</v>
      </c>
    </row>
    <row r="5129" spans="1:7" x14ac:dyDescent="0.55000000000000004">
      <c r="A5129" s="1">
        <v>42635</v>
      </c>
      <c r="B5129" t="s">
        <v>98</v>
      </c>
      <c r="C5129" t="s">
        <v>315</v>
      </c>
      <c r="D5129" t="s">
        <v>26</v>
      </c>
      <c r="E5129" t="s">
        <v>28</v>
      </c>
      <c r="F5129" t="s">
        <v>61</v>
      </c>
      <c r="G5129">
        <v>47.98</v>
      </c>
    </row>
    <row r="5130" spans="1:7" x14ac:dyDescent="0.55000000000000004">
      <c r="A5130" s="1">
        <v>43266</v>
      </c>
      <c r="B5130" t="s">
        <v>22</v>
      </c>
      <c r="C5130" t="s">
        <v>39</v>
      </c>
      <c r="D5130" t="s">
        <v>40</v>
      </c>
      <c r="E5130" t="s">
        <v>67</v>
      </c>
      <c r="F5130" t="s">
        <v>68</v>
      </c>
      <c r="G5130">
        <v>47.975999999999999</v>
      </c>
    </row>
    <row r="5131" spans="1:7" x14ac:dyDescent="0.55000000000000004">
      <c r="A5131" s="1">
        <v>42462</v>
      </c>
      <c r="B5131" t="s">
        <v>22</v>
      </c>
      <c r="C5131" t="s">
        <v>100</v>
      </c>
      <c r="D5131" t="s">
        <v>101</v>
      </c>
      <c r="E5131" t="s">
        <v>67</v>
      </c>
      <c r="F5131" t="s">
        <v>157</v>
      </c>
      <c r="G5131">
        <v>47.975999999999999</v>
      </c>
    </row>
    <row r="5132" spans="1:7" x14ac:dyDescent="0.55000000000000004">
      <c r="A5132" s="1">
        <v>42725</v>
      </c>
      <c r="B5132" t="s">
        <v>22</v>
      </c>
      <c r="C5132" t="s">
        <v>84</v>
      </c>
      <c r="D5132" t="s">
        <v>26</v>
      </c>
      <c r="E5132" t="s">
        <v>67</v>
      </c>
      <c r="F5132" t="s">
        <v>68</v>
      </c>
      <c r="G5132">
        <v>47.975999999999999</v>
      </c>
    </row>
    <row r="5133" spans="1:7" x14ac:dyDescent="0.55000000000000004">
      <c r="A5133" s="1">
        <v>43211</v>
      </c>
      <c r="B5133" t="s">
        <v>37</v>
      </c>
      <c r="C5133" t="s">
        <v>100</v>
      </c>
      <c r="D5133" t="s">
        <v>101</v>
      </c>
      <c r="E5133" t="s">
        <v>67</v>
      </c>
      <c r="F5133" t="s">
        <v>157</v>
      </c>
      <c r="G5133">
        <v>47.975999999999999</v>
      </c>
    </row>
    <row r="5134" spans="1:7" x14ac:dyDescent="0.55000000000000004">
      <c r="A5134" s="1">
        <v>42973</v>
      </c>
      <c r="B5134" t="s">
        <v>98</v>
      </c>
      <c r="C5134" t="s">
        <v>110</v>
      </c>
      <c r="D5134" t="s">
        <v>101</v>
      </c>
      <c r="E5134" t="s">
        <v>67</v>
      </c>
      <c r="F5134" t="s">
        <v>157</v>
      </c>
      <c r="G5134">
        <v>47.97</v>
      </c>
    </row>
    <row r="5135" spans="1:7" x14ac:dyDescent="0.55000000000000004">
      <c r="A5135" s="1">
        <v>43094</v>
      </c>
      <c r="B5135" t="s">
        <v>37</v>
      </c>
      <c r="C5135" t="s">
        <v>306</v>
      </c>
      <c r="D5135" t="s">
        <v>40</v>
      </c>
      <c r="E5135" t="s">
        <v>28</v>
      </c>
      <c r="F5135" t="s">
        <v>32</v>
      </c>
      <c r="G5135">
        <v>47.968000000000004</v>
      </c>
    </row>
    <row r="5136" spans="1:7" x14ac:dyDescent="0.55000000000000004">
      <c r="A5136" s="1">
        <v>43436</v>
      </c>
      <c r="B5136" t="s">
        <v>37</v>
      </c>
      <c r="C5136" t="s">
        <v>50</v>
      </c>
      <c r="D5136" t="s">
        <v>26</v>
      </c>
      <c r="E5136" t="s">
        <v>42</v>
      </c>
      <c r="F5136" t="s">
        <v>64</v>
      </c>
      <c r="G5136">
        <v>47.96</v>
      </c>
    </row>
    <row r="5137" spans="1:7" x14ac:dyDescent="0.55000000000000004">
      <c r="A5137" s="1">
        <v>42228</v>
      </c>
      <c r="B5137" t="s">
        <v>98</v>
      </c>
      <c r="C5137" t="s">
        <v>50</v>
      </c>
      <c r="D5137" t="s">
        <v>26</v>
      </c>
      <c r="E5137" t="s">
        <v>42</v>
      </c>
      <c r="F5137" t="s">
        <v>64</v>
      </c>
      <c r="G5137">
        <v>47.96</v>
      </c>
    </row>
    <row r="5138" spans="1:7" x14ac:dyDescent="0.55000000000000004">
      <c r="A5138" s="1">
        <v>43036</v>
      </c>
      <c r="B5138" t="s">
        <v>22</v>
      </c>
      <c r="C5138" t="s">
        <v>50</v>
      </c>
      <c r="D5138" t="s">
        <v>26</v>
      </c>
      <c r="E5138" t="s">
        <v>28</v>
      </c>
      <c r="F5138" t="s">
        <v>61</v>
      </c>
      <c r="G5138">
        <v>47.951999999999998</v>
      </c>
    </row>
    <row r="5139" spans="1:7" x14ac:dyDescent="0.55000000000000004">
      <c r="A5139" s="1">
        <v>42466</v>
      </c>
      <c r="B5139" t="s">
        <v>22</v>
      </c>
      <c r="C5139" t="s">
        <v>84</v>
      </c>
      <c r="D5139" t="s">
        <v>26</v>
      </c>
      <c r="E5139" t="s">
        <v>42</v>
      </c>
      <c r="F5139" t="s">
        <v>86</v>
      </c>
      <c r="G5139">
        <v>47.951999999999998</v>
      </c>
    </row>
    <row r="5140" spans="1:7" x14ac:dyDescent="0.55000000000000004">
      <c r="A5140" s="1">
        <v>43410</v>
      </c>
      <c r="B5140" t="s">
        <v>22</v>
      </c>
      <c r="C5140" t="s">
        <v>143</v>
      </c>
      <c r="D5140" t="s">
        <v>144</v>
      </c>
      <c r="E5140" t="s">
        <v>42</v>
      </c>
      <c r="F5140" t="s">
        <v>86</v>
      </c>
      <c r="G5140">
        <v>47.951999999999998</v>
      </c>
    </row>
    <row r="5141" spans="1:7" x14ac:dyDescent="0.55000000000000004">
      <c r="A5141" s="1">
        <v>43043</v>
      </c>
      <c r="B5141" t="s">
        <v>37</v>
      </c>
      <c r="C5141" t="s">
        <v>416</v>
      </c>
      <c r="D5141" t="s">
        <v>40</v>
      </c>
      <c r="E5141" t="s">
        <v>42</v>
      </c>
      <c r="F5141" t="s">
        <v>86</v>
      </c>
      <c r="G5141">
        <v>47.951999999999998</v>
      </c>
    </row>
    <row r="5142" spans="1:7" x14ac:dyDescent="0.55000000000000004">
      <c r="A5142" s="1">
        <v>43234</v>
      </c>
      <c r="B5142" t="s">
        <v>22</v>
      </c>
      <c r="C5142" t="s">
        <v>100</v>
      </c>
      <c r="D5142" t="s">
        <v>101</v>
      </c>
      <c r="E5142" t="s">
        <v>42</v>
      </c>
      <c r="F5142" t="s">
        <v>86</v>
      </c>
      <c r="G5142">
        <v>47.951999999999998</v>
      </c>
    </row>
    <row r="5143" spans="1:7" x14ac:dyDescent="0.55000000000000004">
      <c r="A5143" s="1">
        <v>43401</v>
      </c>
      <c r="B5143" t="s">
        <v>22</v>
      </c>
      <c r="C5143" t="s">
        <v>84</v>
      </c>
      <c r="D5143" t="s">
        <v>26</v>
      </c>
      <c r="E5143" t="s">
        <v>42</v>
      </c>
      <c r="F5143" t="s">
        <v>86</v>
      </c>
      <c r="G5143">
        <v>47.951999999999998</v>
      </c>
    </row>
    <row r="5144" spans="1:7" x14ac:dyDescent="0.55000000000000004">
      <c r="A5144" s="1">
        <v>42546</v>
      </c>
      <c r="B5144" t="s">
        <v>22</v>
      </c>
      <c r="C5144" t="s">
        <v>100</v>
      </c>
      <c r="D5144" t="s">
        <v>101</v>
      </c>
      <c r="E5144" t="s">
        <v>42</v>
      </c>
      <c r="F5144" t="s">
        <v>86</v>
      </c>
      <c r="G5144">
        <v>47.951999999999998</v>
      </c>
    </row>
    <row r="5145" spans="1:7" x14ac:dyDescent="0.55000000000000004">
      <c r="A5145" s="1">
        <v>43350</v>
      </c>
      <c r="B5145" t="s">
        <v>22</v>
      </c>
      <c r="C5145" t="s">
        <v>39</v>
      </c>
      <c r="D5145" t="s">
        <v>40</v>
      </c>
      <c r="E5145" t="s">
        <v>28</v>
      </c>
      <c r="F5145" t="s">
        <v>61</v>
      </c>
      <c r="G5145">
        <v>47.94</v>
      </c>
    </row>
    <row r="5146" spans="1:7" x14ac:dyDescent="0.55000000000000004">
      <c r="A5146" s="1">
        <v>42881</v>
      </c>
      <c r="B5146" t="s">
        <v>37</v>
      </c>
      <c r="C5146" t="s">
        <v>50</v>
      </c>
      <c r="D5146" t="s">
        <v>26</v>
      </c>
      <c r="E5146" t="s">
        <v>67</v>
      </c>
      <c r="F5146" t="s">
        <v>157</v>
      </c>
      <c r="G5146">
        <v>47.92</v>
      </c>
    </row>
    <row r="5147" spans="1:7" x14ac:dyDescent="0.55000000000000004">
      <c r="A5147" s="1">
        <v>43152</v>
      </c>
      <c r="B5147" t="s">
        <v>22</v>
      </c>
      <c r="C5147" t="s">
        <v>100</v>
      </c>
      <c r="D5147" t="s">
        <v>101</v>
      </c>
      <c r="E5147" t="s">
        <v>67</v>
      </c>
      <c r="F5147" t="s">
        <v>157</v>
      </c>
      <c r="G5147">
        <v>47.904000000000003</v>
      </c>
    </row>
    <row r="5148" spans="1:7" x14ac:dyDescent="0.55000000000000004">
      <c r="A5148" s="1">
        <v>43092</v>
      </c>
      <c r="B5148" t="s">
        <v>37</v>
      </c>
      <c r="C5148" t="s">
        <v>92</v>
      </c>
      <c r="D5148" t="s">
        <v>40</v>
      </c>
      <c r="E5148" t="s">
        <v>42</v>
      </c>
      <c r="F5148" t="s">
        <v>86</v>
      </c>
      <c r="G5148">
        <v>47.9</v>
      </c>
    </row>
    <row r="5149" spans="1:7" x14ac:dyDescent="0.55000000000000004">
      <c r="A5149" s="1">
        <v>43070</v>
      </c>
      <c r="B5149" t="s">
        <v>98</v>
      </c>
      <c r="C5149" t="s">
        <v>39</v>
      </c>
      <c r="D5149" t="s">
        <v>40</v>
      </c>
      <c r="E5149" t="s">
        <v>42</v>
      </c>
      <c r="F5149" t="s">
        <v>86</v>
      </c>
      <c r="G5149">
        <v>47.9</v>
      </c>
    </row>
    <row r="5150" spans="1:7" x14ac:dyDescent="0.55000000000000004">
      <c r="A5150" s="1">
        <v>42156</v>
      </c>
      <c r="B5150" t="s">
        <v>98</v>
      </c>
      <c r="C5150" t="s">
        <v>225</v>
      </c>
      <c r="D5150" t="s">
        <v>101</v>
      </c>
      <c r="E5150" t="s">
        <v>42</v>
      </c>
      <c r="F5150" t="s">
        <v>86</v>
      </c>
      <c r="G5150">
        <v>47.88</v>
      </c>
    </row>
    <row r="5151" spans="1:7" x14ac:dyDescent="0.55000000000000004">
      <c r="A5151" s="1">
        <v>42518</v>
      </c>
      <c r="B5151" t="s">
        <v>22</v>
      </c>
      <c r="C5151" t="s">
        <v>263</v>
      </c>
      <c r="D5151" t="s">
        <v>144</v>
      </c>
      <c r="E5151" t="s">
        <v>42</v>
      </c>
      <c r="F5151" t="s">
        <v>64</v>
      </c>
      <c r="G5151">
        <v>47.82</v>
      </c>
    </row>
    <row r="5152" spans="1:7" x14ac:dyDescent="0.55000000000000004">
      <c r="A5152" s="1">
        <v>42309</v>
      </c>
      <c r="B5152" t="s">
        <v>37</v>
      </c>
      <c r="C5152" t="s">
        <v>84</v>
      </c>
      <c r="D5152" t="s">
        <v>26</v>
      </c>
      <c r="E5152" t="s">
        <v>42</v>
      </c>
      <c r="F5152" t="s">
        <v>43</v>
      </c>
      <c r="G5152">
        <v>47.808</v>
      </c>
    </row>
    <row r="5153" spans="1:7" x14ac:dyDescent="0.55000000000000004">
      <c r="A5153" s="1">
        <v>42124</v>
      </c>
      <c r="B5153" t="s">
        <v>22</v>
      </c>
      <c r="C5153" t="s">
        <v>1488</v>
      </c>
      <c r="D5153" t="s">
        <v>26</v>
      </c>
      <c r="E5153" t="s">
        <v>67</v>
      </c>
      <c r="F5153" t="s">
        <v>157</v>
      </c>
      <c r="G5153">
        <v>47.79</v>
      </c>
    </row>
    <row r="5154" spans="1:7" x14ac:dyDescent="0.55000000000000004">
      <c r="A5154" s="1">
        <v>42313</v>
      </c>
      <c r="B5154" t="s">
        <v>98</v>
      </c>
      <c r="C5154" t="s">
        <v>315</v>
      </c>
      <c r="D5154" t="s">
        <v>26</v>
      </c>
      <c r="E5154" t="s">
        <v>67</v>
      </c>
      <c r="F5154" t="s">
        <v>157</v>
      </c>
      <c r="G5154">
        <v>47.79</v>
      </c>
    </row>
    <row r="5155" spans="1:7" x14ac:dyDescent="0.55000000000000004">
      <c r="A5155" s="1">
        <v>42874</v>
      </c>
      <c r="B5155" t="s">
        <v>22</v>
      </c>
      <c r="C5155" t="s">
        <v>263</v>
      </c>
      <c r="D5155" t="s">
        <v>144</v>
      </c>
      <c r="E5155" t="s">
        <v>42</v>
      </c>
      <c r="F5155" t="s">
        <v>71</v>
      </c>
      <c r="G5155">
        <v>47.744</v>
      </c>
    </row>
    <row r="5156" spans="1:7" x14ac:dyDescent="0.55000000000000004">
      <c r="A5156" s="1">
        <v>42924</v>
      </c>
      <c r="B5156" t="s">
        <v>37</v>
      </c>
      <c r="C5156" t="s">
        <v>100</v>
      </c>
      <c r="D5156" t="s">
        <v>101</v>
      </c>
      <c r="E5156" t="s">
        <v>42</v>
      </c>
      <c r="F5156" t="s">
        <v>64</v>
      </c>
      <c r="G5156">
        <v>47.616</v>
      </c>
    </row>
    <row r="5157" spans="1:7" x14ac:dyDescent="0.55000000000000004">
      <c r="A5157" s="1">
        <v>43100</v>
      </c>
      <c r="B5157" t="s">
        <v>22</v>
      </c>
      <c r="C5157" t="s">
        <v>50</v>
      </c>
      <c r="D5157" t="s">
        <v>26</v>
      </c>
      <c r="E5157" t="s">
        <v>42</v>
      </c>
      <c r="F5157" t="s">
        <v>64</v>
      </c>
      <c r="G5157">
        <v>47.616</v>
      </c>
    </row>
    <row r="5158" spans="1:7" x14ac:dyDescent="0.55000000000000004">
      <c r="A5158" s="1">
        <v>42743</v>
      </c>
      <c r="B5158" t="s">
        <v>22</v>
      </c>
      <c r="C5158" t="s">
        <v>84</v>
      </c>
      <c r="D5158" t="s">
        <v>26</v>
      </c>
      <c r="E5158" t="s">
        <v>42</v>
      </c>
      <c r="F5158" t="s">
        <v>64</v>
      </c>
      <c r="G5158">
        <v>47.616</v>
      </c>
    </row>
    <row r="5159" spans="1:7" x14ac:dyDescent="0.55000000000000004">
      <c r="A5159" s="1">
        <v>43361</v>
      </c>
      <c r="B5159" t="s">
        <v>22</v>
      </c>
      <c r="C5159" t="s">
        <v>100</v>
      </c>
      <c r="D5159" t="s">
        <v>101</v>
      </c>
      <c r="E5159" t="s">
        <v>42</v>
      </c>
      <c r="F5159" t="s">
        <v>55</v>
      </c>
      <c r="G5159">
        <v>47.584000000000003</v>
      </c>
    </row>
    <row r="5160" spans="1:7" x14ac:dyDescent="0.55000000000000004">
      <c r="A5160" s="1">
        <v>42369</v>
      </c>
      <c r="B5160" t="s">
        <v>37</v>
      </c>
      <c r="C5160" t="s">
        <v>593</v>
      </c>
      <c r="D5160" t="s">
        <v>101</v>
      </c>
      <c r="E5160" t="s">
        <v>67</v>
      </c>
      <c r="F5160" t="s">
        <v>157</v>
      </c>
      <c r="G5160">
        <v>47.53</v>
      </c>
    </row>
    <row r="5161" spans="1:7" x14ac:dyDescent="0.55000000000000004">
      <c r="A5161" s="1">
        <v>43352</v>
      </c>
      <c r="B5161" t="s">
        <v>22</v>
      </c>
      <c r="C5161" t="s">
        <v>39</v>
      </c>
      <c r="D5161" t="s">
        <v>40</v>
      </c>
      <c r="E5161" t="s">
        <v>42</v>
      </c>
      <c r="F5161" t="s">
        <v>86</v>
      </c>
      <c r="G5161">
        <v>47.52</v>
      </c>
    </row>
    <row r="5162" spans="1:7" x14ac:dyDescent="0.55000000000000004">
      <c r="A5162" s="1">
        <v>42968</v>
      </c>
      <c r="B5162" t="s">
        <v>37</v>
      </c>
      <c r="C5162" t="s">
        <v>39</v>
      </c>
      <c r="D5162" t="s">
        <v>40</v>
      </c>
      <c r="E5162" t="s">
        <v>42</v>
      </c>
      <c r="F5162" t="s">
        <v>86</v>
      </c>
      <c r="G5162">
        <v>47.52</v>
      </c>
    </row>
    <row r="5163" spans="1:7" x14ac:dyDescent="0.55000000000000004">
      <c r="A5163" s="1">
        <v>42620</v>
      </c>
      <c r="B5163" t="s">
        <v>22</v>
      </c>
      <c r="C5163" t="s">
        <v>100</v>
      </c>
      <c r="D5163" t="s">
        <v>101</v>
      </c>
      <c r="E5163" t="s">
        <v>28</v>
      </c>
      <c r="F5163" t="s">
        <v>32</v>
      </c>
      <c r="G5163">
        <v>47.515999999999998</v>
      </c>
    </row>
    <row r="5164" spans="1:7" x14ac:dyDescent="0.55000000000000004">
      <c r="A5164" s="1">
        <v>42327</v>
      </c>
      <c r="B5164" t="s">
        <v>22</v>
      </c>
      <c r="C5164" t="s">
        <v>143</v>
      </c>
      <c r="D5164" t="s">
        <v>144</v>
      </c>
      <c r="E5164" t="s">
        <v>67</v>
      </c>
      <c r="F5164" t="s">
        <v>157</v>
      </c>
      <c r="G5164">
        <v>47.496000000000002</v>
      </c>
    </row>
    <row r="5165" spans="1:7" x14ac:dyDescent="0.55000000000000004">
      <c r="A5165" s="1">
        <v>43358</v>
      </c>
      <c r="B5165" t="s">
        <v>37</v>
      </c>
      <c r="C5165" t="s">
        <v>786</v>
      </c>
      <c r="D5165" t="s">
        <v>144</v>
      </c>
      <c r="E5165" t="s">
        <v>28</v>
      </c>
      <c r="F5165" t="s">
        <v>61</v>
      </c>
      <c r="G5165">
        <v>47.4</v>
      </c>
    </row>
    <row r="5166" spans="1:7" x14ac:dyDescent="0.55000000000000004">
      <c r="A5166" s="1">
        <v>42885</v>
      </c>
      <c r="B5166" t="s">
        <v>98</v>
      </c>
      <c r="C5166" t="s">
        <v>110</v>
      </c>
      <c r="D5166" t="s">
        <v>101</v>
      </c>
      <c r="E5166" t="s">
        <v>28</v>
      </c>
      <c r="F5166" t="s">
        <v>61</v>
      </c>
      <c r="G5166">
        <v>47.4</v>
      </c>
    </row>
    <row r="5167" spans="1:7" x14ac:dyDescent="0.55000000000000004">
      <c r="A5167" s="1">
        <v>42504</v>
      </c>
      <c r="B5167" t="s">
        <v>98</v>
      </c>
      <c r="C5167" t="s">
        <v>143</v>
      </c>
      <c r="D5167" t="s">
        <v>144</v>
      </c>
      <c r="E5167" t="s">
        <v>42</v>
      </c>
      <c r="F5167" t="s">
        <v>43</v>
      </c>
      <c r="G5167">
        <v>47.36</v>
      </c>
    </row>
    <row r="5168" spans="1:7" x14ac:dyDescent="0.55000000000000004">
      <c r="A5168" s="1">
        <v>43341</v>
      </c>
      <c r="B5168" t="s">
        <v>37</v>
      </c>
      <c r="C5168" t="s">
        <v>207</v>
      </c>
      <c r="D5168" t="s">
        <v>101</v>
      </c>
      <c r="E5168" t="s">
        <v>42</v>
      </c>
      <c r="F5168" t="s">
        <v>43</v>
      </c>
      <c r="G5168">
        <v>47.36</v>
      </c>
    </row>
    <row r="5169" spans="1:7" x14ac:dyDescent="0.55000000000000004">
      <c r="A5169" s="1">
        <v>43437</v>
      </c>
      <c r="B5169" t="s">
        <v>22</v>
      </c>
      <c r="C5169" t="s">
        <v>453</v>
      </c>
      <c r="D5169" t="s">
        <v>40</v>
      </c>
      <c r="E5169" t="s">
        <v>42</v>
      </c>
      <c r="F5169" t="s">
        <v>575</v>
      </c>
      <c r="G5169">
        <v>47.32</v>
      </c>
    </row>
    <row r="5170" spans="1:7" x14ac:dyDescent="0.55000000000000004">
      <c r="A5170" s="1">
        <v>42358</v>
      </c>
      <c r="B5170" t="s">
        <v>22</v>
      </c>
      <c r="C5170" t="s">
        <v>39</v>
      </c>
      <c r="D5170" t="s">
        <v>40</v>
      </c>
      <c r="E5170" t="s">
        <v>42</v>
      </c>
      <c r="F5170" t="s">
        <v>64</v>
      </c>
      <c r="G5170">
        <v>47.3</v>
      </c>
    </row>
    <row r="5171" spans="1:7" x14ac:dyDescent="0.55000000000000004">
      <c r="A5171" s="1">
        <v>43217</v>
      </c>
      <c r="B5171" t="s">
        <v>22</v>
      </c>
      <c r="C5171" t="s">
        <v>39</v>
      </c>
      <c r="D5171" t="s">
        <v>40</v>
      </c>
      <c r="E5171" t="s">
        <v>42</v>
      </c>
      <c r="F5171" t="s">
        <v>64</v>
      </c>
      <c r="G5171">
        <v>47.3</v>
      </c>
    </row>
    <row r="5172" spans="1:7" x14ac:dyDescent="0.55000000000000004">
      <c r="A5172" s="1">
        <v>43075</v>
      </c>
      <c r="B5172" t="s">
        <v>22</v>
      </c>
      <c r="C5172" t="s">
        <v>92</v>
      </c>
      <c r="D5172" t="s">
        <v>40</v>
      </c>
      <c r="E5172" t="s">
        <v>42</v>
      </c>
      <c r="F5172" t="s">
        <v>71</v>
      </c>
      <c r="G5172">
        <v>47.207999999999998</v>
      </c>
    </row>
    <row r="5173" spans="1:7" x14ac:dyDescent="0.55000000000000004">
      <c r="A5173" s="1">
        <v>42641</v>
      </c>
      <c r="B5173" t="s">
        <v>37</v>
      </c>
      <c r="C5173" t="s">
        <v>39</v>
      </c>
      <c r="D5173" t="s">
        <v>40</v>
      </c>
      <c r="E5173" t="s">
        <v>42</v>
      </c>
      <c r="F5173" t="s">
        <v>575</v>
      </c>
      <c r="G5173">
        <v>47.19</v>
      </c>
    </row>
    <row r="5174" spans="1:7" x14ac:dyDescent="0.55000000000000004">
      <c r="A5174" s="1">
        <v>42080</v>
      </c>
      <c r="B5174" t="s">
        <v>22</v>
      </c>
      <c r="C5174" t="s">
        <v>225</v>
      </c>
      <c r="D5174" t="s">
        <v>101</v>
      </c>
      <c r="E5174" t="s">
        <v>42</v>
      </c>
      <c r="F5174" t="s">
        <v>86</v>
      </c>
      <c r="G5174">
        <v>47.18</v>
      </c>
    </row>
    <row r="5175" spans="1:7" x14ac:dyDescent="0.55000000000000004">
      <c r="A5175" s="1">
        <v>43368</v>
      </c>
      <c r="B5175" t="s">
        <v>22</v>
      </c>
      <c r="C5175" t="s">
        <v>263</v>
      </c>
      <c r="D5175" t="s">
        <v>144</v>
      </c>
      <c r="E5175" t="s">
        <v>28</v>
      </c>
      <c r="F5175" t="s">
        <v>61</v>
      </c>
      <c r="G5175">
        <v>47.12</v>
      </c>
    </row>
    <row r="5176" spans="1:7" x14ac:dyDescent="0.55000000000000004">
      <c r="A5176" s="1">
        <v>43413</v>
      </c>
      <c r="B5176" t="s">
        <v>22</v>
      </c>
      <c r="C5176" t="s">
        <v>39</v>
      </c>
      <c r="D5176" t="s">
        <v>40</v>
      </c>
      <c r="E5176" t="s">
        <v>28</v>
      </c>
      <c r="F5176" t="s">
        <v>61</v>
      </c>
      <c r="G5176">
        <v>47.12</v>
      </c>
    </row>
    <row r="5177" spans="1:7" x14ac:dyDescent="0.55000000000000004">
      <c r="A5177" s="1">
        <v>42898</v>
      </c>
      <c r="B5177" t="s">
        <v>22</v>
      </c>
      <c r="C5177" t="s">
        <v>241</v>
      </c>
      <c r="D5177" t="s">
        <v>144</v>
      </c>
      <c r="E5177" t="s">
        <v>28</v>
      </c>
      <c r="F5177" t="s">
        <v>61</v>
      </c>
      <c r="G5177">
        <v>47.04</v>
      </c>
    </row>
    <row r="5178" spans="1:7" x14ac:dyDescent="0.55000000000000004">
      <c r="A5178" s="1">
        <v>42591</v>
      </c>
      <c r="B5178" t="s">
        <v>22</v>
      </c>
      <c r="C5178" t="s">
        <v>263</v>
      </c>
      <c r="D5178" t="s">
        <v>144</v>
      </c>
      <c r="E5178" t="s">
        <v>28</v>
      </c>
      <c r="F5178" t="s">
        <v>61</v>
      </c>
      <c r="G5178">
        <v>47.04</v>
      </c>
    </row>
    <row r="5179" spans="1:7" x14ac:dyDescent="0.55000000000000004">
      <c r="A5179" s="1">
        <v>42977</v>
      </c>
      <c r="B5179" t="s">
        <v>22</v>
      </c>
      <c r="C5179" t="s">
        <v>39</v>
      </c>
      <c r="D5179" t="s">
        <v>40</v>
      </c>
      <c r="E5179" t="s">
        <v>28</v>
      </c>
      <c r="F5179" t="s">
        <v>61</v>
      </c>
      <c r="G5179">
        <v>47.04</v>
      </c>
    </row>
    <row r="5180" spans="1:7" x14ac:dyDescent="0.55000000000000004">
      <c r="A5180" s="1">
        <v>43183</v>
      </c>
      <c r="B5180" t="s">
        <v>37</v>
      </c>
      <c r="C5180" t="s">
        <v>263</v>
      </c>
      <c r="D5180" t="s">
        <v>144</v>
      </c>
      <c r="E5180" t="s">
        <v>42</v>
      </c>
      <c r="F5180" t="s">
        <v>169</v>
      </c>
      <c r="G5180">
        <v>47.01</v>
      </c>
    </row>
    <row r="5181" spans="1:7" x14ac:dyDescent="0.55000000000000004">
      <c r="A5181" s="1">
        <v>43402</v>
      </c>
      <c r="B5181" t="s">
        <v>37</v>
      </c>
      <c r="C5181" t="s">
        <v>263</v>
      </c>
      <c r="D5181" t="s">
        <v>144</v>
      </c>
      <c r="E5181" t="s">
        <v>42</v>
      </c>
      <c r="F5181" t="s">
        <v>86</v>
      </c>
      <c r="G5181">
        <v>46.96</v>
      </c>
    </row>
    <row r="5182" spans="1:7" x14ac:dyDescent="0.55000000000000004">
      <c r="A5182" s="1">
        <v>43431</v>
      </c>
      <c r="B5182" t="s">
        <v>37</v>
      </c>
      <c r="C5182" t="s">
        <v>110</v>
      </c>
      <c r="D5182" t="s">
        <v>101</v>
      </c>
      <c r="E5182" t="s">
        <v>28</v>
      </c>
      <c r="F5182" t="s">
        <v>61</v>
      </c>
      <c r="G5182">
        <v>46.94</v>
      </c>
    </row>
    <row r="5183" spans="1:7" x14ac:dyDescent="0.55000000000000004">
      <c r="A5183" s="1">
        <v>42453</v>
      </c>
      <c r="B5183" t="s">
        <v>37</v>
      </c>
      <c r="C5183" t="s">
        <v>92</v>
      </c>
      <c r="D5183" t="s">
        <v>40</v>
      </c>
      <c r="E5183" t="s">
        <v>28</v>
      </c>
      <c r="F5183" t="s">
        <v>61</v>
      </c>
      <c r="G5183">
        <v>46.9</v>
      </c>
    </row>
    <row r="5184" spans="1:7" x14ac:dyDescent="0.55000000000000004">
      <c r="A5184" s="1">
        <v>42287</v>
      </c>
      <c r="B5184" t="s">
        <v>98</v>
      </c>
      <c r="C5184" t="s">
        <v>306</v>
      </c>
      <c r="D5184" t="s">
        <v>40</v>
      </c>
      <c r="E5184" t="s">
        <v>28</v>
      </c>
      <c r="F5184" t="s">
        <v>61</v>
      </c>
      <c r="G5184">
        <v>46.872</v>
      </c>
    </row>
    <row r="5185" spans="1:7" x14ac:dyDescent="0.55000000000000004">
      <c r="A5185" s="1">
        <v>42135</v>
      </c>
      <c r="B5185" t="s">
        <v>22</v>
      </c>
      <c r="C5185" t="s">
        <v>100</v>
      </c>
      <c r="D5185" t="s">
        <v>101</v>
      </c>
      <c r="E5185" t="s">
        <v>67</v>
      </c>
      <c r="F5185" t="s">
        <v>157</v>
      </c>
      <c r="G5185">
        <v>46.863999999999997</v>
      </c>
    </row>
    <row r="5186" spans="1:7" x14ac:dyDescent="0.55000000000000004">
      <c r="A5186" s="1">
        <v>43456</v>
      </c>
      <c r="B5186" t="s">
        <v>22</v>
      </c>
      <c r="C5186" t="s">
        <v>331</v>
      </c>
      <c r="D5186" t="s">
        <v>26</v>
      </c>
      <c r="E5186" t="s">
        <v>67</v>
      </c>
      <c r="F5186" t="s">
        <v>157</v>
      </c>
      <c r="G5186">
        <v>46.863999999999997</v>
      </c>
    </row>
    <row r="5187" spans="1:7" x14ac:dyDescent="0.55000000000000004">
      <c r="A5187" s="1">
        <v>42674</v>
      </c>
      <c r="B5187" t="s">
        <v>22</v>
      </c>
      <c r="C5187" t="s">
        <v>39</v>
      </c>
      <c r="D5187" t="s">
        <v>40</v>
      </c>
      <c r="E5187" t="s">
        <v>42</v>
      </c>
      <c r="F5187" t="s">
        <v>55</v>
      </c>
      <c r="G5187">
        <v>46.84</v>
      </c>
    </row>
    <row r="5188" spans="1:7" x14ac:dyDescent="0.55000000000000004">
      <c r="A5188" s="1">
        <v>42128</v>
      </c>
      <c r="B5188" t="s">
        <v>22</v>
      </c>
      <c r="C5188" t="s">
        <v>234</v>
      </c>
      <c r="D5188" t="s">
        <v>101</v>
      </c>
      <c r="E5188" t="s">
        <v>42</v>
      </c>
      <c r="F5188" t="s">
        <v>71</v>
      </c>
      <c r="G5188">
        <v>46.8</v>
      </c>
    </row>
    <row r="5189" spans="1:7" x14ac:dyDescent="0.55000000000000004">
      <c r="A5189" s="1">
        <v>43133</v>
      </c>
      <c r="B5189" t="s">
        <v>22</v>
      </c>
      <c r="C5189" t="s">
        <v>39</v>
      </c>
      <c r="D5189" t="s">
        <v>40</v>
      </c>
      <c r="E5189" t="s">
        <v>42</v>
      </c>
      <c r="F5189" t="s">
        <v>74</v>
      </c>
      <c r="G5189">
        <v>46.8</v>
      </c>
    </row>
    <row r="5190" spans="1:7" x14ac:dyDescent="0.55000000000000004">
      <c r="A5190" s="1">
        <v>42906</v>
      </c>
      <c r="B5190" t="s">
        <v>22</v>
      </c>
      <c r="C5190" t="s">
        <v>39</v>
      </c>
      <c r="D5190" t="s">
        <v>40</v>
      </c>
      <c r="E5190" t="s">
        <v>42</v>
      </c>
      <c r="F5190" t="s">
        <v>86</v>
      </c>
      <c r="G5190">
        <v>46.76</v>
      </c>
    </row>
    <row r="5191" spans="1:7" x14ac:dyDescent="0.55000000000000004">
      <c r="A5191" s="1">
        <v>43424</v>
      </c>
      <c r="B5191" t="s">
        <v>22</v>
      </c>
      <c r="C5191" t="s">
        <v>263</v>
      </c>
      <c r="D5191" t="s">
        <v>144</v>
      </c>
      <c r="E5191" t="s">
        <v>42</v>
      </c>
      <c r="F5191" t="s">
        <v>86</v>
      </c>
      <c r="G5191">
        <v>46.76</v>
      </c>
    </row>
    <row r="5192" spans="1:7" x14ac:dyDescent="0.55000000000000004">
      <c r="A5192" s="1">
        <v>42445</v>
      </c>
      <c r="B5192" t="s">
        <v>22</v>
      </c>
      <c r="C5192" t="s">
        <v>1271</v>
      </c>
      <c r="D5192" t="s">
        <v>26</v>
      </c>
      <c r="E5192" t="s">
        <v>42</v>
      </c>
      <c r="F5192" t="s">
        <v>55</v>
      </c>
      <c r="G5192">
        <v>46.74</v>
      </c>
    </row>
    <row r="5193" spans="1:7" x14ac:dyDescent="0.55000000000000004">
      <c r="A5193" s="1">
        <v>43324</v>
      </c>
      <c r="B5193" t="s">
        <v>22</v>
      </c>
      <c r="C5193" t="s">
        <v>92</v>
      </c>
      <c r="D5193" t="s">
        <v>40</v>
      </c>
      <c r="E5193" t="s">
        <v>42</v>
      </c>
      <c r="F5193" t="s">
        <v>55</v>
      </c>
      <c r="G5193">
        <v>46.74</v>
      </c>
    </row>
    <row r="5194" spans="1:7" x14ac:dyDescent="0.55000000000000004">
      <c r="A5194" s="1">
        <v>42340</v>
      </c>
      <c r="B5194" t="s">
        <v>22</v>
      </c>
      <c r="C5194" t="s">
        <v>263</v>
      </c>
      <c r="D5194" t="s">
        <v>144</v>
      </c>
      <c r="E5194" t="s">
        <v>42</v>
      </c>
      <c r="F5194" t="s">
        <v>71</v>
      </c>
      <c r="G5194">
        <v>46.72</v>
      </c>
    </row>
    <row r="5195" spans="1:7" x14ac:dyDescent="0.55000000000000004">
      <c r="A5195" s="1">
        <v>42791</v>
      </c>
      <c r="B5195" t="s">
        <v>22</v>
      </c>
      <c r="C5195" t="s">
        <v>494</v>
      </c>
      <c r="D5195" t="s">
        <v>144</v>
      </c>
      <c r="E5195" t="s">
        <v>42</v>
      </c>
      <c r="F5195" t="s">
        <v>169</v>
      </c>
      <c r="G5195">
        <v>46.72</v>
      </c>
    </row>
    <row r="5196" spans="1:7" x14ac:dyDescent="0.55000000000000004">
      <c r="A5196" s="1">
        <v>42254</v>
      </c>
      <c r="B5196" t="s">
        <v>98</v>
      </c>
      <c r="C5196" t="s">
        <v>100</v>
      </c>
      <c r="D5196" t="s">
        <v>101</v>
      </c>
      <c r="E5196" t="s">
        <v>67</v>
      </c>
      <c r="F5196" t="s">
        <v>157</v>
      </c>
      <c r="G5196">
        <v>46.688000000000002</v>
      </c>
    </row>
    <row r="5197" spans="1:7" x14ac:dyDescent="0.55000000000000004">
      <c r="A5197" s="1">
        <v>42500</v>
      </c>
      <c r="B5197" t="s">
        <v>22</v>
      </c>
      <c r="C5197" t="s">
        <v>453</v>
      </c>
      <c r="D5197" t="s">
        <v>40</v>
      </c>
      <c r="E5197" t="s">
        <v>67</v>
      </c>
      <c r="F5197" t="s">
        <v>157</v>
      </c>
      <c r="G5197">
        <v>46.688000000000002</v>
      </c>
    </row>
    <row r="5198" spans="1:7" x14ac:dyDescent="0.55000000000000004">
      <c r="A5198" s="1">
        <v>43452</v>
      </c>
      <c r="B5198" t="s">
        <v>22</v>
      </c>
      <c r="C5198" t="s">
        <v>39</v>
      </c>
      <c r="D5198" t="s">
        <v>40</v>
      </c>
      <c r="E5198" t="s">
        <v>42</v>
      </c>
      <c r="F5198" t="s">
        <v>71</v>
      </c>
      <c r="G5198">
        <v>46.671999999999997</v>
      </c>
    </row>
    <row r="5199" spans="1:7" x14ac:dyDescent="0.55000000000000004">
      <c r="A5199" s="1">
        <v>43372</v>
      </c>
      <c r="B5199" t="s">
        <v>22</v>
      </c>
      <c r="C5199" t="s">
        <v>39</v>
      </c>
      <c r="D5199" t="s">
        <v>40</v>
      </c>
      <c r="E5199" t="s">
        <v>42</v>
      </c>
      <c r="F5199" t="s">
        <v>71</v>
      </c>
      <c r="G5199">
        <v>46.671999999999997</v>
      </c>
    </row>
    <row r="5200" spans="1:7" x14ac:dyDescent="0.55000000000000004">
      <c r="A5200" s="1">
        <v>42339</v>
      </c>
      <c r="B5200" t="s">
        <v>22</v>
      </c>
      <c r="C5200" t="s">
        <v>110</v>
      </c>
      <c r="D5200" t="s">
        <v>101</v>
      </c>
      <c r="E5200" t="s">
        <v>42</v>
      </c>
      <c r="F5200" t="s">
        <v>64</v>
      </c>
      <c r="G5200">
        <v>46.64</v>
      </c>
    </row>
    <row r="5201" spans="1:7" x14ac:dyDescent="0.55000000000000004">
      <c r="A5201" s="1">
        <v>42619</v>
      </c>
      <c r="B5201" t="s">
        <v>37</v>
      </c>
      <c r="C5201" t="s">
        <v>315</v>
      </c>
      <c r="D5201" t="s">
        <v>26</v>
      </c>
      <c r="E5201" t="s">
        <v>42</v>
      </c>
      <c r="F5201" t="s">
        <v>71</v>
      </c>
      <c r="G5201">
        <v>46.62</v>
      </c>
    </row>
    <row r="5202" spans="1:7" x14ac:dyDescent="0.55000000000000004">
      <c r="A5202" s="1">
        <v>43176</v>
      </c>
      <c r="B5202" t="s">
        <v>22</v>
      </c>
      <c r="C5202" t="s">
        <v>263</v>
      </c>
      <c r="D5202" t="s">
        <v>144</v>
      </c>
      <c r="E5202" t="s">
        <v>42</v>
      </c>
      <c r="F5202" t="s">
        <v>55</v>
      </c>
      <c r="G5202">
        <v>46.53</v>
      </c>
    </row>
    <row r="5203" spans="1:7" x14ac:dyDescent="0.55000000000000004">
      <c r="A5203" s="1">
        <v>42980</v>
      </c>
      <c r="B5203" t="s">
        <v>98</v>
      </c>
      <c r="C5203" t="s">
        <v>39</v>
      </c>
      <c r="D5203" t="s">
        <v>40</v>
      </c>
      <c r="E5203" t="s">
        <v>42</v>
      </c>
      <c r="F5203" t="s">
        <v>55</v>
      </c>
      <c r="G5203">
        <v>46.53</v>
      </c>
    </row>
    <row r="5204" spans="1:7" x14ac:dyDescent="0.55000000000000004">
      <c r="A5204" s="1">
        <v>43086</v>
      </c>
      <c r="B5204" t="s">
        <v>98</v>
      </c>
      <c r="C5204" t="s">
        <v>92</v>
      </c>
      <c r="D5204" t="s">
        <v>40</v>
      </c>
      <c r="E5204" t="s">
        <v>42</v>
      </c>
      <c r="F5204" t="s">
        <v>55</v>
      </c>
      <c r="G5204">
        <v>46.53</v>
      </c>
    </row>
    <row r="5205" spans="1:7" x14ac:dyDescent="0.55000000000000004">
      <c r="A5205" s="1">
        <v>43175</v>
      </c>
      <c r="B5205" t="s">
        <v>98</v>
      </c>
      <c r="C5205" t="s">
        <v>92</v>
      </c>
      <c r="D5205" t="s">
        <v>40</v>
      </c>
      <c r="E5205" t="s">
        <v>42</v>
      </c>
      <c r="F5205" t="s">
        <v>55</v>
      </c>
      <c r="G5205">
        <v>46.51</v>
      </c>
    </row>
    <row r="5206" spans="1:7" x14ac:dyDescent="0.55000000000000004">
      <c r="A5206" s="1">
        <v>42628</v>
      </c>
      <c r="B5206" t="s">
        <v>37</v>
      </c>
      <c r="C5206" t="s">
        <v>263</v>
      </c>
      <c r="D5206" t="s">
        <v>144</v>
      </c>
      <c r="E5206" t="s">
        <v>28</v>
      </c>
      <c r="F5206" t="s">
        <v>29</v>
      </c>
      <c r="G5206">
        <v>46.384</v>
      </c>
    </row>
    <row r="5207" spans="1:7" x14ac:dyDescent="0.55000000000000004">
      <c r="A5207" s="1">
        <v>42310</v>
      </c>
      <c r="B5207" t="s">
        <v>22</v>
      </c>
      <c r="C5207" t="s">
        <v>39</v>
      </c>
      <c r="D5207" t="s">
        <v>40</v>
      </c>
      <c r="E5207" t="s">
        <v>67</v>
      </c>
      <c r="F5207" t="s">
        <v>68</v>
      </c>
      <c r="G5207">
        <v>46.384</v>
      </c>
    </row>
    <row r="5208" spans="1:7" x14ac:dyDescent="0.55000000000000004">
      <c r="A5208" s="1">
        <v>43387</v>
      </c>
      <c r="B5208" t="s">
        <v>22</v>
      </c>
      <c r="C5208" t="s">
        <v>39</v>
      </c>
      <c r="D5208" t="s">
        <v>40</v>
      </c>
      <c r="E5208" t="s">
        <v>67</v>
      </c>
      <c r="F5208" t="s">
        <v>157</v>
      </c>
      <c r="G5208">
        <v>46.36</v>
      </c>
    </row>
    <row r="5209" spans="1:7" x14ac:dyDescent="0.55000000000000004">
      <c r="A5209" s="1">
        <v>42902</v>
      </c>
      <c r="B5209" t="s">
        <v>22</v>
      </c>
      <c r="C5209" t="s">
        <v>39</v>
      </c>
      <c r="D5209" t="s">
        <v>40</v>
      </c>
      <c r="E5209" t="s">
        <v>42</v>
      </c>
      <c r="F5209" t="s">
        <v>86</v>
      </c>
      <c r="G5209">
        <v>46.35</v>
      </c>
    </row>
    <row r="5210" spans="1:7" x14ac:dyDescent="0.55000000000000004">
      <c r="A5210" s="1">
        <v>42715</v>
      </c>
      <c r="B5210" t="s">
        <v>22</v>
      </c>
      <c r="C5210" t="s">
        <v>100</v>
      </c>
      <c r="D5210" t="s">
        <v>101</v>
      </c>
      <c r="E5210" t="s">
        <v>42</v>
      </c>
      <c r="F5210" t="s">
        <v>55</v>
      </c>
      <c r="G5210">
        <v>46.344000000000001</v>
      </c>
    </row>
    <row r="5211" spans="1:7" x14ac:dyDescent="0.55000000000000004">
      <c r="A5211" s="1">
        <v>42619</v>
      </c>
      <c r="B5211" t="s">
        <v>37</v>
      </c>
      <c r="C5211" t="s">
        <v>39</v>
      </c>
      <c r="D5211" t="s">
        <v>40</v>
      </c>
      <c r="E5211" t="s">
        <v>67</v>
      </c>
      <c r="F5211" t="s">
        <v>157</v>
      </c>
      <c r="G5211">
        <v>46.32</v>
      </c>
    </row>
    <row r="5212" spans="1:7" x14ac:dyDescent="0.55000000000000004">
      <c r="A5212" s="1">
        <v>43410</v>
      </c>
      <c r="B5212" t="s">
        <v>98</v>
      </c>
      <c r="C5212" t="s">
        <v>786</v>
      </c>
      <c r="D5212" t="s">
        <v>144</v>
      </c>
      <c r="E5212" t="s">
        <v>42</v>
      </c>
      <c r="F5212" t="s">
        <v>55</v>
      </c>
      <c r="G5212">
        <v>46.26</v>
      </c>
    </row>
    <row r="5213" spans="1:7" x14ac:dyDescent="0.55000000000000004">
      <c r="A5213" s="1">
        <v>42275</v>
      </c>
      <c r="B5213" t="s">
        <v>37</v>
      </c>
      <c r="C5213" t="s">
        <v>1244</v>
      </c>
      <c r="D5213" t="s">
        <v>144</v>
      </c>
      <c r="E5213" t="s">
        <v>42</v>
      </c>
      <c r="F5213" t="s">
        <v>55</v>
      </c>
      <c r="G5213">
        <v>46.26</v>
      </c>
    </row>
    <row r="5214" spans="1:7" x14ac:dyDescent="0.55000000000000004">
      <c r="A5214" s="1">
        <v>43137</v>
      </c>
      <c r="B5214" t="s">
        <v>37</v>
      </c>
      <c r="C5214" t="s">
        <v>263</v>
      </c>
      <c r="D5214" t="s">
        <v>144</v>
      </c>
      <c r="E5214" t="s">
        <v>42</v>
      </c>
      <c r="F5214" t="s">
        <v>71</v>
      </c>
      <c r="G5214">
        <v>46.24</v>
      </c>
    </row>
    <row r="5215" spans="1:7" x14ac:dyDescent="0.55000000000000004">
      <c r="A5215" s="1">
        <v>42648</v>
      </c>
      <c r="B5215" t="s">
        <v>98</v>
      </c>
      <c r="C5215" t="s">
        <v>315</v>
      </c>
      <c r="D5215" t="s">
        <v>26</v>
      </c>
      <c r="E5215" t="s">
        <v>42</v>
      </c>
      <c r="F5215" t="s">
        <v>64</v>
      </c>
      <c r="G5215">
        <v>46.2</v>
      </c>
    </row>
    <row r="5216" spans="1:7" x14ac:dyDescent="0.55000000000000004">
      <c r="A5216" s="1">
        <v>43234</v>
      </c>
      <c r="B5216" t="s">
        <v>22</v>
      </c>
      <c r="C5216" t="s">
        <v>100</v>
      </c>
      <c r="D5216" t="s">
        <v>101</v>
      </c>
      <c r="E5216" t="s">
        <v>42</v>
      </c>
      <c r="F5216" t="s">
        <v>64</v>
      </c>
      <c r="G5216">
        <v>46.2</v>
      </c>
    </row>
    <row r="5217" spans="1:7" x14ac:dyDescent="0.55000000000000004">
      <c r="A5217" s="1">
        <v>43177</v>
      </c>
      <c r="B5217" t="s">
        <v>22</v>
      </c>
      <c r="C5217" t="s">
        <v>92</v>
      </c>
      <c r="D5217" t="s">
        <v>40</v>
      </c>
      <c r="E5217" t="s">
        <v>42</v>
      </c>
      <c r="F5217" t="s">
        <v>64</v>
      </c>
      <c r="G5217">
        <v>46.2</v>
      </c>
    </row>
    <row r="5218" spans="1:7" x14ac:dyDescent="0.55000000000000004">
      <c r="A5218" s="1">
        <v>42593</v>
      </c>
      <c r="B5218" t="s">
        <v>22</v>
      </c>
      <c r="C5218" t="s">
        <v>84</v>
      </c>
      <c r="D5218" t="s">
        <v>26</v>
      </c>
      <c r="E5218" t="s">
        <v>28</v>
      </c>
      <c r="F5218" t="s">
        <v>61</v>
      </c>
      <c r="G5218">
        <v>46.152000000000001</v>
      </c>
    </row>
    <row r="5219" spans="1:7" x14ac:dyDescent="0.55000000000000004">
      <c r="A5219" s="1">
        <v>42807</v>
      </c>
      <c r="B5219" t="s">
        <v>98</v>
      </c>
      <c r="C5219" t="s">
        <v>315</v>
      </c>
      <c r="D5219" t="s">
        <v>26</v>
      </c>
      <c r="E5219" t="s">
        <v>42</v>
      </c>
      <c r="F5219" t="s">
        <v>71</v>
      </c>
      <c r="G5219">
        <v>46</v>
      </c>
    </row>
    <row r="5220" spans="1:7" x14ac:dyDescent="0.55000000000000004">
      <c r="A5220" s="1">
        <v>42518</v>
      </c>
      <c r="B5220" t="s">
        <v>22</v>
      </c>
      <c r="C5220" t="s">
        <v>263</v>
      </c>
      <c r="D5220" t="s">
        <v>144</v>
      </c>
      <c r="E5220" t="s">
        <v>67</v>
      </c>
      <c r="F5220" t="s">
        <v>68</v>
      </c>
      <c r="G5220">
        <v>45.99</v>
      </c>
    </row>
    <row r="5221" spans="1:7" x14ac:dyDescent="0.55000000000000004">
      <c r="A5221" s="1">
        <v>42805</v>
      </c>
      <c r="B5221" t="s">
        <v>37</v>
      </c>
      <c r="C5221" t="s">
        <v>225</v>
      </c>
      <c r="D5221" t="s">
        <v>101</v>
      </c>
      <c r="E5221" t="s">
        <v>67</v>
      </c>
      <c r="F5221" t="s">
        <v>157</v>
      </c>
      <c r="G5221">
        <v>45.98</v>
      </c>
    </row>
    <row r="5222" spans="1:7" x14ac:dyDescent="0.55000000000000004">
      <c r="A5222" s="1">
        <v>42221</v>
      </c>
      <c r="B5222" t="s">
        <v>22</v>
      </c>
      <c r="C5222" t="s">
        <v>39</v>
      </c>
      <c r="D5222" t="s">
        <v>40</v>
      </c>
      <c r="E5222" t="s">
        <v>42</v>
      </c>
      <c r="F5222" t="s">
        <v>64</v>
      </c>
      <c r="G5222">
        <v>45.98</v>
      </c>
    </row>
    <row r="5223" spans="1:7" x14ac:dyDescent="0.55000000000000004">
      <c r="A5223" s="1">
        <v>42923</v>
      </c>
      <c r="B5223" t="s">
        <v>22</v>
      </c>
      <c r="C5223" t="s">
        <v>117</v>
      </c>
      <c r="D5223" t="s">
        <v>40</v>
      </c>
      <c r="E5223" t="s">
        <v>42</v>
      </c>
      <c r="F5223" t="s">
        <v>64</v>
      </c>
      <c r="G5223">
        <v>45.98</v>
      </c>
    </row>
    <row r="5224" spans="1:7" x14ac:dyDescent="0.55000000000000004">
      <c r="A5224" s="1">
        <v>42760</v>
      </c>
      <c r="B5224" t="s">
        <v>37</v>
      </c>
      <c r="C5224" t="s">
        <v>263</v>
      </c>
      <c r="D5224" t="s">
        <v>144</v>
      </c>
      <c r="E5224" t="s">
        <v>28</v>
      </c>
      <c r="F5224" t="s">
        <v>61</v>
      </c>
      <c r="G5224">
        <v>45.98</v>
      </c>
    </row>
    <row r="5225" spans="1:7" x14ac:dyDescent="0.55000000000000004">
      <c r="A5225" s="1">
        <v>42948</v>
      </c>
      <c r="B5225" t="s">
        <v>37</v>
      </c>
      <c r="C5225" t="s">
        <v>39</v>
      </c>
      <c r="D5225" t="s">
        <v>40</v>
      </c>
      <c r="E5225" t="s">
        <v>42</v>
      </c>
      <c r="F5225" t="s">
        <v>74</v>
      </c>
      <c r="G5225">
        <v>45.96</v>
      </c>
    </row>
    <row r="5226" spans="1:7" x14ac:dyDescent="0.55000000000000004">
      <c r="A5226" s="1">
        <v>42933</v>
      </c>
      <c r="B5226" t="s">
        <v>22</v>
      </c>
      <c r="C5226" t="s">
        <v>263</v>
      </c>
      <c r="D5226" t="s">
        <v>144</v>
      </c>
      <c r="E5226" t="s">
        <v>42</v>
      </c>
      <c r="F5226" t="s">
        <v>74</v>
      </c>
      <c r="G5226">
        <v>45.96</v>
      </c>
    </row>
    <row r="5227" spans="1:7" x14ac:dyDescent="0.55000000000000004">
      <c r="A5227" s="1">
        <v>42239</v>
      </c>
      <c r="B5227" t="s">
        <v>22</v>
      </c>
      <c r="C5227" t="s">
        <v>263</v>
      </c>
      <c r="D5227" t="s">
        <v>144</v>
      </c>
      <c r="E5227" t="s">
        <v>42</v>
      </c>
      <c r="F5227" t="s">
        <v>86</v>
      </c>
      <c r="G5227">
        <v>45.92</v>
      </c>
    </row>
    <row r="5228" spans="1:7" x14ac:dyDescent="0.55000000000000004">
      <c r="A5228" s="1">
        <v>42728</v>
      </c>
      <c r="B5228" t="s">
        <v>22</v>
      </c>
      <c r="C5228" t="s">
        <v>39</v>
      </c>
      <c r="D5228" t="s">
        <v>40</v>
      </c>
      <c r="E5228" t="s">
        <v>42</v>
      </c>
      <c r="F5228" t="s">
        <v>265</v>
      </c>
      <c r="G5228">
        <v>45.92</v>
      </c>
    </row>
    <row r="5229" spans="1:7" x14ac:dyDescent="0.55000000000000004">
      <c r="A5229" s="1">
        <v>43415</v>
      </c>
      <c r="B5229" t="s">
        <v>22</v>
      </c>
      <c r="C5229" t="s">
        <v>485</v>
      </c>
      <c r="D5229" t="s">
        <v>101</v>
      </c>
      <c r="E5229" t="s">
        <v>42</v>
      </c>
      <c r="F5229" t="s">
        <v>265</v>
      </c>
      <c r="G5229">
        <v>45.92</v>
      </c>
    </row>
    <row r="5230" spans="1:7" x14ac:dyDescent="0.55000000000000004">
      <c r="A5230" s="1">
        <v>43351</v>
      </c>
      <c r="B5230" t="s">
        <v>37</v>
      </c>
      <c r="C5230" t="s">
        <v>100</v>
      </c>
      <c r="D5230" t="s">
        <v>101</v>
      </c>
      <c r="E5230" t="s">
        <v>42</v>
      </c>
      <c r="F5230" t="s">
        <v>265</v>
      </c>
      <c r="G5230">
        <v>45.92</v>
      </c>
    </row>
    <row r="5231" spans="1:7" x14ac:dyDescent="0.55000000000000004">
      <c r="A5231" s="1">
        <v>42639</v>
      </c>
      <c r="B5231" t="s">
        <v>22</v>
      </c>
      <c r="C5231" t="s">
        <v>143</v>
      </c>
      <c r="D5231" t="s">
        <v>144</v>
      </c>
      <c r="E5231" t="s">
        <v>67</v>
      </c>
      <c r="F5231" t="s">
        <v>68</v>
      </c>
      <c r="G5231">
        <v>45.893999999999998</v>
      </c>
    </row>
    <row r="5232" spans="1:7" x14ac:dyDescent="0.55000000000000004">
      <c r="A5232" s="1">
        <v>43382</v>
      </c>
      <c r="B5232" t="s">
        <v>37</v>
      </c>
      <c r="C5232" t="s">
        <v>494</v>
      </c>
      <c r="D5232" t="s">
        <v>144</v>
      </c>
      <c r="E5232" t="s">
        <v>28</v>
      </c>
      <c r="F5232" t="s">
        <v>61</v>
      </c>
      <c r="G5232">
        <v>45.887999999999998</v>
      </c>
    </row>
    <row r="5233" spans="1:7" x14ac:dyDescent="0.55000000000000004">
      <c r="A5233" s="1">
        <v>43444</v>
      </c>
      <c r="B5233" t="s">
        <v>98</v>
      </c>
      <c r="C5233" t="s">
        <v>1488</v>
      </c>
      <c r="D5233" t="s">
        <v>26</v>
      </c>
      <c r="E5233" t="s">
        <v>42</v>
      </c>
      <c r="F5233" t="s">
        <v>71</v>
      </c>
      <c r="G5233">
        <v>45.84</v>
      </c>
    </row>
    <row r="5234" spans="1:7" x14ac:dyDescent="0.55000000000000004">
      <c r="A5234" s="1">
        <v>42339</v>
      </c>
      <c r="B5234" t="s">
        <v>22</v>
      </c>
      <c r="C5234" t="s">
        <v>1244</v>
      </c>
      <c r="D5234" t="s">
        <v>144</v>
      </c>
      <c r="E5234" t="s">
        <v>28</v>
      </c>
      <c r="F5234" t="s">
        <v>61</v>
      </c>
      <c r="G5234">
        <v>45.84</v>
      </c>
    </row>
    <row r="5235" spans="1:7" x14ac:dyDescent="0.55000000000000004">
      <c r="A5235" s="1">
        <v>43355</v>
      </c>
      <c r="B5235" t="s">
        <v>37</v>
      </c>
      <c r="C5235" t="s">
        <v>1399</v>
      </c>
      <c r="D5235" t="s">
        <v>144</v>
      </c>
      <c r="E5235" t="s">
        <v>42</v>
      </c>
      <c r="F5235" t="s">
        <v>71</v>
      </c>
      <c r="G5235">
        <v>45.78</v>
      </c>
    </row>
    <row r="5236" spans="1:7" x14ac:dyDescent="0.55000000000000004">
      <c r="A5236" s="1">
        <v>43394</v>
      </c>
      <c r="B5236" t="s">
        <v>98</v>
      </c>
      <c r="C5236" t="s">
        <v>50</v>
      </c>
      <c r="D5236" t="s">
        <v>26</v>
      </c>
      <c r="E5236" t="s">
        <v>28</v>
      </c>
      <c r="F5236" t="s">
        <v>61</v>
      </c>
      <c r="G5236">
        <v>45.695999999999998</v>
      </c>
    </row>
    <row r="5237" spans="1:7" x14ac:dyDescent="0.55000000000000004">
      <c r="A5237" s="1">
        <v>42078</v>
      </c>
      <c r="B5237" t="s">
        <v>22</v>
      </c>
      <c r="C5237" t="s">
        <v>50</v>
      </c>
      <c r="D5237" t="s">
        <v>26</v>
      </c>
      <c r="E5237" t="s">
        <v>28</v>
      </c>
      <c r="F5237" t="s">
        <v>61</v>
      </c>
      <c r="G5237">
        <v>45.695999999999998</v>
      </c>
    </row>
    <row r="5238" spans="1:7" x14ac:dyDescent="0.55000000000000004">
      <c r="A5238" s="1">
        <v>43023</v>
      </c>
      <c r="B5238" t="s">
        <v>98</v>
      </c>
      <c r="C5238" t="s">
        <v>117</v>
      </c>
      <c r="D5238" t="s">
        <v>40</v>
      </c>
      <c r="E5238" t="s">
        <v>42</v>
      </c>
      <c r="F5238" t="s">
        <v>86</v>
      </c>
      <c r="G5238">
        <v>45.68</v>
      </c>
    </row>
    <row r="5239" spans="1:7" x14ac:dyDescent="0.55000000000000004">
      <c r="A5239" s="1">
        <v>42346</v>
      </c>
      <c r="B5239" t="s">
        <v>22</v>
      </c>
      <c r="C5239" t="s">
        <v>92</v>
      </c>
      <c r="D5239" t="s">
        <v>40</v>
      </c>
      <c r="E5239" t="s">
        <v>42</v>
      </c>
      <c r="F5239" t="s">
        <v>86</v>
      </c>
      <c r="G5239">
        <v>45.68</v>
      </c>
    </row>
    <row r="5240" spans="1:7" x14ac:dyDescent="0.55000000000000004">
      <c r="A5240" s="1">
        <v>42497</v>
      </c>
      <c r="B5240" t="s">
        <v>22</v>
      </c>
      <c r="C5240" t="s">
        <v>25</v>
      </c>
      <c r="D5240" t="s">
        <v>26</v>
      </c>
      <c r="E5240" t="s">
        <v>42</v>
      </c>
      <c r="F5240" t="s">
        <v>86</v>
      </c>
      <c r="G5240">
        <v>45.68</v>
      </c>
    </row>
    <row r="5241" spans="1:7" x14ac:dyDescent="0.55000000000000004">
      <c r="A5241" s="1">
        <v>42638</v>
      </c>
      <c r="B5241" t="s">
        <v>22</v>
      </c>
      <c r="C5241" t="s">
        <v>745</v>
      </c>
      <c r="D5241" t="s">
        <v>144</v>
      </c>
      <c r="E5241" t="s">
        <v>42</v>
      </c>
      <c r="F5241" t="s">
        <v>86</v>
      </c>
      <c r="G5241">
        <v>45.68</v>
      </c>
    </row>
    <row r="5242" spans="1:7" x14ac:dyDescent="0.55000000000000004">
      <c r="A5242" s="1">
        <v>43186</v>
      </c>
      <c r="B5242" t="s">
        <v>98</v>
      </c>
      <c r="C5242" t="s">
        <v>39</v>
      </c>
      <c r="D5242" t="s">
        <v>40</v>
      </c>
      <c r="E5242" t="s">
        <v>42</v>
      </c>
      <c r="F5242" t="s">
        <v>86</v>
      </c>
      <c r="G5242">
        <v>45.68</v>
      </c>
    </row>
    <row r="5243" spans="1:7" x14ac:dyDescent="0.55000000000000004">
      <c r="A5243" s="1">
        <v>42809</v>
      </c>
      <c r="B5243" t="s">
        <v>98</v>
      </c>
      <c r="C5243" t="s">
        <v>1488</v>
      </c>
      <c r="D5243" t="s">
        <v>26</v>
      </c>
      <c r="E5243" t="s">
        <v>42</v>
      </c>
      <c r="F5243" t="s">
        <v>86</v>
      </c>
      <c r="G5243">
        <v>45.68</v>
      </c>
    </row>
    <row r="5244" spans="1:7" x14ac:dyDescent="0.55000000000000004">
      <c r="A5244" s="1">
        <v>43436</v>
      </c>
      <c r="B5244" t="s">
        <v>98</v>
      </c>
      <c r="C5244" t="s">
        <v>50</v>
      </c>
      <c r="D5244" t="s">
        <v>26</v>
      </c>
      <c r="E5244" t="s">
        <v>42</v>
      </c>
      <c r="F5244" t="s">
        <v>71</v>
      </c>
      <c r="G5244">
        <v>45.66</v>
      </c>
    </row>
    <row r="5245" spans="1:7" x14ac:dyDescent="0.55000000000000004">
      <c r="A5245" s="1">
        <v>42336</v>
      </c>
      <c r="B5245" t="s">
        <v>37</v>
      </c>
      <c r="C5245" t="s">
        <v>379</v>
      </c>
      <c r="D5245" t="s">
        <v>26</v>
      </c>
      <c r="E5245" t="s">
        <v>42</v>
      </c>
      <c r="F5245" t="s">
        <v>71</v>
      </c>
      <c r="G5245">
        <v>45.66</v>
      </c>
    </row>
    <row r="5246" spans="1:7" x14ac:dyDescent="0.55000000000000004">
      <c r="A5246" s="1">
        <v>42923</v>
      </c>
      <c r="B5246" t="s">
        <v>37</v>
      </c>
      <c r="C5246" t="s">
        <v>50</v>
      </c>
      <c r="D5246" t="s">
        <v>26</v>
      </c>
      <c r="E5246" t="s">
        <v>42</v>
      </c>
      <c r="F5246" t="s">
        <v>575</v>
      </c>
      <c r="G5246">
        <v>45.584000000000003</v>
      </c>
    </row>
    <row r="5247" spans="1:7" x14ac:dyDescent="0.55000000000000004">
      <c r="A5247" s="1">
        <v>42633</v>
      </c>
      <c r="B5247" t="s">
        <v>22</v>
      </c>
      <c r="C5247" t="s">
        <v>1392</v>
      </c>
      <c r="D5247" t="s">
        <v>40</v>
      </c>
      <c r="E5247" t="s">
        <v>42</v>
      </c>
      <c r="F5247" t="s">
        <v>71</v>
      </c>
      <c r="G5247">
        <v>45.584000000000003</v>
      </c>
    </row>
    <row r="5248" spans="1:7" x14ac:dyDescent="0.55000000000000004">
      <c r="A5248" s="1">
        <v>42857</v>
      </c>
      <c r="B5248" t="s">
        <v>22</v>
      </c>
      <c r="C5248" t="s">
        <v>263</v>
      </c>
      <c r="D5248" t="s">
        <v>144</v>
      </c>
      <c r="E5248" t="s">
        <v>42</v>
      </c>
      <c r="F5248" t="s">
        <v>71</v>
      </c>
      <c r="G5248">
        <v>45.576000000000001</v>
      </c>
    </row>
    <row r="5249" spans="1:7" x14ac:dyDescent="0.55000000000000004">
      <c r="A5249" s="1">
        <v>42823</v>
      </c>
      <c r="B5249" t="s">
        <v>98</v>
      </c>
      <c r="C5249" t="s">
        <v>207</v>
      </c>
      <c r="D5249" t="s">
        <v>101</v>
      </c>
      <c r="E5249" t="s">
        <v>42</v>
      </c>
      <c r="F5249" t="s">
        <v>86</v>
      </c>
      <c r="G5249">
        <v>45.527999999999999</v>
      </c>
    </row>
    <row r="5250" spans="1:7" x14ac:dyDescent="0.55000000000000004">
      <c r="A5250" s="1">
        <v>43393</v>
      </c>
      <c r="B5250" t="s">
        <v>98</v>
      </c>
      <c r="C5250" t="s">
        <v>143</v>
      </c>
      <c r="D5250" t="s">
        <v>144</v>
      </c>
      <c r="E5250" t="s">
        <v>42</v>
      </c>
      <c r="F5250" t="s">
        <v>86</v>
      </c>
      <c r="G5250">
        <v>45.527999999999999</v>
      </c>
    </row>
    <row r="5251" spans="1:7" x14ac:dyDescent="0.55000000000000004">
      <c r="A5251" s="1">
        <v>42361</v>
      </c>
      <c r="B5251" t="s">
        <v>22</v>
      </c>
      <c r="C5251" t="s">
        <v>50</v>
      </c>
      <c r="D5251" t="s">
        <v>26</v>
      </c>
      <c r="E5251" t="s">
        <v>42</v>
      </c>
      <c r="F5251" t="s">
        <v>86</v>
      </c>
      <c r="G5251">
        <v>45.527999999999999</v>
      </c>
    </row>
    <row r="5252" spans="1:7" x14ac:dyDescent="0.55000000000000004">
      <c r="A5252" s="1">
        <v>42156</v>
      </c>
      <c r="B5252" t="s">
        <v>98</v>
      </c>
      <c r="C5252" t="s">
        <v>786</v>
      </c>
      <c r="D5252" t="s">
        <v>144</v>
      </c>
      <c r="E5252" t="s">
        <v>42</v>
      </c>
      <c r="F5252" t="s">
        <v>71</v>
      </c>
      <c r="G5252">
        <v>45.48</v>
      </c>
    </row>
    <row r="5253" spans="1:7" x14ac:dyDescent="0.55000000000000004">
      <c r="A5253" s="1">
        <v>42088</v>
      </c>
      <c r="B5253" t="s">
        <v>22</v>
      </c>
      <c r="C5253" t="s">
        <v>39</v>
      </c>
      <c r="D5253" t="s">
        <v>40</v>
      </c>
      <c r="E5253" t="s">
        <v>67</v>
      </c>
      <c r="F5253" t="s">
        <v>157</v>
      </c>
      <c r="G5253">
        <v>45.48</v>
      </c>
    </row>
    <row r="5254" spans="1:7" x14ac:dyDescent="0.55000000000000004">
      <c r="A5254" s="1">
        <v>43213</v>
      </c>
      <c r="B5254" t="s">
        <v>98</v>
      </c>
      <c r="C5254" t="s">
        <v>331</v>
      </c>
      <c r="D5254" t="s">
        <v>26</v>
      </c>
      <c r="E5254" t="s">
        <v>67</v>
      </c>
      <c r="F5254" t="s">
        <v>157</v>
      </c>
      <c r="G5254">
        <v>45.408000000000001</v>
      </c>
    </row>
    <row r="5255" spans="1:7" x14ac:dyDescent="0.55000000000000004">
      <c r="A5255" s="1">
        <v>43363</v>
      </c>
      <c r="B5255" t="s">
        <v>22</v>
      </c>
      <c r="C5255" t="s">
        <v>263</v>
      </c>
      <c r="D5255" t="s">
        <v>144</v>
      </c>
      <c r="E5255" t="s">
        <v>42</v>
      </c>
      <c r="F5255" t="s">
        <v>55</v>
      </c>
      <c r="G5255">
        <v>45.4</v>
      </c>
    </row>
    <row r="5256" spans="1:7" x14ac:dyDescent="0.55000000000000004">
      <c r="A5256" s="1">
        <v>43094</v>
      </c>
      <c r="B5256" t="s">
        <v>37</v>
      </c>
      <c r="C5256" t="s">
        <v>39</v>
      </c>
      <c r="D5256" t="s">
        <v>40</v>
      </c>
      <c r="E5256" t="s">
        <v>42</v>
      </c>
      <c r="F5256" t="s">
        <v>86</v>
      </c>
      <c r="G5256">
        <v>45.36</v>
      </c>
    </row>
    <row r="5257" spans="1:7" x14ac:dyDescent="0.55000000000000004">
      <c r="A5257" s="1">
        <v>43172</v>
      </c>
      <c r="B5257" t="s">
        <v>98</v>
      </c>
      <c r="C5257" t="s">
        <v>665</v>
      </c>
      <c r="D5257" t="s">
        <v>40</v>
      </c>
      <c r="E5257" t="s">
        <v>42</v>
      </c>
      <c r="F5257" t="s">
        <v>86</v>
      </c>
      <c r="G5257">
        <v>45.36</v>
      </c>
    </row>
    <row r="5258" spans="1:7" x14ac:dyDescent="0.55000000000000004">
      <c r="A5258" s="1">
        <v>43077</v>
      </c>
      <c r="B5258" t="s">
        <v>37</v>
      </c>
      <c r="C5258" t="s">
        <v>39</v>
      </c>
      <c r="D5258" t="s">
        <v>40</v>
      </c>
      <c r="E5258" t="s">
        <v>42</v>
      </c>
      <c r="F5258" t="s">
        <v>86</v>
      </c>
      <c r="G5258">
        <v>45.36</v>
      </c>
    </row>
    <row r="5259" spans="1:7" x14ac:dyDescent="0.55000000000000004">
      <c r="A5259" s="1">
        <v>42133</v>
      </c>
      <c r="B5259" t="s">
        <v>37</v>
      </c>
      <c r="C5259" t="s">
        <v>25</v>
      </c>
      <c r="D5259" t="s">
        <v>26</v>
      </c>
      <c r="E5259" t="s">
        <v>42</v>
      </c>
      <c r="F5259" t="s">
        <v>86</v>
      </c>
      <c r="G5259">
        <v>45.36</v>
      </c>
    </row>
    <row r="5260" spans="1:7" x14ac:dyDescent="0.55000000000000004">
      <c r="A5260" s="1">
        <v>43435</v>
      </c>
      <c r="B5260" t="s">
        <v>22</v>
      </c>
      <c r="C5260" t="s">
        <v>39</v>
      </c>
      <c r="D5260" t="s">
        <v>40</v>
      </c>
      <c r="E5260" t="s">
        <v>42</v>
      </c>
      <c r="F5260" t="s">
        <v>86</v>
      </c>
      <c r="G5260">
        <v>45.36</v>
      </c>
    </row>
    <row r="5261" spans="1:7" x14ac:dyDescent="0.55000000000000004">
      <c r="A5261" s="1">
        <v>42518</v>
      </c>
      <c r="B5261" t="s">
        <v>22</v>
      </c>
      <c r="C5261" t="s">
        <v>263</v>
      </c>
      <c r="D5261" t="s">
        <v>144</v>
      </c>
      <c r="E5261" t="s">
        <v>42</v>
      </c>
      <c r="F5261" t="s">
        <v>86</v>
      </c>
      <c r="G5261">
        <v>45.36</v>
      </c>
    </row>
    <row r="5262" spans="1:7" x14ac:dyDescent="0.55000000000000004">
      <c r="A5262" s="1">
        <v>42653</v>
      </c>
      <c r="B5262" t="s">
        <v>37</v>
      </c>
      <c r="C5262" t="s">
        <v>39</v>
      </c>
      <c r="D5262" t="s">
        <v>40</v>
      </c>
      <c r="E5262" t="s">
        <v>42</v>
      </c>
      <c r="F5262" t="s">
        <v>86</v>
      </c>
      <c r="G5262">
        <v>45.36</v>
      </c>
    </row>
    <row r="5263" spans="1:7" x14ac:dyDescent="0.55000000000000004">
      <c r="A5263" s="1">
        <v>43355</v>
      </c>
      <c r="B5263" t="s">
        <v>37</v>
      </c>
      <c r="C5263" t="s">
        <v>1399</v>
      </c>
      <c r="D5263" t="s">
        <v>144</v>
      </c>
      <c r="E5263" t="s">
        <v>42</v>
      </c>
      <c r="F5263" t="s">
        <v>86</v>
      </c>
      <c r="G5263">
        <v>45.36</v>
      </c>
    </row>
    <row r="5264" spans="1:7" x14ac:dyDescent="0.55000000000000004">
      <c r="A5264" s="1">
        <v>43410</v>
      </c>
      <c r="B5264" t="s">
        <v>98</v>
      </c>
      <c r="C5264" t="s">
        <v>39</v>
      </c>
      <c r="D5264" t="s">
        <v>40</v>
      </c>
      <c r="E5264" t="s">
        <v>42</v>
      </c>
      <c r="F5264" t="s">
        <v>86</v>
      </c>
      <c r="G5264">
        <v>45.36</v>
      </c>
    </row>
    <row r="5265" spans="1:7" x14ac:dyDescent="0.55000000000000004">
      <c r="A5265" s="1">
        <v>43254</v>
      </c>
      <c r="B5265" t="s">
        <v>37</v>
      </c>
      <c r="C5265" t="s">
        <v>263</v>
      </c>
      <c r="D5265" t="s">
        <v>144</v>
      </c>
      <c r="E5265" t="s">
        <v>42</v>
      </c>
      <c r="F5265" t="s">
        <v>86</v>
      </c>
      <c r="G5265">
        <v>45.36</v>
      </c>
    </row>
    <row r="5266" spans="1:7" x14ac:dyDescent="0.55000000000000004">
      <c r="A5266" s="1">
        <v>42881</v>
      </c>
      <c r="B5266" t="s">
        <v>22</v>
      </c>
      <c r="C5266" t="s">
        <v>39</v>
      </c>
      <c r="D5266" t="s">
        <v>40</v>
      </c>
      <c r="E5266" t="s">
        <v>42</v>
      </c>
      <c r="F5266" t="s">
        <v>86</v>
      </c>
      <c r="G5266">
        <v>45.36</v>
      </c>
    </row>
    <row r="5267" spans="1:7" x14ac:dyDescent="0.55000000000000004">
      <c r="A5267" s="1">
        <v>42885</v>
      </c>
      <c r="B5267" t="s">
        <v>98</v>
      </c>
      <c r="C5267" t="s">
        <v>110</v>
      </c>
      <c r="D5267" t="s">
        <v>101</v>
      </c>
      <c r="E5267" t="s">
        <v>42</v>
      </c>
      <c r="F5267" t="s">
        <v>86</v>
      </c>
      <c r="G5267">
        <v>45.36</v>
      </c>
    </row>
    <row r="5268" spans="1:7" x14ac:dyDescent="0.55000000000000004">
      <c r="A5268" s="1">
        <v>43092</v>
      </c>
      <c r="B5268" t="s">
        <v>37</v>
      </c>
      <c r="C5268" t="s">
        <v>100</v>
      </c>
      <c r="D5268" t="s">
        <v>101</v>
      </c>
      <c r="E5268" t="s">
        <v>42</v>
      </c>
      <c r="F5268" t="s">
        <v>43</v>
      </c>
      <c r="G5268">
        <v>45.36</v>
      </c>
    </row>
    <row r="5269" spans="1:7" x14ac:dyDescent="0.55000000000000004">
      <c r="A5269" s="1">
        <v>42702</v>
      </c>
      <c r="B5269" t="s">
        <v>22</v>
      </c>
      <c r="C5269" t="s">
        <v>39</v>
      </c>
      <c r="D5269" t="s">
        <v>40</v>
      </c>
      <c r="E5269" t="s">
        <v>42</v>
      </c>
      <c r="F5269" t="s">
        <v>74</v>
      </c>
      <c r="G5269">
        <v>45.28</v>
      </c>
    </row>
    <row r="5270" spans="1:7" x14ac:dyDescent="0.55000000000000004">
      <c r="A5270" s="1">
        <v>42129</v>
      </c>
      <c r="B5270" t="s">
        <v>37</v>
      </c>
      <c r="C5270" t="s">
        <v>207</v>
      </c>
      <c r="D5270" t="s">
        <v>101</v>
      </c>
      <c r="E5270" t="s">
        <v>42</v>
      </c>
      <c r="F5270" t="s">
        <v>55</v>
      </c>
      <c r="G5270">
        <v>45.247999999999998</v>
      </c>
    </row>
    <row r="5271" spans="1:7" x14ac:dyDescent="0.55000000000000004">
      <c r="A5271" s="1">
        <v>43043</v>
      </c>
      <c r="B5271" t="s">
        <v>37</v>
      </c>
      <c r="C5271" t="s">
        <v>84</v>
      </c>
      <c r="D5271" t="s">
        <v>26</v>
      </c>
      <c r="E5271" t="s">
        <v>42</v>
      </c>
      <c r="F5271" t="s">
        <v>55</v>
      </c>
      <c r="G5271">
        <v>45.247999999999998</v>
      </c>
    </row>
    <row r="5272" spans="1:7" x14ac:dyDescent="0.55000000000000004">
      <c r="A5272" s="1">
        <v>43087</v>
      </c>
      <c r="B5272" t="s">
        <v>98</v>
      </c>
      <c r="C5272" t="s">
        <v>416</v>
      </c>
      <c r="D5272" t="s">
        <v>40</v>
      </c>
      <c r="E5272" t="s">
        <v>42</v>
      </c>
      <c r="F5272" t="s">
        <v>71</v>
      </c>
      <c r="G5272">
        <v>45.24</v>
      </c>
    </row>
    <row r="5273" spans="1:7" x14ac:dyDescent="0.55000000000000004">
      <c r="A5273" s="1">
        <v>42476</v>
      </c>
      <c r="B5273" t="s">
        <v>37</v>
      </c>
      <c r="C5273" t="s">
        <v>494</v>
      </c>
      <c r="D5273" t="s">
        <v>144</v>
      </c>
      <c r="E5273" t="s">
        <v>42</v>
      </c>
      <c r="F5273" t="s">
        <v>74</v>
      </c>
      <c r="G5273">
        <v>45.216000000000001</v>
      </c>
    </row>
    <row r="5274" spans="1:7" x14ac:dyDescent="0.55000000000000004">
      <c r="A5274" s="1">
        <v>43437</v>
      </c>
      <c r="B5274" t="s">
        <v>22</v>
      </c>
      <c r="C5274" t="s">
        <v>84</v>
      </c>
      <c r="D5274" t="s">
        <v>26</v>
      </c>
      <c r="E5274" t="s">
        <v>42</v>
      </c>
      <c r="F5274" t="s">
        <v>74</v>
      </c>
      <c r="G5274">
        <v>45.216000000000001</v>
      </c>
    </row>
    <row r="5275" spans="1:7" x14ac:dyDescent="0.55000000000000004">
      <c r="A5275" s="1">
        <v>43094</v>
      </c>
      <c r="B5275" t="s">
        <v>37</v>
      </c>
      <c r="C5275" t="s">
        <v>306</v>
      </c>
      <c r="D5275" t="s">
        <v>40</v>
      </c>
      <c r="E5275" t="s">
        <v>67</v>
      </c>
      <c r="F5275" t="s">
        <v>157</v>
      </c>
      <c r="G5275">
        <v>45.12</v>
      </c>
    </row>
    <row r="5276" spans="1:7" x14ac:dyDescent="0.55000000000000004">
      <c r="A5276" s="1">
        <v>42906</v>
      </c>
      <c r="B5276" t="s">
        <v>98</v>
      </c>
      <c r="C5276" t="s">
        <v>143</v>
      </c>
      <c r="D5276" t="s">
        <v>144</v>
      </c>
      <c r="E5276" t="s">
        <v>42</v>
      </c>
      <c r="F5276" t="s">
        <v>86</v>
      </c>
      <c r="G5276">
        <v>45.055999999999997</v>
      </c>
    </row>
    <row r="5277" spans="1:7" x14ac:dyDescent="0.55000000000000004">
      <c r="A5277" s="1">
        <v>43418</v>
      </c>
      <c r="B5277" t="s">
        <v>22</v>
      </c>
      <c r="C5277" t="s">
        <v>100</v>
      </c>
      <c r="D5277" t="s">
        <v>101</v>
      </c>
      <c r="E5277" t="s">
        <v>42</v>
      </c>
      <c r="F5277" t="s">
        <v>64</v>
      </c>
      <c r="G5277">
        <v>45.04</v>
      </c>
    </row>
    <row r="5278" spans="1:7" x14ac:dyDescent="0.55000000000000004">
      <c r="A5278" s="1">
        <v>42709</v>
      </c>
      <c r="B5278" t="s">
        <v>22</v>
      </c>
      <c r="C5278" t="s">
        <v>100</v>
      </c>
      <c r="D5278" t="s">
        <v>101</v>
      </c>
      <c r="E5278" t="s">
        <v>42</v>
      </c>
      <c r="F5278" t="s">
        <v>64</v>
      </c>
      <c r="G5278">
        <v>45.04</v>
      </c>
    </row>
    <row r="5279" spans="1:7" x14ac:dyDescent="0.55000000000000004">
      <c r="A5279" s="1">
        <v>42906</v>
      </c>
      <c r="B5279" t="s">
        <v>22</v>
      </c>
      <c r="C5279" t="s">
        <v>241</v>
      </c>
      <c r="D5279" t="s">
        <v>144</v>
      </c>
      <c r="E5279" t="s">
        <v>67</v>
      </c>
      <c r="F5279" t="s">
        <v>157</v>
      </c>
      <c r="G5279">
        <v>45</v>
      </c>
    </row>
    <row r="5280" spans="1:7" x14ac:dyDescent="0.55000000000000004">
      <c r="A5280" s="1">
        <v>42255</v>
      </c>
      <c r="B5280" t="s">
        <v>22</v>
      </c>
      <c r="C5280" t="s">
        <v>315</v>
      </c>
      <c r="D5280" t="s">
        <v>26</v>
      </c>
      <c r="E5280" t="s">
        <v>42</v>
      </c>
      <c r="F5280" t="s">
        <v>265</v>
      </c>
      <c r="G5280">
        <v>45</v>
      </c>
    </row>
    <row r="5281" spans="1:7" x14ac:dyDescent="0.55000000000000004">
      <c r="A5281" s="1">
        <v>43385</v>
      </c>
      <c r="B5281" t="s">
        <v>22</v>
      </c>
      <c r="C5281" t="s">
        <v>786</v>
      </c>
      <c r="D5281" t="s">
        <v>144</v>
      </c>
      <c r="E5281" t="s">
        <v>67</v>
      </c>
      <c r="F5281" t="s">
        <v>157</v>
      </c>
      <c r="G5281">
        <v>45</v>
      </c>
    </row>
    <row r="5282" spans="1:7" x14ac:dyDescent="0.55000000000000004">
      <c r="A5282" s="1">
        <v>42208</v>
      </c>
      <c r="B5282" t="s">
        <v>37</v>
      </c>
      <c r="C5282" t="s">
        <v>39</v>
      </c>
      <c r="D5282" t="s">
        <v>40</v>
      </c>
      <c r="E5282" t="s">
        <v>67</v>
      </c>
      <c r="F5282" t="s">
        <v>157</v>
      </c>
      <c r="G5282">
        <v>45</v>
      </c>
    </row>
    <row r="5283" spans="1:7" x14ac:dyDescent="0.55000000000000004">
      <c r="A5283" s="1">
        <v>43457</v>
      </c>
      <c r="B5283" t="s">
        <v>37</v>
      </c>
      <c r="C5283" t="s">
        <v>1708</v>
      </c>
      <c r="D5283" t="s">
        <v>26</v>
      </c>
      <c r="E5283" t="s">
        <v>42</v>
      </c>
      <c r="F5283" t="s">
        <v>86</v>
      </c>
      <c r="G5283">
        <v>44.96</v>
      </c>
    </row>
    <row r="5284" spans="1:7" x14ac:dyDescent="0.55000000000000004">
      <c r="A5284" s="1">
        <v>42146</v>
      </c>
      <c r="B5284" t="s">
        <v>22</v>
      </c>
      <c r="C5284" t="s">
        <v>354</v>
      </c>
      <c r="D5284" t="s">
        <v>26</v>
      </c>
      <c r="E5284" t="s">
        <v>67</v>
      </c>
      <c r="F5284" t="s">
        <v>68</v>
      </c>
      <c r="G5284">
        <v>44.95</v>
      </c>
    </row>
    <row r="5285" spans="1:7" x14ac:dyDescent="0.55000000000000004">
      <c r="A5285" s="1">
        <v>42857</v>
      </c>
      <c r="B5285" t="s">
        <v>22</v>
      </c>
      <c r="C5285" t="s">
        <v>263</v>
      </c>
      <c r="D5285" t="s">
        <v>144</v>
      </c>
      <c r="E5285" t="s">
        <v>42</v>
      </c>
      <c r="F5285" t="s">
        <v>55</v>
      </c>
      <c r="G5285">
        <v>44.94</v>
      </c>
    </row>
    <row r="5286" spans="1:7" x14ac:dyDescent="0.55000000000000004">
      <c r="A5286" s="1">
        <v>42100</v>
      </c>
      <c r="B5286" t="s">
        <v>37</v>
      </c>
      <c r="C5286" t="s">
        <v>143</v>
      </c>
      <c r="D5286" t="s">
        <v>144</v>
      </c>
      <c r="E5286" t="s">
        <v>42</v>
      </c>
      <c r="F5286" t="s">
        <v>71</v>
      </c>
      <c r="G5286">
        <v>44.91</v>
      </c>
    </row>
    <row r="5287" spans="1:7" x14ac:dyDescent="0.55000000000000004">
      <c r="A5287" s="1">
        <v>42926</v>
      </c>
      <c r="B5287" t="s">
        <v>98</v>
      </c>
      <c r="C5287" t="s">
        <v>306</v>
      </c>
      <c r="D5287" t="s">
        <v>40</v>
      </c>
      <c r="E5287" t="s">
        <v>42</v>
      </c>
      <c r="F5287" t="s">
        <v>71</v>
      </c>
      <c r="G5287">
        <v>44.856000000000002</v>
      </c>
    </row>
    <row r="5288" spans="1:7" x14ac:dyDescent="0.55000000000000004">
      <c r="A5288" s="1">
        <v>42846</v>
      </c>
      <c r="B5288" t="s">
        <v>37</v>
      </c>
      <c r="C5288" t="s">
        <v>207</v>
      </c>
      <c r="D5288" t="s">
        <v>101</v>
      </c>
      <c r="E5288" t="s">
        <v>42</v>
      </c>
      <c r="F5288" t="s">
        <v>71</v>
      </c>
      <c r="G5288">
        <v>44.847999999999999</v>
      </c>
    </row>
    <row r="5289" spans="1:7" x14ac:dyDescent="0.55000000000000004">
      <c r="A5289" s="1">
        <v>42114</v>
      </c>
      <c r="B5289" t="s">
        <v>22</v>
      </c>
      <c r="C5289" t="s">
        <v>100</v>
      </c>
      <c r="D5289" t="s">
        <v>101</v>
      </c>
      <c r="E5289" t="s">
        <v>42</v>
      </c>
      <c r="F5289" t="s">
        <v>55</v>
      </c>
      <c r="G5289">
        <v>44.84</v>
      </c>
    </row>
    <row r="5290" spans="1:7" x14ac:dyDescent="0.55000000000000004">
      <c r="A5290" s="1">
        <v>42261</v>
      </c>
      <c r="B5290" t="s">
        <v>22</v>
      </c>
      <c r="C5290" t="s">
        <v>263</v>
      </c>
      <c r="D5290" t="s">
        <v>144</v>
      </c>
      <c r="E5290" t="s">
        <v>42</v>
      </c>
      <c r="F5290" t="s">
        <v>86</v>
      </c>
      <c r="G5290">
        <v>44.82</v>
      </c>
    </row>
    <row r="5291" spans="1:7" x14ac:dyDescent="0.55000000000000004">
      <c r="A5291" s="1">
        <v>43416</v>
      </c>
      <c r="B5291" t="s">
        <v>98</v>
      </c>
      <c r="C5291" t="s">
        <v>100</v>
      </c>
      <c r="D5291" t="s">
        <v>101</v>
      </c>
      <c r="E5291" t="s">
        <v>67</v>
      </c>
      <c r="F5291" t="s">
        <v>157</v>
      </c>
      <c r="G5291">
        <v>44.783999999999999</v>
      </c>
    </row>
    <row r="5292" spans="1:7" x14ac:dyDescent="0.55000000000000004">
      <c r="A5292" s="1">
        <v>42956</v>
      </c>
      <c r="B5292" t="s">
        <v>22</v>
      </c>
      <c r="C5292" t="s">
        <v>84</v>
      </c>
      <c r="D5292" t="s">
        <v>26</v>
      </c>
      <c r="E5292" t="s">
        <v>67</v>
      </c>
      <c r="F5292" t="s">
        <v>68</v>
      </c>
      <c r="G5292">
        <v>44.783999999999999</v>
      </c>
    </row>
    <row r="5293" spans="1:7" x14ac:dyDescent="0.55000000000000004">
      <c r="A5293" s="1">
        <v>43400</v>
      </c>
      <c r="B5293" t="s">
        <v>98</v>
      </c>
      <c r="C5293" t="s">
        <v>306</v>
      </c>
      <c r="D5293" t="s">
        <v>40</v>
      </c>
      <c r="E5293" t="s">
        <v>42</v>
      </c>
      <c r="F5293" t="s">
        <v>86</v>
      </c>
      <c r="G5293">
        <v>44.783999999999999</v>
      </c>
    </row>
    <row r="5294" spans="1:7" x14ac:dyDescent="0.55000000000000004">
      <c r="A5294" s="1">
        <v>42884</v>
      </c>
      <c r="B5294" t="s">
        <v>22</v>
      </c>
      <c r="C5294" t="s">
        <v>331</v>
      </c>
      <c r="D5294" t="s">
        <v>26</v>
      </c>
      <c r="E5294" t="s">
        <v>28</v>
      </c>
      <c r="F5294" t="s">
        <v>61</v>
      </c>
      <c r="G5294">
        <v>44.76</v>
      </c>
    </row>
    <row r="5295" spans="1:7" x14ac:dyDescent="0.55000000000000004">
      <c r="A5295" s="1">
        <v>43460</v>
      </c>
      <c r="B5295" t="s">
        <v>22</v>
      </c>
      <c r="C5295" t="s">
        <v>485</v>
      </c>
      <c r="D5295" t="s">
        <v>101</v>
      </c>
      <c r="E5295" t="s">
        <v>42</v>
      </c>
      <c r="F5295" t="s">
        <v>86</v>
      </c>
      <c r="G5295">
        <v>44.75</v>
      </c>
    </row>
    <row r="5296" spans="1:7" x14ac:dyDescent="0.55000000000000004">
      <c r="A5296" s="1">
        <v>43079</v>
      </c>
      <c r="B5296" t="s">
        <v>22</v>
      </c>
      <c r="C5296" t="s">
        <v>92</v>
      </c>
      <c r="D5296" t="s">
        <v>40</v>
      </c>
      <c r="E5296" t="s">
        <v>67</v>
      </c>
      <c r="F5296" t="s">
        <v>157</v>
      </c>
      <c r="G5296">
        <v>44.75</v>
      </c>
    </row>
    <row r="5297" spans="1:7" x14ac:dyDescent="0.55000000000000004">
      <c r="A5297" s="1">
        <v>43448</v>
      </c>
      <c r="B5297" t="s">
        <v>37</v>
      </c>
      <c r="C5297" t="s">
        <v>1708</v>
      </c>
      <c r="D5297" t="s">
        <v>26</v>
      </c>
      <c r="E5297" t="s">
        <v>67</v>
      </c>
      <c r="F5297" t="s">
        <v>157</v>
      </c>
      <c r="G5297">
        <v>44.75</v>
      </c>
    </row>
    <row r="5298" spans="1:7" x14ac:dyDescent="0.55000000000000004">
      <c r="A5298" s="1">
        <v>42714</v>
      </c>
      <c r="B5298" t="s">
        <v>37</v>
      </c>
      <c r="C5298" t="s">
        <v>2738</v>
      </c>
      <c r="D5298" t="s">
        <v>144</v>
      </c>
      <c r="E5298" t="s">
        <v>42</v>
      </c>
      <c r="F5298" t="s">
        <v>86</v>
      </c>
      <c r="G5298">
        <v>44.75</v>
      </c>
    </row>
    <row r="5299" spans="1:7" x14ac:dyDescent="0.55000000000000004">
      <c r="A5299" s="1">
        <v>43254</v>
      </c>
      <c r="B5299" t="s">
        <v>37</v>
      </c>
      <c r="C5299" t="s">
        <v>39</v>
      </c>
      <c r="D5299" t="s">
        <v>40</v>
      </c>
      <c r="E5299" t="s">
        <v>67</v>
      </c>
      <c r="F5299" t="s">
        <v>157</v>
      </c>
      <c r="G5299">
        <v>44.75</v>
      </c>
    </row>
    <row r="5300" spans="1:7" x14ac:dyDescent="0.55000000000000004">
      <c r="A5300" s="1">
        <v>43058</v>
      </c>
      <c r="B5300" t="s">
        <v>22</v>
      </c>
      <c r="C5300" t="s">
        <v>263</v>
      </c>
      <c r="D5300" t="s">
        <v>144</v>
      </c>
      <c r="E5300" t="s">
        <v>42</v>
      </c>
      <c r="F5300" t="s">
        <v>86</v>
      </c>
      <c r="G5300">
        <v>44.75</v>
      </c>
    </row>
    <row r="5301" spans="1:7" x14ac:dyDescent="0.55000000000000004">
      <c r="A5301" s="1">
        <v>43459</v>
      </c>
      <c r="B5301" t="s">
        <v>22</v>
      </c>
      <c r="C5301" t="s">
        <v>100</v>
      </c>
      <c r="D5301" t="s">
        <v>101</v>
      </c>
      <c r="E5301" t="s">
        <v>42</v>
      </c>
      <c r="F5301" t="s">
        <v>575</v>
      </c>
      <c r="G5301">
        <v>44.688000000000002</v>
      </c>
    </row>
    <row r="5302" spans="1:7" x14ac:dyDescent="0.55000000000000004">
      <c r="A5302" s="1">
        <v>42598</v>
      </c>
      <c r="B5302" t="s">
        <v>22</v>
      </c>
      <c r="C5302" t="s">
        <v>143</v>
      </c>
      <c r="D5302" t="s">
        <v>144</v>
      </c>
      <c r="E5302" t="s">
        <v>42</v>
      </c>
      <c r="F5302" t="s">
        <v>55</v>
      </c>
      <c r="G5302">
        <v>44.688000000000002</v>
      </c>
    </row>
    <row r="5303" spans="1:7" x14ac:dyDescent="0.55000000000000004">
      <c r="A5303" s="1">
        <v>42066</v>
      </c>
      <c r="B5303" t="s">
        <v>37</v>
      </c>
      <c r="C5303" t="s">
        <v>494</v>
      </c>
      <c r="D5303" t="s">
        <v>144</v>
      </c>
      <c r="E5303" t="s">
        <v>42</v>
      </c>
      <c r="F5303" t="s">
        <v>55</v>
      </c>
      <c r="G5303">
        <v>44.671999999999997</v>
      </c>
    </row>
    <row r="5304" spans="1:7" x14ac:dyDescent="0.55000000000000004">
      <c r="A5304" s="1">
        <v>43150</v>
      </c>
      <c r="B5304" t="s">
        <v>98</v>
      </c>
      <c r="C5304" t="s">
        <v>39</v>
      </c>
      <c r="D5304" t="s">
        <v>40</v>
      </c>
      <c r="E5304" t="s">
        <v>28</v>
      </c>
      <c r="F5304" t="s">
        <v>61</v>
      </c>
      <c r="G5304">
        <v>44.67</v>
      </c>
    </row>
    <row r="5305" spans="1:7" x14ac:dyDescent="0.55000000000000004">
      <c r="A5305" s="1">
        <v>42785</v>
      </c>
      <c r="B5305" t="s">
        <v>22</v>
      </c>
      <c r="C5305" t="s">
        <v>263</v>
      </c>
      <c r="D5305" t="s">
        <v>144</v>
      </c>
      <c r="E5305" t="s">
        <v>28</v>
      </c>
      <c r="F5305" t="s">
        <v>61</v>
      </c>
      <c r="G5305">
        <v>44.46</v>
      </c>
    </row>
    <row r="5306" spans="1:7" x14ac:dyDescent="0.55000000000000004">
      <c r="A5306" s="1">
        <v>42354</v>
      </c>
      <c r="B5306" t="s">
        <v>98</v>
      </c>
      <c r="C5306" t="s">
        <v>39</v>
      </c>
      <c r="D5306" t="s">
        <v>40</v>
      </c>
      <c r="E5306" t="s">
        <v>28</v>
      </c>
      <c r="F5306" t="s">
        <v>61</v>
      </c>
      <c r="G5306">
        <v>44.46</v>
      </c>
    </row>
    <row r="5307" spans="1:7" x14ac:dyDescent="0.55000000000000004">
      <c r="A5307" s="1">
        <v>42709</v>
      </c>
      <c r="B5307" t="s">
        <v>37</v>
      </c>
      <c r="C5307" t="s">
        <v>39</v>
      </c>
      <c r="D5307" t="s">
        <v>40</v>
      </c>
      <c r="E5307" t="s">
        <v>28</v>
      </c>
      <c r="F5307" t="s">
        <v>61</v>
      </c>
      <c r="G5307">
        <v>44.46</v>
      </c>
    </row>
    <row r="5308" spans="1:7" x14ac:dyDescent="0.55000000000000004">
      <c r="A5308" s="1">
        <v>43046</v>
      </c>
      <c r="B5308" t="s">
        <v>22</v>
      </c>
      <c r="C5308" t="s">
        <v>100</v>
      </c>
      <c r="D5308" t="s">
        <v>101</v>
      </c>
      <c r="E5308" t="s">
        <v>28</v>
      </c>
      <c r="F5308" t="s">
        <v>61</v>
      </c>
      <c r="G5308">
        <v>44.46</v>
      </c>
    </row>
    <row r="5309" spans="1:7" x14ac:dyDescent="0.55000000000000004">
      <c r="A5309" s="1">
        <v>42682</v>
      </c>
      <c r="B5309" t="s">
        <v>22</v>
      </c>
      <c r="C5309" t="s">
        <v>315</v>
      </c>
      <c r="D5309" t="s">
        <v>26</v>
      </c>
      <c r="E5309" t="s">
        <v>42</v>
      </c>
      <c r="F5309" t="s">
        <v>74</v>
      </c>
      <c r="G5309">
        <v>44.43</v>
      </c>
    </row>
    <row r="5310" spans="1:7" x14ac:dyDescent="0.55000000000000004">
      <c r="A5310" s="1">
        <v>42176</v>
      </c>
      <c r="B5310" t="s">
        <v>22</v>
      </c>
      <c r="C5310" t="s">
        <v>143</v>
      </c>
      <c r="D5310" t="s">
        <v>144</v>
      </c>
      <c r="E5310" t="s">
        <v>42</v>
      </c>
      <c r="F5310" t="s">
        <v>74</v>
      </c>
      <c r="G5310">
        <v>44.415999999999997</v>
      </c>
    </row>
    <row r="5311" spans="1:7" x14ac:dyDescent="0.55000000000000004">
      <c r="A5311" s="1">
        <v>42862</v>
      </c>
      <c r="B5311" t="s">
        <v>22</v>
      </c>
      <c r="C5311" t="s">
        <v>263</v>
      </c>
      <c r="D5311" t="s">
        <v>144</v>
      </c>
      <c r="E5311" t="s">
        <v>42</v>
      </c>
      <c r="F5311" t="s">
        <v>43</v>
      </c>
      <c r="G5311">
        <v>44.4</v>
      </c>
    </row>
    <row r="5312" spans="1:7" x14ac:dyDescent="0.55000000000000004">
      <c r="A5312" s="1">
        <v>42931</v>
      </c>
      <c r="B5312" t="s">
        <v>98</v>
      </c>
      <c r="C5312" t="s">
        <v>117</v>
      </c>
      <c r="D5312" t="s">
        <v>40</v>
      </c>
      <c r="E5312" t="s">
        <v>42</v>
      </c>
      <c r="F5312" t="s">
        <v>575</v>
      </c>
      <c r="G5312">
        <v>44.4</v>
      </c>
    </row>
    <row r="5313" spans="1:7" x14ac:dyDescent="0.55000000000000004">
      <c r="A5313" s="1">
        <v>43210</v>
      </c>
      <c r="B5313" t="s">
        <v>98</v>
      </c>
      <c r="C5313" t="s">
        <v>207</v>
      </c>
      <c r="D5313" t="s">
        <v>101</v>
      </c>
      <c r="E5313" t="s">
        <v>28</v>
      </c>
      <c r="F5313" t="s">
        <v>61</v>
      </c>
      <c r="G5313">
        <v>44.4</v>
      </c>
    </row>
    <row r="5314" spans="1:7" x14ac:dyDescent="0.55000000000000004">
      <c r="A5314" s="1">
        <v>42093</v>
      </c>
      <c r="B5314" t="s">
        <v>37</v>
      </c>
      <c r="C5314" t="s">
        <v>92</v>
      </c>
      <c r="D5314" t="s">
        <v>40</v>
      </c>
      <c r="E5314" t="s">
        <v>42</v>
      </c>
      <c r="F5314" t="s">
        <v>43</v>
      </c>
      <c r="G5314">
        <v>44.4</v>
      </c>
    </row>
    <row r="5315" spans="1:7" x14ac:dyDescent="0.55000000000000004">
      <c r="A5315" s="1">
        <v>43266</v>
      </c>
      <c r="B5315" t="s">
        <v>98</v>
      </c>
      <c r="C5315" t="s">
        <v>225</v>
      </c>
      <c r="D5315" t="s">
        <v>101</v>
      </c>
      <c r="E5315" t="s">
        <v>42</v>
      </c>
      <c r="F5315" t="s">
        <v>43</v>
      </c>
      <c r="G5315">
        <v>44.4</v>
      </c>
    </row>
    <row r="5316" spans="1:7" x14ac:dyDescent="0.55000000000000004">
      <c r="A5316" s="1">
        <v>42757</v>
      </c>
      <c r="B5316" t="s">
        <v>22</v>
      </c>
      <c r="C5316" t="s">
        <v>39</v>
      </c>
      <c r="D5316" t="s">
        <v>40</v>
      </c>
      <c r="E5316" t="s">
        <v>42</v>
      </c>
      <c r="F5316" t="s">
        <v>43</v>
      </c>
      <c r="G5316">
        <v>44.4</v>
      </c>
    </row>
    <row r="5317" spans="1:7" x14ac:dyDescent="0.55000000000000004">
      <c r="A5317" s="1">
        <v>42309</v>
      </c>
      <c r="B5317" t="s">
        <v>98</v>
      </c>
      <c r="C5317" t="s">
        <v>39</v>
      </c>
      <c r="D5317" t="s">
        <v>40</v>
      </c>
      <c r="E5317" t="s">
        <v>42</v>
      </c>
      <c r="F5317" t="s">
        <v>43</v>
      </c>
      <c r="G5317">
        <v>44.4</v>
      </c>
    </row>
    <row r="5318" spans="1:7" x14ac:dyDescent="0.55000000000000004">
      <c r="A5318" s="1">
        <v>43450</v>
      </c>
      <c r="B5318" t="s">
        <v>37</v>
      </c>
      <c r="C5318" t="s">
        <v>39</v>
      </c>
      <c r="D5318" t="s">
        <v>40</v>
      </c>
      <c r="E5318" t="s">
        <v>42</v>
      </c>
      <c r="F5318" t="s">
        <v>43</v>
      </c>
      <c r="G5318">
        <v>44.4</v>
      </c>
    </row>
    <row r="5319" spans="1:7" x14ac:dyDescent="0.55000000000000004">
      <c r="A5319" s="1">
        <v>43422</v>
      </c>
      <c r="B5319" t="s">
        <v>22</v>
      </c>
      <c r="C5319" t="s">
        <v>50</v>
      </c>
      <c r="D5319" t="s">
        <v>26</v>
      </c>
      <c r="E5319" t="s">
        <v>42</v>
      </c>
      <c r="F5319" t="s">
        <v>86</v>
      </c>
      <c r="G5319">
        <v>44.384</v>
      </c>
    </row>
    <row r="5320" spans="1:7" x14ac:dyDescent="0.55000000000000004">
      <c r="A5320" s="1">
        <v>43175</v>
      </c>
      <c r="B5320" t="s">
        <v>22</v>
      </c>
      <c r="C5320" t="s">
        <v>494</v>
      </c>
      <c r="D5320" t="s">
        <v>144</v>
      </c>
      <c r="E5320" t="s">
        <v>67</v>
      </c>
      <c r="F5320" t="s">
        <v>68</v>
      </c>
      <c r="G5320">
        <v>44.375999999999998</v>
      </c>
    </row>
    <row r="5321" spans="1:7" x14ac:dyDescent="0.55000000000000004">
      <c r="A5321" s="1">
        <v>42217</v>
      </c>
      <c r="B5321" t="s">
        <v>37</v>
      </c>
      <c r="C5321" t="s">
        <v>84</v>
      </c>
      <c r="D5321" t="s">
        <v>26</v>
      </c>
      <c r="E5321" t="s">
        <v>28</v>
      </c>
      <c r="F5321" t="s">
        <v>61</v>
      </c>
      <c r="G5321">
        <v>44.128</v>
      </c>
    </row>
    <row r="5322" spans="1:7" x14ac:dyDescent="0.55000000000000004">
      <c r="A5322" s="1">
        <v>42697</v>
      </c>
      <c r="B5322" t="s">
        <v>22</v>
      </c>
      <c r="C5322" t="s">
        <v>241</v>
      </c>
      <c r="D5322" t="s">
        <v>144</v>
      </c>
      <c r="E5322" t="s">
        <v>42</v>
      </c>
      <c r="F5322" t="s">
        <v>86</v>
      </c>
      <c r="G5322">
        <v>44.1</v>
      </c>
    </row>
    <row r="5323" spans="1:7" x14ac:dyDescent="0.55000000000000004">
      <c r="A5323" s="1">
        <v>43052</v>
      </c>
      <c r="B5323" t="s">
        <v>98</v>
      </c>
      <c r="C5323" t="s">
        <v>92</v>
      </c>
      <c r="D5323" t="s">
        <v>40</v>
      </c>
      <c r="E5323" t="s">
        <v>42</v>
      </c>
      <c r="F5323" t="s">
        <v>64</v>
      </c>
      <c r="G5323">
        <v>44.02</v>
      </c>
    </row>
    <row r="5324" spans="1:7" x14ac:dyDescent="0.55000000000000004">
      <c r="A5324" s="1">
        <v>42498</v>
      </c>
      <c r="B5324" t="s">
        <v>22</v>
      </c>
      <c r="C5324" t="s">
        <v>225</v>
      </c>
      <c r="D5324" t="s">
        <v>101</v>
      </c>
      <c r="E5324" t="s">
        <v>42</v>
      </c>
      <c r="F5324" t="s">
        <v>71</v>
      </c>
      <c r="G5324">
        <v>43.98</v>
      </c>
    </row>
    <row r="5325" spans="1:7" x14ac:dyDescent="0.55000000000000004">
      <c r="A5325" s="1">
        <v>42920</v>
      </c>
      <c r="B5325" t="s">
        <v>22</v>
      </c>
      <c r="C5325" t="s">
        <v>39</v>
      </c>
      <c r="D5325" t="s">
        <v>40</v>
      </c>
      <c r="E5325" t="s">
        <v>42</v>
      </c>
      <c r="F5325" t="s">
        <v>169</v>
      </c>
      <c r="G5325">
        <v>43.96</v>
      </c>
    </row>
    <row r="5326" spans="1:7" x14ac:dyDescent="0.55000000000000004">
      <c r="A5326" s="1">
        <v>43093</v>
      </c>
      <c r="B5326" t="s">
        <v>22</v>
      </c>
      <c r="C5326" t="s">
        <v>39</v>
      </c>
      <c r="D5326" t="s">
        <v>40</v>
      </c>
      <c r="E5326" t="s">
        <v>28</v>
      </c>
      <c r="F5326" t="s">
        <v>61</v>
      </c>
      <c r="G5326">
        <v>43.96</v>
      </c>
    </row>
    <row r="5327" spans="1:7" x14ac:dyDescent="0.55000000000000004">
      <c r="A5327" s="1">
        <v>43393</v>
      </c>
      <c r="B5327" t="s">
        <v>22</v>
      </c>
      <c r="C5327" t="s">
        <v>50</v>
      </c>
      <c r="D5327" t="s">
        <v>26</v>
      </c>
      <c r="E5327" t="s">
        <v>28</v>
      </c>
      <c r="F5327" t="s">
        <v>61</v>
      </c>
      <c r="G5327">
        <v>43.936</v>
      </c>
    </row>
    <row r="5328" spans="1:7" x14ac:dyDescent="0.55000000000000004">
      <c r="A5328" s="1">
        <v>43253</v>
      </c>
      <c r="B5328" t="s">
        <v>22</v>
      </c>
      <c r="C5328" t="s">
        <v>306</v>
      </c>
      <c r="D5328" t="s">
        <v>40</v>
      </c>
      <c r="E5328" t="s">
        <v>42</v>
      </c>
      <c r="F5328" t="s">
        <v>169</v>
      </c>
      <c r="G5328">
        <v>43.92</v>
      </c>
    </row>
    <row r="5329" spans="1:7" x14ac:dyDescent="0.55000000000000004">
      <c r="A5329" s="1">
        <v>42267</v>
      </c>
      <c r="B5329" t="s">
        <v>98</v>
      </c>
      <c r="C5329" t="s">
        <v>39</v>
      </c>
      <c r="D5329" t="s">
        <v>40</v>
      </c>
      <c r="E5329" t="s">
        <v>42</v>
      </c>
      <c r="F5329" t="s">
        <v>74</v>
      </c>
      <c r="G5329">
        <v>43.92</v>
      </c>
    </row>
    <row r="5330" spans="1:7" x14ac:dyDescent="0.55000000000000004">
      <c r="A5330" s="1">
        <v>43035</v>
      </c>
      <c r="B5330" t="s">
        <v>37</v>
      </c>
      <c r="C5330" t="s">
        <v>39</v>
      </c>
      <c r="D5330" t="s">
        <v>40</v>
      </c>
      <c r="E5330" t="s">
        <v>42</v>
      </c>
      <c r="F5330" t="s">
        <v>74</v>
      </c>
      <c r="G5330">
        <v>43.92</v>
      </c>
    </row>
    <row r="5331" spans="1:7" x14ac:dyDescent="0.55000000000000004">
      <c r="A5331" s="1">
        <v>42024</v>
      </c>
      <c r="B5331" t="s">
        <v>22</v>
      </c>
      <c r="C5331" t="s">
        <v>234</v>
      </c>
      <c r="D5331" t="s">
        <v>101</v>
      </c>
      <c r="E5331" t="s">
        <v>42</v>
      </c>
      <c r="F5331" t="s">
        <v>64</v>
      </c>
      <c r="G5331">
        <v>43.92</v>
      </c>
    </row>
    <row r="5332" spans="1:7" x14ac:dyDescent="0.55000000000000004">
      <c r="A5332" s="1">
        <v>43231</v>
      </c>
      <c r="B5332" t="s">
        <v>22</v>
      </c>
      <c r="C5332" t="s">
        <v>263</v>
      </c>
      <c r="D5332" t="s">
        <v>144</v>
      </c>
      <c r="E5332" t="s">
        <v>42</v>
      </c>
      <c r="F5332" t="s">
        <v>64</v>
      </c>
      <c r="G5332">
        <v>43.92</v>
      </c>
    </row>
    <row r="5333" spans="1:7" x14ac:dyDescent="0.55000000000000004">
      <c r="A5333" s="1">
        <v>43169</v>
      </c>
      <c r="B5333" t="s">
        <v>98</v>
      </c>
      <c r="C5333" t="s">
        <v>143</v>
      </c>
      <c r="D5333" t="s">
        <v>144</v>
      </c>
      <c r="E5333" t="s">
        <v>28</v>
      </c>
      <c r="F5333" t="s">
        <v>61</v>
      </c>
      <c r="G5333">
        <v>43.872</v>
      </c>
    </row>
    <row r="5334" spans="1:7" x14ac:dyDescent="0.55000000000000004">
      <c r="A5334" s="1">
        <v>43403</v>
      </c>
      <c r="B5334" t="s">
        <v>22</v>
      </c>
      <c r="C5334" t="s">
        <v>39</v>
      </c>
      <c r="D5334" t="s">
        <v>40</v>
      </c>
      <c r="E5334" t="s">
        <v>42</v>
      </c>
      <c r="F5334" t="s">
        <v>43</v>
      </c>
      <c r="G5334">
        <v>43.86</v>
      </c>
    </row>
    <row r="5335" spans="1:7" x14ac:dyDescent="0.55000000000000004">
      <c r="A5335" s="1">
        <v>42322</v>
      </c>
      <c r="B5335" t="s">
        <v>22</v>
      </c>
      <c r="C5335" t="s">
        <v>745</v>
      </c>
      <c r="D5335" t="s">
        <v>144</v>
      </c>
      <c r="E5335" t="s">
        <v>42</v>
      </c>
      <c r="F5335" t="s">
        <v>71</v>
      </c>
      <c r="G5335">
        <v>43.8</v>
      </c>
    </row>
    <row r="5336" spans="1:7" x14ac:dyDescent="0.55000000000000004">
      <c r="A5336" s="1">
        <v>43421</v>
      </c>
      <c r="B5336" t="s">
        <v>22</v>
      </c>
      <c r="C5336" t="s">
        <v>2738</v>
      </c>
      <c r="D5336" t="s">
        <v>144</v>
      </c>
      <c r="E5336" t="s">
        <v>42</v>
      </c>
      <c r="F5336" t="s">
        <v>71</v>
      </c>
      <c r="G5336">
        <v>43.8</v>
      </c>
    </row>
    <row r="5337" spans="1:7" x14ac:dyDescent="0.55000000000000004">
      <c r="A5337" s="1">
        <v>43448</v>
      </c>
      <c r="B5337" t="s">
        <v>98</v>
      </c>
      <c r="C5337" t="s">
        <v>39</v>
      </c>
      <c r="D5337" t="s">
        <v>40</v>
      </c>
      <c r="E5337" t="s">
        <v>42</v>
      </c>
      <c r="F5337" t="s">
        <v>169</v>
      </c>
      <c r="G5337">
        <v>43.7</v>
      </c>
    </row>
    <row r="5338" spans="1:7" x14ac:dyDescent="0.55000000000000004">
      <c r="A5338" s="1">
        <v>42560</v>
      </c>
      <c r="B5338" t="s">
        <v>22</v>
      </c>
      <c r="C5338" t="s">
        <v>2738</v>
      </c>
      <c r="D5338" t="s">
        <v>144</v>
      </c>
      <c r="E5338" t="s">
        <v>42</v>
      </c>
      <c r="F5338" t="s">
        <v>71</v>
      </c>
      <c r="G5338">
        <v>43.68</v>
      </c>
    </row>
    <row r="5339" spans="1:7" x14ac:dyDescent="0.55000000000000004">
      <c r="A5339" s="1">
        <v>42336</v>
      </c>
      <c r="B5339" t="s">
        <v>22</v>
      </c>
      <c r="C5339" t="s">
        <v>39</v>
      </c>
      <c r="D5339" t="s">
        <v>40</v>
      </c>
      <c r="E5339" t="s">
        <v>42</v>
      </c>
      <c r="F5339" t="s">
        <v>74</v>
      </c>
      <c r="G5339">
        <v>43.68</v>
      </c>
    </row>
    <row r="5340" spans="1:7" x14ac:dyDescent="0.55000000000000004">
      <c r="A5340" s="1">
        <v>42869</v>
      </c>
      <c r="B5340" t="s">
        <v>37</v>
      </c>
      <c r="C5340" t="s">
        <v>50</v>
      </c>
      <c r="D5340" t="s">
        <v>26</v>
      </c>
      <c r="E5340" t="s">
        <v>67</v>
      </c>
      <c r="F5340" t="s">
        <v>68</v>
      </c>
      <c r="G5340">
        <v>43.6</v>
      </c>
    </row>
    <row r="5341" spans="1:7" x14ac:dyDescent="0.55000000000000004">
      <c r="A5341" s="1">
        <v>42134</v>
      </c>
      <c r="B5341" t="s">
        <v>22</v>
      </c>
      <c r="C5341" t="s">
        <v>92</v>
      </c>
      <c r="D5341" t="s">
        <v>40</v>
      </c>
      <c r="E5341" t="s">
        <v>67</v>
      </c>
      <c r="F5341" t="s">
        <v>68</v>
      </c>
      <c r="G5341">
        <v>43.6</v>
      </c>
    </row>
    <row r="5342" spans="1:7" x14ac:dyDescent="0.55000000000000004">
      <c r="A5342" s="1">
        <v>43417</v>
      </c>
      <c r="B5342" t="s">
        <v>37</v>
      </c>
      <c r="C5342" t="s">
        <v>263</v>
      </c>
      <c r="D5342" t="s">
        <v>144</v>
      </c>
      <c r="E5342" t="s">
        <v>67</v>
      </c>
      <c r="F5342" t="s">
        <v>68</v>
      </c>
      <c r="G5342">
        <v>43.6</v>
      </c>
    </row>
    <row r="5343" spans="1:7" x14ac:dyDescent="0.55000000000000004">
      <c r="A5343" s="1">
        <v>42983</v>
      </c>
      <c r="B5343" t="s">
        <v>37</v>
      </c>
      <c r="C5343" t="s">
        <v>263</v>
      </c>
      <c r="D5343" t="s">
        <v>144</v>
      </c>
      <c r="E5343" t="s">
        <v>67</v>
      </c>
      <c r="F5343" t="s">
        <v>68</v>
      </c>
      <c r="G5343">
        <v>43.6</v>
      </c>
    </row>
    <row r="5344" spans="1:7" x14ac:dyDescent="0.55000000000000004">
      <c r="A5344" s="1">
        <v>43431</v>
      </c>
      <c r="B5344" t="s">
        <v>22</v>
      </c>
      <c r="C5344" t="s">
        <v>84</v>
      </c>
      <c r="D5344" t="s">
        <v>26</v>
      </c>
      <c r="E5344" t="s">
        <v>42</v>
      </c>
      <c r="F5344" t="s">
        <v>74</v>
      </c>
      <c r="G5344">
        <v>43.584000000000003</v>
      </c>
    </row>
    <row r="5345" spans="1:7" x14ac:dyDescent="0.55000000000000004">
      <c r="A5345" s="1">
        <v>43042</v>
      </c>
      <c r="B5345" t="s">
        <v>22</v>
      </c>
      <c r="C5345" t="s">
        <v>39</v>
      </c>
      <c r="D5345" t="s">
        <v>40</v>
      </c>
      <c r="E5345" t="s">
        <v>42</v>
      </c>
      <c r="F5345" t="s">
        <v>71</v>
      </c>
      <c r="G5345">
        <v>43.584000000000003</v>
      </c>
    </row>
    <row r="5346" spans="1:7" x14ac:dyDescent="0.55000000000000004">
      <c r="A5346" s="1">
        <v>42312</v>
      </c>
      <c r="B5346" t="s">
        <v>98</v>
      </c>
      <c r="C5346" t="s">
        <v>263</v>
      </c>
      <c r="D5346" t="s">
        <v>144</v>
      </c>
      <c r="E5346" t="s">
        <v>42</v>
      </c>
      <c r="F5346" t="s">
        <v>55</v>
      </c>
      <c r="G5346">
        <v>43.57</v>
      </c>
    </row>
    <row r="5347" spans="1:7" x14ac:dyDescent="0.55000000000000004">
      <c r="A5347" s="1">
        <v>42641</v>
      </c>
      <c r="B5347" t="s">
        <v>37</v>
      </c>
      <c r="C5347" t="s">
        <v>39</v>
      </c>
      <c r="D5347" t="s">
        <v>40</v>
      </c>
      <c r="E5347" t="s">
        <v>42</v>
      </c>
      <c r="F5347" t="s">
        <v>74</v>
      </c>
      <c r="G5347">
        <v>43.56</v>
      </c>
    </row>
    <row r="5348" spans="1:7" x14ac:dyDescent="0.55000000000000004">
      <c r="A5348" s="1">
        <v>42487</v>
      </c>
      <c r="B5348" t="s">
        <v>98</v>
      </c>
      <c r="C5348" t="s">
        <v>453</v>
      </c>
      <c r="D5348" t="s">
        <v>40</v>
      </c>
      <c r="E5348" t="s">
        <v>42</v>
      </c>
      <c r="F5348" t="s">
        <v>74</v>
      </c>
      <c r="G5348">
        <v>43.56</v>
      </c>
    </row>
    <row r="5349" spans="1:7" x14ac:dyDescent="0.55000000000000004">
      <c r="A5349" s="1">
        <v>42476</v>
      </c>
      <c r="B5349" t="s">
        <v>22</v>
      </c>
      <c r="C5349" t="s">
        <v>207</v>
      </c>
      <c r="D5349" t="s">
        <v>101</v>
      </c>
      <c r="E5349" t="s">
        <v>67</v>
      </c>
      <c r="F5349" t="s">
        <v>157</v>
      </c>
      <c r="G5349">
        <v>43.56</v>
      </c>
    </row>
    <row r="5350" spans="1:7" x14ac:dyDescent="0.55000000000000004">
      <c r="A5350" s="1">
        <v>42358</v>
      </c>
      <c r="B5350" t="s">
        <v>22</v>
      </c>
      <c r="C5350" t="s">
        <v>331</v>
      </c>
      <c r="D5350" t="s">
        <v>26</v>
      </c>
      <c r="E5350" t="s">
        <v>42</v>
      </c>
      <c r="F5350" t="s">
        <v>74</v>
      </c>
      <c r="G5350">
        <v>43.512</v>
      </c>
    </row>
    <row r="5351" spans="1:7" x14ac:dyDescent="0.55000000000000004">
      <c r="A5351" s="1">
        <v>43407</v>
      </c>
      <c r="B5351" t="s">
        <v>22</v>
      </c>
      <c r="C5351" t="s">
        <v>92</v>
      </c>
      <c r="D5351" t="s">
        <v>40</v>
      </c>
      <c r="E5351" t="s">
        <v>67</v>
      </c>
      <c r="F5351" t="s">
        <v>157</v>
      </c>
      <c r="G5351">
        <v>43.5</v>
      </c>
    </row>
    <row r="5352" spans="1:7" x14ac:dyDescent="0.55000000000000004">
      <c r="A5352" s="1">
        <v>43396</v>
      </c>
      <c r="B5352" t="s">
        <v>37</v>
      </c>
      <c r="C5352" t="s">
        <v>1399</v>
      </c>
      <c r="D5352" t="s">
        <v>144</v>
      </c>
      <c r="E5352" t="s">
        <v>42</v>
      </c>
      <c r="F5352" t="s">
        <v>86</v>
      </c>
      <c r="G5352">
        <v>43.44</v>
      </c>
    </row>
    <row r="5353" spans="1:7" x14ac:dyDescent="0.55000000000000004">
      <c r="A5353" s="1">
        <v>43249</v>
      </c>
      <c r="B5353" t="s">
        <v>22</v>
      </c>
      <c r="C5353" t="s">
        <v>250</v>
      </c>
      <c r="D5353" t="s">
        <v>101</v>
      </c>
      <c r="E5353" t="s">
        <v>42</v>
      </c>
      <c r="F5353" t="s">
        <v>71</v>
      </c>
      <c r="G5353">
        <v>43.41</v>
      </c>
    </row>
    <row r="5354" spans="1:7" x14ac:dyDescent="0.55000000000000004">
      <c r="A5354" s="1">
        <v>43220</v>
      </c>
      <c r="B5354" t="s">
        <v>98</v>
      </c>
      <c r="C5354" t="s">
        <v>207</v>
      </c>
      <c r="D5354" t="s">
        <v>101</v>
      </c>
      <c r="E5354" t="s">
        <v>42</v>
      </c>
      <c r="F5354" t="s">
        <v>71</v>
      </c>
      <c r="G5354">
        <v>43.372</v>
      </c>
    </row>
    <row r="5355" spans="1:7" x14ac:dyDescent="0.55000000000000004">
      <c r="A5355" s="1">
        <v>43042</v>
      </c>
      <c r="B5355" t="s">
        <v>22</v>
      </c>
      <c r="C5355" t="s">
        <v>39</v>
      </c>
      <c r="D5355" t="s">
        <v>40</v>
      </c>
      <c r="E5355" t="s">
        <v>42</v>
      </c>
      <c r="F5355" t="s">
        <v>74</v>
      </c>
      <c r="G5355">
        <v>43.32</v>
      </c>
    </row>
    <row r="5356" spans="1:7" x14ac:dyDescent="0.55000000000000004">
      <c r="A5356" s="1">
        <v>42350</v>
      </c>
      <c r="B5356" t="s">
        <v>22</v>
      </c>
      <c r="C5356" t="s">
        <v>39</v>
      </c>
      <c r="D5356" t="s">
        <v>40</v>
      </c>
      <c r="E5356" t="s">
        <v>28</v>
      </c>
      <c r="F5356" t="s">
        <v>61</v>
      </c>
      <c r="G5356">
        <v>43.31</v>
      </c>
    </row>
    <row r="5357" spans="1:7" x14ac:dyDescent="0.55000000000000004">
      <c r="A5357" s="1">
        <v>42533</v>
      </c>
      <c r="B5357" t="s">
        <v>22</v>
      </c>
      <c r="C5357" t="s">
        <v>143</v>
      </c>
      <c r="D5357" t="s">
        <v>144</v>
      </c>
      <c r="E5357" t="s">
        <v>28</v>
      </c>
      <c r="F5357" t="s">
        <v>61</v>
      </c>
      <c r="G5357">
        <v>43.295999999999999</v>
      </c>
    </row>
    <row r="5358" spans="1:7" x14ac:dyDescent="0.55000000000000004">
      <c r="A5358" s="1">
        <v>43170</v>
      </c>
      <c r="B5358" t="s">
        <v>98</v>
      </c>
      <c r="C5358" t="s">
        <v>143</v>
      </c>
      <c r="D5358" t="s">
        <v>144</v>
      </c>
      <c r="E5358" t="s">
        <v>42</v>
      </c>
      <c r="F5358" t="s">
        <v>55</v>
      </c>
      <c r="G5358">
        <v>43.28</v>
      </c>
    </row>
    <row r="5359" spans="1:7" x14ac:dyDescent="0.55000000000000004">
      <c r="A5359" s="1">
        <v>42641</v>
      </c>
      <c r="B5359" t="s">
        <v>37</v>
      </c>
      <c r="C5359" t="s">
        <v>39</v>
      </c>
      <c r="D5359" t="s">
        <v>40</v>
      </c>
      <c r="E5359" t="s">
        <v>42</v>
      </c>
      <c r="F5359" t="s">
        <v>74</v>
      </c>
      <c r="G5359">
        <v>43.26</v>
      </c>
    </row>
    <row r="5360" spans="1:7" x14ac:dyDescent="0.55000000000000004">
      <c r="A5360" s="1">
        <v>43023</v>
      </c>
      <c r="B5360" t="s">
        <v>37</v>
      </c>
      <c r="C5360" t="s">
        <v>315</v>
      </c>
      <c r="D5360" t="s">
        <v>26</v>
      </c>
      <c r="E5360" t="s">
        <v>42</v>
      </c>
      <c r="F5360" t="s">
        <v>74</v>
      </c>
      <c r="G5360">
        <v>43.26</v>
      </c>
    </row>
    <row r="5361" spans="1:7" x14ac:dyDescent="0.55000000000000004">
      <c r="A5361" s="1">
        <v>43238</v>
      </c>
      <c r="B5361" t="s">
        <v>98</v>
      </c>
      <c r="C5361" t="s">
        <v>593</v>
      </c>
      <c r="D5361" t="s">
        <v>101</v>
      </c>
      <c r="E5361" t="s">
        <v>42</v>
      </c>
      <c r="F5361" t="s">
        <v>71</v>
      </c>
      <c r="G5361">
        <v>43.19</v>
      </c>
    </row>
    <row r="5362" spans="1:7" x14ac:dyDescent="0.55000000000000004">
      <c r="A5362" s="1">
        <v>42078</v>
      </c>
      <c r="B5362" t="s">
        <v>22</v>
      </c>
      <c r="C5362" t="s">
        <v>50</v>
      </c>
      <c r="D5362" t="s">
        <v>26</v>
      </c>
      <c r="E5362" t="s">
        <v>42</v>
      </c>
      <c r="F5362" t="s">
        <v>71</v>
      </c>
      <c r="G5362">
        <v>43.188000000000002</v>
      </c>
    </row>
    <row r="5363" spans="1:7" x14ac:dyDescent="0.55000000000000004">
      <c r="A5363" s="1">
        <v>42309</v>
      </c>
      <c r="B5363" t="s">
        <v>22</v>
      </c>
      <c r="C5363" t="s">
        <v>453</v>
      </c>
      <c r="D5363" t="s">
        <v>40</v>
      </c>
      <c r="E5363" t="s">
        <v>42</v>
      </c>
      <c r="F5363" t="s">
        <v>64</v>
      </c>
      <c r="G5363">
        <v>43.176000000000002</v>
      </c>
    </row>
    <row r="5364" spans="1:7" x14ac:dyDescent="0.55000000000000004">
      <c r="A5364" s="1">
        <v>42277</v>
      </c>
      <c r="B5364" t="s">
        <v>22</v>
      </c>
      <c r="C5364" t="s">
        <v>92</v>
      </c>
      <c r="D5364" t="s">
        <v>40</v>
      </c>
      <c r="E5364" t="s">
        <v>42</v>
      </c>
      <c r="F5364" t="s">
        <v>71</v>
      </c>
      <c r="G5364">
        <v>43.176000000000002</v>
      </c>
    </row>
    <row r="5365" spans="1:7" x14ac:dyDescent="0.55000000000000004">
      <c r="A5365" s="1">
        <v>43347</v>
      </c>
      <c r="B5365" t="s">
        <v>98</v>
      </c>
      <c r="C5365" t="s">
        <v>39</v>
      </c>
      <c r="D5365" t="s">
        <v>40</v>
      </c>
      <c r="E5365" t="s">
        <v>67</v>
      </c>
      <c r="F5365" t="s">
        <v>68</v>
      </c>
      <c r="G5365">
        <v>43.176000000000002</v>
      </c>
    </row>
    <row r="5366" spans="1:7" x14ac:dyDescent="0.55000000000000004">
      <c r="A5366" s="1">
        <v>42610</v>
      </c>
      <c r="B5366" t="s">
        <v>22</v>
      </c>
      <c r="C5366" t="s">
        <v>39</v>
      </c>
      <c r="D5366" t="s">
        <v>40</v>
      </c>
      <c r="E5366" t="s">
        <v>67</v>
      </c>
      <c r="F5366" t="s">
        <v>68</v>
      </c>
      <c r="G5366">
        <v>43.176000000000002</v>
      </c>
    </row>
    <row r="5367" spans="1:7" x14ac:dyDescent="0.55000000000000004">
      <c r="A5367" s="1">
        <v>42445</v>
      </c>
      <c r="B5367" t="s">
        <v>37</v>
      </c>
      <c r="C5367" t="s">
        <v>39</v>
      </c>
      <c r="D5367" t="s">
        <v>40</v>
      </c>
      <c r="E5367" t="s">
        <v>28</v>
      </c>
      <c r="F5367" t="s">
        <v>61</v>
      </c>
      <c r="G5367">
        <v>43.13</v>
      </c>
    </row>
    <row r="5368" spans="1:7" x14ac:dyDescent="0.55000000000000004">
      <c r="A5368" s="1">
        <v>42986</v>
      </c>
      <c r="B5368" t="s">
        <v>22</v>
      </c>
      <c r="C5368" t="s">
        <v>92</v>
      </c>
      <c r="D5368" t="s">
        <v>40</v>
      </c>
      <c r="E5368" t="s">
        <v>28</v>
      </c>
      <c r="F5368" t="s">
        <v>61</v>
      </c>
      <c r="G5368">
        <v>43.13</v>
      </c>
    </row>
    <row r="5369" spans="1:7" x14ac:dyDescent="0.55000000000000004">
      <c r="A5369" s="1">
        <v>43021</v>
      </c>
      <c r="B5369" t="s">
        <v>22</v>
      </c>
      <c r="C5369" t="s">
        <v>39</v>
      </c>
      <c r="D5369" t="s">
        <v>40</v>
      </c>
      <c r="E5369" t="s">
        <v>28</v>
      </c>
      <c r="F5369" t="s">
        <v>61</v>
      </c>
      <c r="G5369">
        <v>43.12</v>
      </c>
    </row>
    <row r="5370" spans="1:7" x14ac:dyDescent="0.55000000000000004">
      <c r="A5370" s="1">
        <v>42760</v>
      </c>
      <c r="B5370" t="s">
        <v>37</v>
      </c>
      <c r="C5370" t="s">
        <v>263</v>
      </c>
      <c r="D5370" t="s">
        <v>144</v>
      </c>
      <c r="E5370" t="s">
        <v>42</v>
      </c>
      <c r="F5370" t="s">
        <v>71</v>
      </c>
      <c r="G5370">
        <v>43.12</v>
      </c>
    </row>
    <row r="5371" spans="1:7" x14ac:dyDescent="0.55000000000000004">
      <c r="A5371" s="1">
        <v>42970</v>
      </c>
      <c r="B5371" t="s">
        <v>22</v>
      </c>
      <c r="C5371" t="s">
        <v>92</v>
      </c>
      <c r="D5371" t="s">
        <v>40</v>
      </c>
      <c r="E5371" t="s">
        <v>42</v>
      </c>
      <c r="F5371" t="s">
        <v>74</v>
      </c>
      <c r="G5371">
        <v>43.1</v>
      </c>
    </row>
    <row r="5372" spans="1:7" x14ac:dyDescent="0.55000000000000004">
      <c r="A5372" s="1">
        <v>42547</v>
      </c>
      <c r="B5372" t="s">
        <v>98</v>
      </c>
      <c r="C5372" t="s">
        <v>494</v>
      </c>
      <c r="D5372" t="s">
        <v>144</v>
      </c>
      <c r="E5372" t="s">
        <v>42</v>
      </c>
      <c r="F5372" t="s">
        <v>86</v>
      </c>
      <c r="G5372">
        <v>43.055999999999997</v>
      </c>
    </row>
    <row r="5373" spans="1:7" x14ac:dyDescent="0.55000000000000004">
      <c r="A5373" s="1">
        <v>42547</v>
      </c>
      <c r="B5373" t="s">
        <v>22</v>
      </c>
      <c r="C5373" t="s">
        <v>315</v>
      </c>
      <c r="D5373" t="s">
        <v>26</v>
      </c>
      <c r="E5373" t="s">
        <v>42</v>
      </c>
      <c r="F5373" t="s">
        <v>71</v>
      </c>
      <c r="G5373">
        <v>43.04</v>
      </c>
    </row>
    <row r="5374" spans="1:7" x14ac:dyDescent="0.55000000000000004">
      <c r="A5374" s="1">
        <v>42205</v>
      </c>
      <c r="B5374" t="s">
        <v>22</v>
      </c>
      <c r="C5374" t="s">
        <v>39</v>
      </c>
      <c r="D5374" t="s">
        <v>40</v>
      </c>
      <c r="E5374" t="s">
        <v>28</v>
      </c>
      <c r="F5374" t="s">
        <v>61</v>
      </c>
      <c r="G5374">
        <v>43.02</v>
      </c>
    </row>
    <row r="5375" spans="1:7" x14ac:dyDescent="0.55000000000000004">
      <c r="A5375" s="1">
        <v>43301</v>
      </c>
      <c r="B5375" t="s">
        <v>37</v>
      </c>
      <c r="C5375" t="s">
        <v>5330</v>
      </c>
      <c r="D5375" t="s">
        <v>101</v>
      </c>
      <c r="E5375" t="s">
        <v>42</v>
      </c>
      <c r="F5375" t="s">
        <v>71</v>
      </c>
      <c r="G5375">
        <v>43</v>
      </c>
    </row>
    <row r="5376" spans="1:7" x14ac:dyDescent="0.55000000000000004">
      <c r="A5376" s="1">
        <v>42839</v>
      </c>
      <c r="B5376" t="s">
        <v>22</v>
      </c>
      <c r="C5376" t="s">
        <v>306</v>
      </c>
      <c r="D5376" t="s">
        <v>40</v>
      </c>
      <c r="E5376" t="s">
        <v>42</v>
      </c>
      <c r="F5376" t="s">
        <v>55</v>
      </c>
      <c r="G5376">
        <v>42.975999999999999</v>
      </c>
    </row>
    <row r="5377" spans="1:7" x14ac:dyDescent="0.55000000000000004">
      <c r="A5377" s="1">
        <v>42675</v>
      </c>
      <c r="B5377" t="s">
        <v>22</v>
      </c>
      <c r="C5377" t="s">
        <v>263</v>
      </c>
      <c r="D5377" t="s">
        <v>144</v>
      </c>
      <c r="E5377" t="s">
        <v>67</v>
      </c>
      <c r="F5377" t="s">
        <v>68</v>
      </c>
      <c r="G5377">
        <v>42.95</v>
      </c>
    </row>
    <row r="5378" spans="1:7" x14ac:dyDescent="0.55000000000000004">
      <c r="A5378" s="1">
        <v>43191</v>
      </c>
      <c r="B5378" t="s">
        <v>22</v>
      </c>
      <c r="C5378" t="s">
        <v>263</v>
      </c>
      <c r="D5378" t="s">
        <v>144</v>
      </c>
      <c r="E5378" t="s">
        <v>42</v>
      </c>
      <c r="F5378" t="s">
        <v>86</v>
      </c>
      <c r="G5378">
        <v>42.93</v>
      </c>
    </row>
    <row r="5379" spans="1:7" x14ac:dyDescent="0.55000000000000004">
      <c r="A5379" s="1">
        <v>43232</v>
      </c>
      <c r="B5379" t="s">
        <v>22</v>
      </c>
      <c r="C5379" t="s">
        <v>786</v>
      </c>
      <c r="D5379" t="s">
        <v>144</v>
      </c>
      <c r="E5379" t="s">
        <v>28</v>
      </c>
      <c r="F5379" t="s">
        <v>61</v>
      </c>
      <c r="G5379">
        <v>42.85</v>
      </c>
    </row>
    <row r="5380" spans="1:7" x14ac:dyDescent="0.55000000000000004">
      <c r="A5380" s="1">
        <v>42254</v>
      </c>
      <c r="B5380" t="s">
        <v>22</v>
      </c>
      <c r="C5380" t="s">
        <v>646</v>
      </c>
      <c r="D5380" t="s">
        <v>101</v>
      </c>
      <c r="E5380" t="s">
        <v>42</v>
      </c>
      <c r="F5380" t="s">
        <v>71</v>
      </c>
      <c r="G5380">
        <v>42.81</v>
      </c>
    </row>
    <row r="5381" spans="1:7" x14ac:dyDescent="0.55000000000000004">
      <c r="A5381" s="1">
        <v>42696</v>
      </c>
      <c r="B5381" t="s">
        <v>22</v>
      </c>
      <c r="C5381" t="s">
        <v>39</v>
      </c>
      <c r="D5381" t="s">
        <v>40</v>
      </c>
      <c r="E5381" t="s">
        <v>42</v>
      </c>
      <c r="F5381" t="s">
        <v>86</v>
      </c>
      <c r="G5381">
        <v>42.8</v>
      </c>
    </row>
    <row r="5382" spans="1:7" x14ac:dyDescent="0.55000000000000004">
      <c r="A5382" s="1">
        <v>42797</v>
      </c>
      <c r="B5382" t="s">
        <v>37</v>
      </c>
      <c r="C5382" t="s">
        <v>100</v>
      </c>
      <c r="D5382" t="s">
        <v>101</v>
      </c>
      <c r="E5382" t="s">
        <v>42</v>
      </c>
      <c r="F5382" t="s">
        <v>86</v>
      </c>
      <c r="G5382">
        <v>42.783999999999999</v>
      </c>
    </row>
    <row r="5383" spans="1:7" x14ac:dyDescent="0.55000000000000004">
      <c r="A5383" s="1">
        <v>43442</v>
      </c>
      <c r="B5383" t="s">
        <v>37</v>
      </c>
      <c r="C5383" t="s">
        <v>39</v>
      </c>
      <c r="D5383" t="s">
        <v>40</v>
      </c>
      <c r="E5383" t="s">
        <v>42</v>
      </c>
      <c r="F5383" t="s">
        <v>55</v>
      </c>
      <c r="G5383">
        <v>42.76</v>
      </c>
    </row>
    <row r="5384" spans="1:7" x14ac:dyDescent="0.55000000000000004">
      <c r="A5384" s="1">
        <v>43381</v>
      </c>
      <c r="B5384" t="s">
        <v>37</v>
      </c>
      <c r="C5384" t="s">
        <v>1399</v>
      </c>
      <c r="D5384" t="s">
        <v>144</v>
      </c>
      <c r="E5384" t="s">
        <v>42</v>
      </c>
      <c r="F5384" t="s">
        <v>55</v>
      </c>
      <c r="G5384">
        <v>42.76</v>
      </c>
    </row>
    <row r="5385" spans="1:7" x14ac:dyDescent="0.55000000000000004">
      <c r="A5385" s="1">
        <v>42378</v>
      </c>
      <c r="B5385" t="s">
        <v>22</v>
      </c>
      <c r="C5385" t="s">
        <v>25</v>
      </c>
      <c r="D5385" t="s">
        <v>26</v>
      </c>
      <c r="E5385" t="s">
        <v>42</v>
      </c>
      <c r="F5385" t="s">
        <v>64</v>
      </c>
      <c r="G5385">
        <v>42.76</v>
      </c>
    </row>
    <row r="5386" spans="1:7" x14ac:dyDescent="0.55000000000000004">
      <c r="A5386" s="1">
        <v>43164</v>
      </c>
      <c r="B5386" t="s">
        <v>37</v>
      </c>
      <c r="C5386" t="s">
        <v>1488</v>
      </c>
      <c r="D5386" t="s">
        <v>26</v>
      </c>
      <c r="E5386" t="s">
        <v>42</v>
      </c>
      <c r="F5386" t="s">
        <v>169</v>
      </c>
      <c r="G5386">
        <v>42.68</v>
      </c>
    </row>
    <row r="5387" spans="1:7" x14ac:dyDescent="0.55000000000000004">
      <c r="A5387" s="1">
        <v>43235</v>
      </c>
      <c r="B5387" t="s">
        <v>22</v>
      </c>
      <c r="C5387" t="s">
        <v>92</v>
      </c>
      <c r="D5387" t="s">
        <v>40</v>
      </c>
      <c r="E5387" t="s">
        <v>28</v>
      </c>
      <c r="F5387" t="s">
        <v>32</v>
      </c>
      <c r="G5387">
        <v>42.624000000000002</v>
      </c>
    </row>
    <row r="5388" spans="1:7" x14ac:dyDescent="0.55000000000000004">
      <c r="A5388" s="1">
        <v>43346</v>
      </c>
      <c r="B5388" t="s">
        <v>22</v>
      </c>
      <c r="C5388" t="s">
        <v>207</v>
      </c>
      <c r="D5388" t="s">
        <v>101</v>
      </c>
      <c r="E5388" t="s">
        <v>42</v>
      </c>
      <c r="F5388" t="s">
        <v>71</v>
      </c>
      <c r="G5388">
        <v>42.616</v>
      </c>
    </row>
    <row r="5389" spans="1:7" x14ac:dyDescent="0.55000000000000004">
      <c r="A5389" s="1">
        <v>43351</v>
      </c>
      <c r="B5389" t="s">
        <v>37</v>
      </c>
      <c r="C5389" t="s">
        <v>100</v>
      </c>
      <c r="D5389" t="s">
        <v>101</v>
      </c>
      <c r="E5389" t="s">
        <v>42</v>
      </c>
      <c r="F5389" t="s">
        <v>71</v>
      </c>
      <c r="G5389">
        <v>42.616</v>
      </c>
    </row>
    <row r="5390" spans="1:7" x14ac:dyDescent="0.55000000000000004">
      <c r="A5390" s="1">
        <v>43424</v>
      </c>
      <c r="B5390" t="s">
        <v>22</v>
      </c>
      <c r="C5390" t="s">
        <v>39</v>
      </c>
      <c r="D5390" t="s">
        <v>40</v>
      </c>
      <c r="E5390" t="s">
        <v>28</v>
      </c>
      <c r="F5390" t="s">
        <v>61</v>
      </c>
      <c r="G5390">
        <v>42.6</v>
      </c>
    </row>
    <row r="5391" spans="1:7" x14ac:dyDescent="0.55000000000000004">
      <c r="A5391" s="1">
        <v>42677</v>
      </c>
      <c r="B5391" t="s">
        <v>98</v>
      </c>
      <c r="C5391" t="s">
        <v>39</v>
      </c>
      <c r="D5391" t="s">
        <v>40</v>
      </c>
      <c r="E5391" t="s">
        <v>28</v>
      </c>
      <c r="F5391" t="s">
        <v>61</v>
      </c>
      <c r="G5391">
        <v>42.6</v>
      </c>
    </row>
    <row r="5392" spans="1:7" x14ac:dyDescent="0.55000000000000004">
      <c r="A5392" s="1">
        <v>42982</v>
      </c>
      <c r="B5392" t="s">
        <v>22</v>
      </c>
      <c r="C5392" t="s">
        <v>25</v>
      </c>
      <c r="D5392" t="s">
        <v>26</v>
      </c>
      <c r="E5392" t="s">
        <v>28</v>
      </c>
      <c r="F5392" t="s">
        <v>61</v>
      </c>
      <c r="G5392">
        <v>42.6</v>
      </c>
    </row>
    <row r="5393" spans="1:7" x14ac:dyDescent="0.55000000000000004">
      <c r="A5393" s="1">
        <v>43210</v>
      </c>
      <c r="B5393" t="s">
        <v>37</v>
      </c>
      <c r="C5393" t="s">
        <v>143</v>
      </c>
      <c r="D5393" t="s">
        <v>144</v>
      </c>
      <c r="E5393" t="s">
        <v>28</v>
      </c>
      <c r="F5393" t="s">
        <v>61</v>
      </c>
      <c r="G5393">
        <v>42.408000000000001</v>
      </c>
    </row>
    <row r="5394" spans="1:7" x14ac:dyDescent="0.55000000000000004">
      <c r="A5394" s="1">
        <v>43063</v>
      </c>
      <c r="B5394" t="s">
        <v>98</v>
      </c>
      <c r="C5394" t="s">
        <v>50</v>
      </c>
      <c r="D5394" t="s">
        <v>26</v>
      </c>
      <c r="E5394" t="s">
        <v>42</v>
      </c>
      <c r="F5394" t="s">
        <v>74</v>
      </c>
      <c r="G5394">
        <v>42.384</v>
      </c>
    </row>
    <row r="5395" spans="1:7" x14ac:dyDescent="0.55000000000000004">
      <c r="A5395" s="1">
        <v>42254</v>
      </c>
      <c r="B5395" t="s">
        <v>37</v>
      </c>
      <c r="C5395" t="s">
        <v>143</v>
      </c>
      <c r="D5395" t="s">
        <v>144</v>
      </c>
      <c r="E5395" t="s">
        <v>28</v>
      </c>
      <c r="F5395" t="s">
        <v>61</v>
      </c>
      <c r="G5395">
        <v>42.368000000000002</v>
      </c>
    </row>
    <row r="5396" spans="1:7" x14ac:dyDescent="0.55000000000000004">
      <c r="A5396" s="1">
        <v>42687</v>
      </c>
      <c r="B5396" t="s">
        <v>22</v>
      </c>
      <c r="C5396" t="s">
        <v>241</v>
      </c>
      <c r="D5396" t="s">
        <v>144</v>
      </c>
      <c r="E5396" t="s">
        <v>42</v>
      </c>
      <c r="F5396" t="s">
        <v>86</v>
      </c>
      <c r="G5396">
        <v>42.28</v>
      </c>
    </row>
    <row r="5397" spans="1:7" x14ac:dyDescent="0.55000000000000004">
      <c r="A5397" s="1">
        <v>42522</v>
      </c>
      <c r="B5397" t="s">
        <v>37</v>
      </c>
      <c r="C5397" t="s">
        <v>100</v>
      </c>
      <c r="D5397" t="s">
        <v>101</v>
      </c>
      <c r="E5397" t="s">
        <v>42</v>
      </c>
      <c r="F5397" t="s">
        <v>86</v>
      </c>
      <c r="G5397">
        <v>42.24</v>
      </c>
    </row>
    <row r="5398" spans="1:7" x14ac:dyDescent="0.55000000000000004">
      <c r="A5398" s="1">
        <v>42344</v>
      </c>
      <c r="B5398" t="s">
        <v>22</v>
      </c>
      <c r="C5398" t="s">
        <v>331</v>
      </c>
      <c r="D5398" t="s">
        <v>26</v>
      </c>
      <c r="E5398" t="s">
        <v>42</v>
      </c>
      <c r="F5398" t="s">
        <v>86</v>
      </c>
      <c r="G5398">
        <v>42.207999999999998</v>
      </c>
    </row>
    <row r="5399" spans="1:7" x14ac:dyDescent="0.55000000000000004">
      <c r="A5399" s="1">
        <v>42466</v>
      </c>
      <c r="B5399" t="s">
        <v>22</v>
      </c>
      <c r="C5399" t="s">
        <v>100</v>
      </c>
      <c r="D5399" t="s">
        <v>101</v>
      </c>
      <c r="E5399" t="s">
        <v>42</v>
      </c>
      <c r="F5399" t="s">
        <v>64</v>
      </c>
      <c r="G5399">
        <v>42.048000000000002</v>
      </c>
    </row>
    <row r="5400" spans="1:7" x14ac:dyDescent="0.55000000000000004">
      <c r="A5400" s="1">
        <v>43215</v>
      </c>
      <c r="B5400" t="s">
        <v>98</v>
      </c>
      <c r="C5400" t="s">
        <v>331</v>
      </c>
      <c r="D5400" t="s">
        <v>26</v>
      </c>
      <c r="E5400" t="s">
        <v>42</v>
      </c>
      <c r="F5400" t="s">
        <v>64</v>
      </c>
      <c r="G5400">
        <v>42.048000000000002</v>
      </c>
    </row>
    <row r="5401" spans="1:7" x14ac:dyDescent="0.55000000000000004">
      <c r="A5401" s="1">
        <v>42465</v>
      </c>
      <c r="B5401" t="s">
        <v>98</v>
      </c>
      <c r="C5401" t="s">
        <v>143</v>
      </c>
      <c r="D5401" t="s">
        <v>144</v>
      </c>
      <c r="E5401" t="s">
        <v>67</v>
      </c>
      <c r="F5401" t="s">
        <v>68</v>
      </c>
      <c r="G5401">
        <v>41.988</v>
      </c>
    </row>
    <row r="5402" spans="1:7" x14ac:dyDescent="0.55000000000000004">
      <c r="A5402" s="1">
        <v>43459</v>
      </c>
      <c r="B5402" t="s">
        <v>37</v>
      </c>
      <c r="C5402" t="s">
        <v>263</v>
      </c>
      <c r="D5402" t="s">
        <v>144</v>
      </c>
      <c r="E5402" t="s">
        <v>28</v>
      </c>
      <c r="F5402" t="s">
        <v>61</v>
      </c>
      <c r="G5402">
        <v>41.96</v>
      </c>
    </row>
    <row r="5403" spans="1:7" x14ac:dyDescent="0.55000000000000004">
      <c r="A5403" s="1">
        <v>42591</v>
      </c>
      <c r="B5403" t="s">
        <v>22</v>
      </c>
      <c r="C5403" t="s">
        <v>263</v>
      </c>
      <c r="D5403" t="s">
        <v>144</v>
      </c>
      <c r="E5403" t="s">
        <v>42</v>
      </c>
      <c r="F5403" t="s">
        <v>55</v>
      </c>
      <c r="G5403">
        <v>41.96</v>
      </c>
    </row>
    <row r="5404" spans="1:7" x14ac:dyDescent="0.55000000000000004">
      <c r="A5404" s="1">
        <v>43002</v>
      </c>
      <c r="B5404" t="s">
        <v>37</v>
      </c>
      <c r="C5404" t="s">
        <v>39</v>
      </c>
      <c r="D5404" t="s">
        <v>40</v>
      </c>
      <c r="E5404" t="s">
        <v>42</v>
      </c>
      <c r="F5404" t="s">
        <v>55</v>
      </c>
      <c r="G5404">
        <v>41.96</v>
      </c>
    </row>
    <row r="5405" spans="1:7" x14ac:dyDescent="0.55000000000000004">
      <c r="A5405" s="1">
        <v>43379</v>
      </c>
      <c r="B5405" t="s">
        <v>98</v>
      </c>
      <c r="C5405" t="s">
        <v>6264</v>
      </c>
      <c r="D5405" t="s">
        <v>40</v>
      </c>
      <c r="E5405" t="s">
        <v>28</v>
      </c>
      <c r="F5405" t="s">
        <v>61</v>
      </c>
      <c r="G5405">
        <v>41.96</v>
      </c>
    </row>
    <row r="5406" spans="1:7" x14ac:dyDescent="0.55000000000000004">
      <c r="A5406" s="1">
        <v>42631</v>
      </c>
      <c r="B5406" t="s">
        <v>37</v>
      </c>
      <c r="C5406" t="s">
        <v>2738</v>
      </c>
      <c r="D5406" t="s">
        <v>144</v>
      </c>
      <c r="E5406" t="s">
        <v>42</v>
      </c>
      <c r="F5406" t="s">
        <v>55</v>
      </c>
      <c r="G5406">
        <v>41.96</v>
      </c>
    </row>
    <row r="5407" spans="1:7" x14ac:dyDescent="0.55000000000000004">
      <c r="A5407" s="1">
        <v>43439</v>
      </c>
      <c r="B5407" t="s">
        <v>22</v>
      </c>
      <c r="C5407" t="s">
        <v>263</v>
      </c>
      <c r="D5407" t="s">
        <v>144</v>
      </c>
      <c r="E5407" t="s">
        <v>28</v>
      </c>
      <c r="F5407" t="s">
        <v>61</v>
      </c>
      <c r="G5407">
        <v>41.96</v>
      </c>
    </row>
    <row r="5408" spans="1:7" x14ac:dyDescent="0.55000000000000004">
      <c r="A5408" s="1">
        <v>43050</v>
      </c>
      <c r="B5408" t="s">
        <v>22</v>
      </c>
      <c r="C5408" t="s">
        <v>39</v>
      </c>
      <c r="D5408" t="s">
        <v>40</v>
      </c>
      <c r="E5408" t="s">
        <v>28</v>
      </c>
      <c r="F5408" t="s">
        <v>61</v>
      </c>
      <c r="G5408">
        <v>41.96</v>
      </c>
    </row>
    <row r="5409" spans="1:7" x14ac:dyDescent="0.55000000000000004">
      <c r="A5409" s="1">
        <v>43091</v>
      </c>
      <c r="B5409" t="s">
        <v>22</v>
      </c>
      <c r="C5409" t="s">
        <v>39</v>
      </c>
      <c r="D5409" t="s">
        <v>40</v>
      </c>
      <c r="E5409" t="s">
        <v>28</v>
      </c>
      <c r="F5409" t="s">
        <v>61</v>
      </c>
      <c r="G5409">
        <v>41.96</v>
      </c>
    </row>
    <row r="5410" spans="1:7" x14ac:dyDescent="0.55000000000000004">
      <c r="A5410" s="1">
        <v>43049</v>
      </c>
      <c r="B5410" t="s">
        <v>98</v>
      </c>
      <c r="C5410" t="s">
        <v>494</v>
      </c>
      <c r="D5410" t="s">
        <v>144</v>
      </c>
      <c r="E5410" t="s">
        <v>67</v>
      </c>
      <c r="F5410" t="s">
        <v>68</v>
      </c>
      <c r="G5410">
        <v>41.957999999999998</v>
      </c>
    </row>
    <row r="5411" spans="1:7" x14ac:dyDescent="0.55000000000000004">
      <c r="A5411" s="1">
        <v>43198</v>
      </c>
      <c r="B5411" t="s">
        <v>98</v>
      </c>
      <c r="C5411" t="s">
        <v>786</v>
      </c>
      <c r="D5411" t="s">
        <v>144</v>
      </c>
      <c r="E5411" t="s">
        <v>42</v>
      </c>
      <c r="F5411" t="s">
        <v>74</v>
      </c>
      <c r="G5411">
        <v>41.95</v>
      </c>
    </row>
    <row r="5412" spans="1:7" x14ac:dyDescent="0.55000000000000004">
      <c r="A5412" s="1">
        <v>42310</v>
      </c>
      <c r="B5412" t="s">
        <v>37</v>
      </c>
      <c r="C5412" t="s">
        <v>92</v>
      </c>
      <c r="D5412" t="s">
        <v>40</v>
      </c>
      <c r="E5412" t="s">
        <v>67</v>
      </c>
      <c r="F5412" t="s">
        <v>157</v>
      </c>
      <c r="G5412">
        <v>41.94</v>
      </c>
    </row>
    <row r="5413" spans="1:7" x14ac:dyDescent="0.55000000000000004">
      <c r="A5413" s="1">
        <v>42205</v>
      </c>
      <c r="B5413" t="s">
        <v>37</v>
      </c>
      <c r="C5413" t="s">
        <v>39</v>
      </c>
      <c r="D5413" t="s">
        <v>40</v>
      </c>
      <c r="E5413" t="s">
        <v>67</v>
      </c>
      <c r="F5413" t="s">
        <v>157</v>
      </c>
      <c r="G5413">
        <v>41.94</v>
      </c>
    </row>
    <row r="5414" spans="1:7" x14ac:dyDescent="0.55000000000000004">
      <c r="A5414" s="1">
        <v>43063</v>
      </c>
      <c r="B5414" t="s">
        <v>22</v>
      </c>
      <c r="C5414" t="s">
        <v>100</v>
      </c>
      <c r="D5414" t="s">
        <v>101</v>
      </c>
      <c r="E5414" t="s">
        <v>42</v>
      </c>
      <c r="F5414" t="s">
        <v>55</v>
      </c>
      <c r="G5414">
        <v>41.92</v>
      </c>
    </row>
    <row r="5415" spans="1:7" x14ac:dyDescent="0.55000000000000004">
      <c r="A5415" s="1">
        <v>42984</v>
      </c>
      <c r="B5415" t="s">
        <v>37</v>
      </c>
      <c r="C5415" t="s">
        <v>100</v>
      </c>
      <c r="D5415" t="s">
        <v>101</v>
      </c>
      <c r="E5415" t="s">
        <v>42</v>
      </c>
      <c r="F5415" t="s">
        <v>86</v>
      </c>
      <c r="G5415">
        <v>41.92</v>
      </c>
    </row>
    <row r="5416" spans="1:7" x14ac:dyDescent="0.55000000000000004">
      <c r="A5416" s="1">
        <v>43291</v>
      </c>
      <c r="B5416" t="s">
        <v>37</v>
      </c>
      <c r="C5416" t="s">
        <v>1271</v>
      </c>
      <c r="D5416" t="s">
        <v>26</v>
      </c>
      <c r="E5416" t="s">
        <v>42</v>
      </c>
      <c r="F5416" t="s">
        <v>74</v>
      </c>
      <c r="G5416">
        <v>41.91</v>
      </c>
    </row>
    <row r="5417" spans="1:7" x14ac:dyDescent="0.55000000000000004">
      <c r="A5417" s="1">
        <v>42808</v>
      </c>
      <c r="B5417" t="s">
        <v>37</v>
      </c>
      <c r="C5417" t="s">
        <v>39</v>
      </c>
      <c r="D5417" t="s">
        <v>40</v>
      </c>
      <c r="E5417" t="s">
        <v>42</v>
      </c>
      <c r="F5417" t="s">
        <v>71</v>
      </c>
      <c r="G5417">
        <v>41.904000000000003</v>
      </c>
    </row>
    <row r="5418" spans="1:7" x14ac:dyDescent="0.55000000000000004">
      <c r="A5418" s="1">
        <v>42194</v>
      </c>
      <c r="B5418" t="s">
        <v>98</v>
      </c>
      <c r="C5418" t="s">
        <v>39</v>
      </c>
      <c r="D5418" t="s">
        <v>40</v>
      </c>
      <c r="E5418" t="s">
        <v>42</v>
      </c>
      <c r="F5418" t="s">
        <v>71</v>
      </c>
      <c r="G5418">
        <v>41.904000000000003</v>
      </c>
    </row>
    <row r="5419" spans="1:7" x14ac:dyDescent="0.55000000000000004">
      <c r="A5419" s="1">
        <v>42547</v>
      </c>
      <c r="B5419" t="s">
        <v>37</v>
      </c>
      <c r="C5419" t="s">
        <v>234</v>
      </c>
      <c r="D5419" t="s">
        <v>101</v>
      </c>
      <c r="E5419" t="s">
        <v>67</v>
      </c>
      <c r="F5419" t="s">
        <v>157</v>
      </c>
      <c r="G5419">
        <v>41.9</v>
      </c>
    </row>
    <row r="5420" spans="1:7" x14ac:dyDescent="0.55000000000000004">
      <c r="A5420" s="1">
        <v>43296</v>
      </c>
      <c r="B5420" t="s">
        <v>22</v>
      </c>
      <c r="C5420" t="s">
        <v>263</v>
      </c>
      <c r="D5420" t="s">
        <v>144</v>
      </c>
      <c r="E5420" t="s">
        <v>67</v>
      </c>
      <c r="F5420" t="s">
        <v>157</v>
      </c>
      <c r="G5420">
        <v>41.9</v>
      </c>
    </row>
    <row r="5421" spans="1:7" x14ac:dyDescent="0.55000000000000004">
      <c r="A5421" s="1">
        <v>42522</v>
      </c>
      <c r="B5421" t="s">
        <v>22</v>
      </c>
      <c r="C5421" t="s">
        <v>234</v>
      </c>
      <c r="D5421" t="s">
        <v>101</v>
      </c>
      <c r="E5421" t="s">
        <v>67</v>
      </c>
      <c r="F5421" t="s">
        <v>68</v>
      </c>
      <c r="G5421">
        <v>41.9</v>
      </c>
    </row>
    <row r="5422" spans="1:7" x14ac:dyDescent="0.55000000000000004">
      <c r="A5422" s="1">
        <v>42621</v>
      </c>
      <c r="B5422" t="s">
        <v>22</v>
      </c>
      <c r="C5422" t="s">
        <v>39</v>
      </c>
      <c r="D5422" t="s">
        <v>40</v>
      </c>
      <c r="E5422" t="s">
        <v>42</v>
      </c>
      <c r="F5422" t="s">
        <v>55</v>
      </c>
      <c r="G5422">
        <v>41.88</v>
      </c>
    </row>
    <row r="5423" spans="1:7" x14ac:dyDescent="0.55000000000000004">
      <c r="A5423" s="1">
        <v>42253</v>
      </c>
      <c r="B5423" t="s">
        <v>37</v>
      </c>
      <c r="C5423" t="s">
        <v>39</v>
      </c>
      <c r="D5423" t="s">
        <v>40</v>
      </c>
      <c r="E5423" t="s">
        <v>28</v>
      </c>
      <c r="F5423" t="s">
        <v>61</v>
      </c>
      <c r="G5423">
        <v>41.88</v>
      </c>
    </row>
    <row r="5424" spans="1:7" x14ac:dyDescent="0.55000000000000004">
      <c r="A5424" s="1">
        <v>42930</v>
      </c>
      <c r="B5424" t="s">
        <v>37</v>
      </c>
      <c r="C5424" t="s">
        <v>263</v>
      </c>
      <c r="D5424" t="s">
        <v>144</v>
      </c>
      <c r="E5424" t="s">
        <v>42</v>
      </c>
      <c r="F5424" t="s">
        <v>64</v>
      </c>
      <c r="G5424">
        <v>41.86</v>
      </c>
    </row>
    <row r="5425" spans="1:7" x14ac:dyDescent="0.55000000000000004">
      <c r="A5425" s="1">
        <v>43201</v>
      </c>
      <c r="B5425" t="s">
        <v>22</v>
      </c>
      <c r="C5425" t="s">
        <v>39</v>
      </c>
      <c r="D5425" t="s">
        <v>40</v>
      </c>
      <c r="E5425" t="s">
        <v>42</v>
      </c>
      <c r="F5425" t="s">
        <v>64</v>
      </c>
      <c r="G5425">
        <v>41.86</v>
      </c>
    </row>
    <row r="5426" spans="1:7" x14ac:dyDescent="0.55000000000000004">
      <c r="A5426" s="1">
        <v>43049</v>
      </c>
      <c r="B5426" t="s">
        <v>22</v>
      </c>
      <c r="C5426" t="s">
        <v>1271</v>
      </c>
      <c r="D5426" t="s">
        <v>26</v>
      </c>
      <c r="E5426" t="s">
        <v>42</v>
      </c>
      <c r="F5426" t="s">
        <v>64</v>
      </c>
      <c r="G5426">
        <v>41.86</v>
      </c>
    </row>
    <row r="5427" spans="1:7" x14ac:dyDescent="0.55000000000000004">
      <c r="A5427" s="1">
        <v>42710</v>
      </c>
      <c r="B5427" t="s">
        <v>22</v>
      </c>
      <c r="C5427" t="s">
        <v>263</v>
      </c>
      <c r="D5427" t="s">
        <v>144</v>
      </c>
      <c r="E5427" t="s">
        <v>42</v>
      </c>
      <c r="F5427" t="s">
        <v>86</v>
      </c>
      <c r="G5427">
        <v>41.86</v>
      </c>
    </row>
    <row r="5428" spans="1:7" x14ac:dyDescent="0.55000000000000004">
      <c r="A5428" s="1">
        <v>43435</v>
      </c>
      <c r="B5428" t="s">
        <v>22</v>
      </c>
      <c r="C5428" t="s">
        <v>92</v>
      </c>
      <c r="D5428" t="s">
        <v>40</v>
      </c>
      <c r="E5428" t="s">
        <v>42</v>
      </c>
      <c r="F5428" t="s">
        <v>86</v>
      </c>
      <c r="G5428">
        <v>41.86</v>
      </c>
    </row>
    <row r="5429" spans="1:7" x14ac:dyDescent="0.55000000000000004">
      <c r="A5429" s="1">
        <v>42958</v>
      </c>
      <c r="B5429" t="s">
        <v>98</v>
      </c>
      <c r="C5429" t="s">
        <v>646</v>
      </c>
      <c r="D5429" t="s">
        <v>101</v>
      </c>
      <c r="E5429" t="s">
        <v>42</v>
      </c>
      <c r="F5429" t="s">
        <v>71</v>
      </c>
      <c r="G5429">
        <v>41.86</v>
      </c>
    </row>
    <row r="5430" spans="1:7" x14ac:dyDescent="0.55000000000000004">
      <c r="A5430" s="1">
        <v>43009</v>
      </c>
      <c r="B5430" t="s">
        <v>22</v>
      </c>
      <c r="C5430" t="s">
        <v>250</v>
      </c>
      <c r="D5430" t="s">
        <v>101</v>
      </c>
      <c r="E5430" t="s">
        <v>28</v>
      </c>
      <c r="F5430" t="s">
        <v>61</v>
      </c>
      <c r="G5430">
        <v>41.85</v>
      </c>
    </row>
    <row r="5431" spans="1:7" x14ac:dyDescent="0.55000000000000004">
      <c r="A5431" s="1">
        <v>43023</v>
      </c>
      <c r="B5431" t="s">
        <v>98</v>
      </c>
      <c r="C5431" t="s">
        <v>117</v>
      </c>
      <c r="D5431" t="s">
        <v>40</v>
      </c>
      <c r="E5431" t="s">
        <v>42</v>
      </c>
      <c r="F5431" t="s">
        <v>71</v>
      </c>
      <c r="G5431">
        <v>41.72</v>
      </c>
    </row>
    <row r="5432" spans="1:7" x14ac:dyDescent="0.55000000000000004">
      <c r="A5432" s="1">
        <v>42415</v>
      </c>
      <c r="B5432" t="s">
        <v>22</v>
      </c>
      <c r="C5432" t="s">
        <v>39</v>
      </c>
      <c r="D5432" t="s">
        <v>40</v>
      </c>
      <c r="E5432" t="s">
        <v>42</v>
      </c>
      <c r="F5432" t="s">
        <v>71</v>
      </c>
      <c r="G5432">
        <v>41.72</v>
      </c>
    </row>
    <row r="5433" spans="1:7" x14ac:dyDescent="0.55000000000000004">
      <c r="A5433" s="1">
        <v>42797</v>
      </c>
      <c r="B5433" t="s">
        <v>22</v>
      </c>
      <c r="C5433" t="s">
        <v>100</v>
      </c>
      <c r="D5433" t="s">
        <v>101</v>
      </c>
      <c r="E5433" t="s">
        <v>67</v>
      </c>
      <c r="F5433" t="s">
        <v>157</v>
      </c>
      <c r="G5433">
        <v>41.72</v>
      </c>
    </row>
    <row r="5434" spans="1:7" x14ac:dyDescent="0.55000000000000004">
      <c r="A5434" s="1">
        <v>43002</v>
      </c>
      <c r="B5434" t="s">
        <v>37</v>
      </c>
      <c r="C5434" t="s">
        <v>39</v>
      </c>
      <c r="D5434" t="s">
        <v>40</v>
      </c>
      <c r="E5434" t="s">
        <v>42</v>
      </c>
      <c r="F5434" t="s">
        <v>86</v>
      </c>
      <c r="G5434">
        <v>41.7</v>
      </c>
    </row>
    <row r="5435" spans="1:7" x14ac:dyDescent="0.55000000000000004">
      <c r="A5435" s="1">
        <v>43416</v>
      </c>
      <c r="B5435" t="s">
        <v>98</v>
      </c>
      <c r="C5435" t="s">
        <v>306</v>
      </c>
      <c r="D5435" t="s">
        <v>40</v>
      </c>
      <c r="E5435" t="s">
        <v>67</v>
      </c>
      <c r="F5435" t="s">
        <v>157</v>
      </c>
      <c r="G5435">
        <v>41.6</v>
      </c>
    </row>
    <row r="5436" spans="1:7" x14ac:dyDescent="0.55000000000000004">
      <c r="A5436" s="1">
        <v>42861</v>
      </c>
      <c r="B5436" t="s">
        <v>22</v>
      </c>
      <c r="C5436" t="s">
        <v>39</v>
      </c>
      <c r="D5436" t="s">
        <v>40</v>
      </c>
      <c r="E5436" t="s">
        <v>28</v>
      </c>
      <c r="F5436" t="s">
        <v>61</v>
      </c>
      <c r="G5436">
        <v>41.6</v>
      </c>
    </row>
    <row r="5437" spans="1:7" x14ac:dyDescent="0.55000000000000004">
      <c r="A5437" s="1">
        <v>42199</v>
      </c>
      <c r="B5437" t="s">
        <v>22</v>
      </c>
      <c r="C5437" t="s">
        <v>143</v>
      </c>
      <c r="D5437" t="s">
        <v>144</v>
      </c>
      <c r="E5437" t="s">
        <v>42</v>
      </c>
      <c r="F5437" t="s">
        <v>64</v>
      </c>
      <c r="G5437">
        <v>41.584000000000003</v>
      </c>
    </row>
    <row r="5438" spans="1:7" x14ac:dyDescent="0.55000000000000004">
      <c r="A5438" s="1">
        <v>42564</v>
      </c>
      <c r="B5438" t="s">
        <v>98</v>
      </c>
      <c r="C5438" t="s">
        <v>100</v>
      </c>
      <c r="D5438" t="s">
        <v>101</v>
      </c>
      <c r="E5438" t="s">
        <v>42</v>
      </c>
      <c r="F5438" t="s">
        <v>71</v>
      </c>
      <c r="G5438">
        <v>41.567999999999998</v>
      </c>
    </row>
    <row r="5439" spans="1:7" x14ac:dyDescent="0.55000000000000004">
      <c r="A5439" s="1">
        <v>42853</v>
      </c>
      <c r="B5439" t="s">
        <v>37</v>
      </c>
      <c r="C5439" t="s">
        <v>39</v>
      </c>
      <c r="D5439" t="s">
        <v>40</v>
      </c>
      <c r="E5439" t="s">
        <v>28</v>
      </c>
      <c r="F5439" t="s">
        <v>32</v>
      </c>
      <c r="G5439">
        <v>41.567999999999998</v>
      </c>
    </row>
    <row r="5440" spans="1:7" x14ac:dyDescent="0.55000000000000004">
      <c r="A5440" s="1">
        <v>42519</v>
      </c>
      <c r="B5440" t="s">
        <v>37</v>
      </c>
      <c r="C5440" t="s">
        <v>494</v>
      </c>
      <c r="D5440" t="s">
        <v>144</v>
      </c>
      <c r="E5440" t="s">
        <v>28</v>
      </c>
      <c r="F5440" t="s">
        <v>61</v>
      </c>
      <c r="G5440">
        <v>41.567999999999998</v>
      </c>
    </row>
    <row r="5441" spans="1:7" x14ac:dyDescent="0.55000000000000004">
      <c r="A5441" s="1">
        <v>42721</v>
      </c>
      <c r="B5441" t="s">
        <v>22</v>
      </c>
      <c r="C5441" t="s">
        <v>207</v>
      </c>
      <c r="D5441" t="s">
        <v>101</v>
      </c>
      <c r="E5441" t="s">
        <v>28</v>
      </c>
      <c r="F5441" t="s">
        <v>61</v>
      </c>
      <c r="G5441">
        <v>41.552</v>
      </c>
    </row>
    <row r="5442" spans="1:7" x14ac:dyDescent="0.55000000000000004">
      <c r="A5442" s="1">
        <v>43443</v>
      </c>
      <c r="B5442" t="s">
        <v>37</v>
      </c>
      <c r="C5442" t="s">
        <v>234</v>
      </c>
      <c r="D5442" t="s">
        <v>101</v>
      </c>
      <c r="E5442" t="s">
        <v>42</v>
      </c>
      <c r="F5442" t="s">
        <v>71</v>
      </c>
      <c r="G5442">
        <v>41.54</v>
      </c>
    </row>
    <row r="5443" spans="1:7" x14ac:dyDescent="0.55000000000000004">
      <c r="A5443" s="1">
        <v>42183</v>
      </c>
      <c r="B5443" t="s">
        <v>22</v>
      </c>
      <c r="C5443" t="s">
        <v>143</v>
      </c>
      <c r="D5443" t="s">
        <v>144</v>
      </c>
      <c r="E5443" t="s">
        <v>42</v>
      </c>
      <c r="F5443" t="s">
        <v>86</v>
      </c>
      <c r="G5443">
        <v>41.472000000000001</v>
      </c>
    </row>
    <row r="5444" spans="1:7" x14ac:dyDescent="0.55000000000000004">
      <c r="A5444" s="1">
        <v>43422</v>
      </c>
      <c r="B5444" t="s">
        <v>37</v>
      </c>
      <c r="C5444" t="s">
        <v>50</v>
      </c>
      <c r="D5444" t="s">
        <v>26</v>
      </c>
      <c r="E5444" t="s">
        <v>42</v>
      </c>
      <c r="F5444" t="s">
        <v>86</v>
      </c>
      <c r="G5444">
        <v>41.472000000000001</v>
      </c>
    </row>
    <row r="5445" spans="1:7" x14ac:dyDescent="0.55000000000000004">
      <c r="A5445" s="1">
        <v>42918</v>
      </c>
      <c r="B5445" t="s">
        <v>37</v>
      </c>
      <c r="C5445" t="s">
        <v>100</v>
      </c>
      <c r="D5445" t="s">
        <v>101</v>
      </c>
      <c r="E5445" t="s">
        <v>42</v>
      </c>
      <c r="F5445" t="s">
        <v>86</v>
      </c>
      <c r="G5445">
        <v>41.472000000000001</v>
      </c>
    </row>
    <row r="5446" spans="1:7" x14ac:dyDescent="0.55000000000000004">
      <c r="A5446" s="1">
        <v>43228</v>
      </c>
      <c r="B5446" t="s">
        <v>37</v>
      </c>
      <c r="C5446" t="s">
        <v>100</v>
      </c>
      <c r="D5446" t="s">
        <v>101</v>
      </c>
      <c r="E5446" t="s">
        <v>42</v>
      </c>
      <c r="F5446" t="s">
        <v>86</v>
      </c>
      <c r="G5446">
        <v>41.472000000000001</v>
      </c>
    </row>
    <row r="5447" spans="1:7" x14ac:dyDescent="0.55000000000000004">
      <c r="A5447" s="1">
        <v>43312</v>
      </c>
      <c r="B5447" t="s">
        <v>98</v>
      </c>
      <c r="C5447" t="s">
        <v>50</v>
      </c>
      <c r="D5447" t="s">
        <v>26</v>
      </c>
      <c r="E5447" t="s">
        <v>67</v>
      </c>
      <c r="F5447" t="s">
        <v>157</v>
      </c>
      <c r="G5447">
        <v>41.423999999999999</v>
      </c>
    </row>
    <row r="5448" spans="1:7" x14ac:dyDescent="0.55000000000000004">
      <c r="A5448" s="1">
        <v>42478</v>
      </c>
      <c r="B5448" t="s">
        <v>37</v>
      </c>
      <c r="C5448" t="s">
        <v>100</v>
      </c>
      <c r="D5448" t="s">
        <v>101</v>
      </c>
      <c r="E5448" t="s">
        <v>67</v>
      </c>
      <c r="F5448" t="s">
        <v>157</v>
      </c>
      <c r="G5448">
        <v>41.423999999999999</v>
      </c>
    </row>
    <row r="5449" spans="1:7" x14ac:dyDescent="0.55000000000000004">
      <c r="A5449" s="1">
        <v>42592</v>
      </c>
      <c r="B5449" t="s">
        <v>98</v>
      </c>
      <c r="C5449" t="s">
        <v>225</v>
      </c>
      <c r="D5449" t="s">
        <v>101</v>
      </c>
      <c r="E5449" t="s">
        <v>42</v>
      </c>
      <c r="F5449" t="s">
        <v>43</v>
      </c>
      <c r="G5449">
        <v>41.4</v>
      </c>
    </row>
    <row r="5450" spans="1:7" x14ac:dyDescent="0.55000000000000004">
      <c r="A5450" s="1">
        <v>42171</v>
      </c>
      <c r="B5450" t="s">
        <v>22</v>
      </c>
      <c r="C5450" t="s">
        <v>263</v>
      </c>
      <c r="D5450" t="s">
        <v>144</v>
      </c>
      <c r="E5450" t="s">
        <v>42</v>
      </c>
      <c r="F5450" t="s">
        <v>169</v>
      </c>
      <c r="G5450">
        <v>41.4</v>
      </c>
    </row>
    <row r="5451" spans="1:7" x14ac:dyDescent="0.55000000000000004">
      <c r="A5451" s="1">
        <v>42336</v>
      </c>
      <c r="B5451" t="s">
        <v>98</v>
      </c>
      <c r="C5451" t="s">
        <v>39</v>
      </c>
      <c r="D5451" t="s">
        <v>40</v>
      </c>
      <c r="E5451" t="s">
        <v>42</v>
      </c>
      <c r="F5451" t="s">
        <v>43</v>
      </c>
      <c r="G5451">
        <v>41.4</v>
      </c>
    </row>
    <row r="5452" spans="1:7" x14ac:dyDescent="0.55000000000000004">
      <c r="A5452" s="1">
        <v>43410</v>
      </c>
      <c r="B5452" t="s">
        <v>98</v>
      </c>
      <c r="C5452" t="s">
        <v>39</v>
      </c>
      <c r="D5452" t="s">
        <v>40</v>
      </c>
      <c r="E5452" t="s">
        <v>42</v>
      </c>
      <c r="F5452" t="s">
        <v>43</v>
      </c>
      <c r="G5452">
        <v>41.4</v>
      </c>
    </row>
    <row r="5453" spans="1:7" x14ac:dyDescent="0.55000000000000004">
      <c r="A5453" s="1">
        <v>43304</v>
      </c>
      <c r="B5453" t="s">
        <v>37</v>
      </c>
      <c r="C5453" t="s">
        <v>263</v>
      </c>
      <c r="D5453" t="s">
        <v>144</v>
      </c>
      <c r="E5453" t="s">
        <v>42</v>
      </c>
      <c r="F5453" t="s">
        <v>43</v>
      </c>
      <c r="G5453">
        <v>41.4</v>
      </c>
    </row>
    <row r="5454" spans="1:7" x14ac:dyDescent="0.55000000000000004">
      <c r="A5454" s="1">
        <v>42491</v>
      </c>
      <c r="B5454" t="s">
        <v>37</v>
      </c>
      <c r="C5454" t="s">
        <v>50</v>
      </c>
      <c r="D5454" t="s">
        <v>26</v>
      </c>
      <c r="E5454" t="s">
        <v>42</v>
      </c>
      <c r="F5454" t="s">
        <v>575</v>
      </c>
      <c r="G5454">
        <v>41.375999999999998</v>
      </c>
    </row>
    <row r="5455" spans="1:7" x14ac:dyDescent="0.55000000000000004">
      <c r="A5455" s="1">
        <v>42273</v>
      </c>
      <c r="B5455" t="s">
        <v>37</v>
      </c>
      <c r="C5455" t="s">
        <v>143</v>
      </c>
      <c r="D5455" t="s">
        <v>144</v>
      </c>
      <c r="E5455" t="s">
        <v>42</v>
      </c>
      <c r="F5455" t="s">
        <v>74</v>
      </c>
      <c r="G5455">
        <v>41.375999999999998</v>
      </c>
    </row>
    <row r="5456" spans="1:7" x14ac:dyDescent="0.55000000000000004">
      <c r="A5456" s="1">
        <v>42881</v>
      </c>
      <c r="B5456" t="s">
        <v>22</v>
      </c>
      <c r="C5456" t="s">
        <v>3037</v>
      </c>
      <c r="D5456" t="s">
        <v>144</v>
      </c>
      <c r="E5456" t="s">
        <v>28</v>
      </c>
      <c r="F5456" t="s">
        <v>61</v>
      </c>
      <c r="G5456">
        <v>41.37</v>
      </c>
    </row>
    <row r="5457" spans="1:7" x14ac:dyDescent="0.55000000000000004">
      <c r="A5457" s="1">
        <v>43407</v>
      </c>
      <c r="B5457" t="s">
        <v>22</v>
      </c>
      <c r="C5457" t="s">
        <v>665</v>
      </c>
      <c r="D5457" t="s">
        <v>40</v>
      </c>
      <c r="E5457" t="s">
        <v>28</v>
      </c>
      <c r="F5457" t="s">
        <v>61</v>
      </c>
      <c r="G5457">
        <v>41.37</v>
      </c>
    </row>
    <row r="5458" spans="1:7" x14ac:dyDescent="0.55000000000000004">
      <c r="A5458" s="1">
        <v>42610</v>
      </c>
      <c r="B5458" t="s">
        <v>22</v>
      </c>
      <c r="C5458" t="s">
        <v>39</v>
      </c>
      <c r="D5458" t="s">
        <v>40</v>
      </c>
      <c r="E5458" t="s">
        <v>42</v>
      </c>
      <c r="F5458" t="s">
        <v>71</v>
      </c>
      <c r="G5458">
        <v>41.36</v>
      </c>
    </row>
    <row r="5459" spans="1:7" x14ac:dyDescent="0.55000000000000004">
      <c r="A5459" s="1">
        <v>42823</v>
      </c>
      <c r="B5459" t="s">
        <v>22</v>
      </c>
      <c r="C5459" t="s">
        <v>263</v>
      </c>
      <c r="D5459" t="s">
        <v>144</v>
      </c>
      <c r="E5459" t="s">
        <v>42</v>
      </c>
      <c r="F5459" t="s">
        <v>71</v>
      </c>
      <c r="G5459">
        <v>41.328000000000003</v>
      </c>
    </row>
    <row r="5460" spans="1:7" x14ac:dyDescent="0.55000000000000004">
      <c r="A5460" s="1">
        <v>43423</v>
      </c>
      <c r="B5460" t="s">
        <v>98</v>
      </c>
      <c r="C5460" t="s">
        <v>263</v>
      </c>
      <c r="D5460" t="s">
        <v>144</v>
      </c>
      <c r="E5460" t="s">
        <v>42</v>
      </c>
      <c r="F5460" t="s">
        <v>71</v>
      </c>
      <c r="G5460">
        <v>41.28</v>
      </c>
    </row>
    <row r="5461" spans="1:7" x14ac:dyDescent="0.55000000000000004">
      <c r="A5461" s="1">
        <v>42714</v>
      </c>
      <c r="B5461" t="s">
        <v>98</v>
      </c>
      <c r="C5461" t="s">
        <v>263</v>
      </c>
      <c r="D5461" t="s">
        <v>144</v>
      </c>
      <c r="E5461" t="s">
        <v>42</v>
      </c>
      <c r="F5461" t="s">
        <v>86</v>
      </c>
      <c r="G5461">
        <v>41.28</v>
      </c>
    </row>
    <row r="5462" spans="1:7" x14ac:dyDescent="0.55000000000000004">
      <c r="A5462" s="1">
        <v>43240</v>
      </c>
      <c r="B5462" t="s">
        <v>37</v>
      </c>
      <c r="C5462" t="s">
        <v>234</v>
      </c>
      <c r="D5462" t="s">
        <v>101</v>
      </c>
      <c r="E5462" t="s">
        <v>42</v>
      </c>
      <c r="F5462" t="s">
        <v>71</v>
      </c>
      <c r="G5462">
        <v>41.28</v>
      </c>
    </row>
    <row r="5463" spans="1:7" x14ac:dyDescent="0.55000000000000004">
      <c r="A5463" s="1">
        <v>43272</v>
      </c>
      <c r="B5463" t="s">
        <v>22</v>
      </c>
      <c r="C5463" t="s">
        <v>494</v>
      </c>
      <c r="D5463" t="s">
        <v>144</v>
      </c>
      <c r="E5463" t="s">
        <v>42</v>
      </c>
      <c r="F5463" t="s">
        <v>71</v>
      </c>
      <c r="G5463">
        <v>41.256</v>
      </c>
    </row>
    <row r="5464" spans="1:7" x14ac:dyDescent="0.55000000000000004">
      <c r="A5464" s="1">
        <v>42807</v>
      </c>
      <c r="B5464" t="s">
        <v>37</v>
      </c>
      <c r="C5464" t="s">
        <v>143</v>
      </c>
      <c r="D5464" t="s">
        <v>144</v>
      </c>
      <c r="E5464" t="s">
        <v>42</v>
      </c>
      <c r="F5464" t="s">
        <v>86</v>
      </c>
      <c r="G5464">
        <v>41.24</v>
      </c>
    </row>
    <row r="5465" spans="1:7" x14ac:dyDescent="0.55000000000000004">
      <c r="A5465" s="1">
        <v>43194</v>
      </c>
      <c r="B5465" t="s">
        <v>98</v>
      </c>
      <c r="C5465" t="s">
        <v>263</v>
      </c>
      <c r="D5465" t="s">
        <v>144</v>
      </c>
      <c r="E5465" t="s">
        <v>67</v>
      </c>
      <c r="F5465" t="s">
        <v>68</v>
      </c>
      <c r="G5465">
        <v>41.22</v>
      </c>
    </row>
    <row r="5466" spans="1:7" x14ac:dyDescent="0.55000000000000004">
      <c r="A5466" s="1">
        <v>42134</v>
      </c>
      <c r="B5466" t="s">
        <v>22</v>
      </c>
      <c r="C5466" t="s">
        <v>39</v>
      </c>
      <c r="D5466" t="s">
        <v>40</v>
      </c>
      <c r="E5466" t="s">
        <v>42</v>
      </c>
      <c r="F5466" t="s">
        <v>575</v>
      </c>
      <c r="G5466">
        <v>41.04</v>
      </c>
    </row>
    <row r="5467" spans="1:7" x14ac:dyDescent="0.55000000000000004">
      <c r="A5467" s="1">
        <v>42837</v>
      </c>
      <c r="B5467" t="s">
        <v>22</v>
      </c>
      <c r="C5467" t="s">
        <v>315</v>
      </c>
      <c r="D5467" t="s">
        <v>26</v>
      </c>
      <c r="E5467" t="s">
        <v>42</v>
      </c>
      <c r="F5467" t="s">
        <v>86</v>
      </c>
      <c r="G5467">
        <v>40.99</v>
      </c>
    </row>
    <row r="5468" spans="1:7" x14ac:dyDescent="0.55000000000000004">
      <c r="A5468" s="1">
        <v>43379</v>
      </c>
      <c r="B5468" t="s">
        <v>37</v>
      </c>
      <c r="C5468" t="s">
        <v>263</v>
      </c>
      <c r="D5468" t="s">
        <v>144</v>
      </c>
      <c r="E5468" t="s">
        <v>42</v>
      </c>
      <c r="F5468" t="s">
        <v>86</v>
      </c>
      <c r="G5468">
        <v>40.99</v>
      </c>
    </row>
    <row r="5469" spans="1:7" x14ac:dyDescent="0.55000000000000004">
      <c r="A5469" s="1">
        <v>43405</v>
      </c>
      <c r="B5469" t="s">
        <v>22</v>
      </c>
      <c r="C5469" t="s">
        <v>1244</v>
      </c>
      <c r="D5469" t="s">
        <v>144</v>
      </c>
      <c r="E5469" t="s">
        <v>42</v>
      </c>
      <c r="F5469" t="s">
        <v>86</v>
      </c>
      <c r="G5469">
        <v>40.99</v>
      </c>
    </row>
    <row r="5470" spans="1:7" x14ac:dyDescent="0.55000000000000004">
      <c r="A5470" s="1">
        <v>43459</v>
      </c>
      <c r="B5470" t="s">
        <v>22</v>
      </c>
      <c r="C5470" t="s">
        <v>100</v>
      </c>
      <c r="D5470" t="s">
        <v>101</v>
      </c>
      <c r="E5470" t="s">
        <v>42</v>
      </c>
      <c r="F5470" t="s">
        <v>71</v>
      </c>
      <c r="G5470">
        <v>40.98</v>
      </c>
    </row>
    <row r="5471" spans="1:7" x14ac:dyDescent="0.55000000000000004">
      <c r="A5471" s="1">
        <v>42227</v>
      </c>
      <c r="B5471" t="s">
        <v>22</v>
      </c>
      <c r="C5471" t="s">
        <v>92</v>
      </c>
      <c r="D5471" t="s">
        <v>40</v>
      </c>
      <c r="E5471" t="s">
        <v>42</v>
      </c>
      <c r="F5471" t="s">
        <v>64</v>
      </c>
      <c r="G5471">
        <v>40.97</v>
      </c>
    </row>
    <row r="5472" spans="1:7" x14ac:dyDescent="0.55000000000000004">
      <c r="A5472" s="1">
        <v>43058</v>
      </c>
      <c r="B5472" t="s">
        <v>22</v>
      </c>
      <c r="C5472" t="s">
        <v>100</v>
      </c>
      <c r="D5472" t="s">
        <v>101</v>
      </c>
      <c r="E5472" t="s">
        <v>42</v>
      </c>
      <c r="F5472" t="s">
        <v>169</v>
      </c>
      <c r="G5472">
        <v>40.968000000000004</v>
      </c>
    </row>
    <row r="5473" spans="1:7" x14ac:dyDescent="0.55000000000000004">
      <c r="A5473" s="1">
        <v>42691</v>
      </c>
      <c r="B5473" t="s">
        <v>22</v>
      </c>
      <c r="C5473" t="s">
        <v>207</v>
      </c>
      <c r="D5473" t="s">
        <v>101</v>
      </c>
      <c r="E5473" t="s">
        <v>42</v>
      </c>
      <c r="F5473" t="s">
        <v>575</v>
      </c>
      <c r="G5473">
        <v>40.92</v>
      </c>
    </row>
    <row r="5474" spans="1:7" x14ac:dyDescent="0.55000000000000004">
      <c r="A5474" s="1">
        <v>43007</v>
      </c>
      <c r="B5474" t="s">
        <v>98</v>
      </c>
      <c r="C5474" t="s">
        <v>250</v>
      </c>
      <c r="D5474" t="s">
        <v>101</v>
      </c>
      <c r="E5474" t="s">
        <v>42</v>
      </c>
      <c r="F5474" t="s">
        <v>64</v>
      </c>
      <c r="G5474">
        <v>40.880000000000003</v>
      </c>
    </row>
    <row r="5475" spans="1:7" x14ac:dyDescent="0.55000000000000004">
      <c r="A5475" s="1">
        <v>42409</v>
      </c>
      <c r="B5475" t="s">
        <v>37</v>
      </c>
      <c r="C5475" t="s">
        <v>100</v>
      </c>
      <c r="D5475" t="s">
        <v>101</v>
      </c>
      <c r="E5475" t="s">
        <v>28</v>
      </c>
      <c r="F5475" t="s">
        <v>61</v>
      </c>
      <c r="G5475">
        <v>40.783999999999999</v>
      </c>
    </row>
    <row r="5476" spans="1:7" x14ac:dyDescent="0.55000000000000004">
      <c r="A5476" s="1">
        <v>42607</v>
      </c>
      <c r="B5476" t="s">
        <v>98</v>
      </c>
      <c r="C5476" t="s">
        <v>39</v>
      </c>
      <c r="D5476" t="s">
        <v>40</v>
      </c>
      <c r="E5476" t="s">
        <v>28</v>
      </c>
      <c r="F5476" t="s">
        <v>32</v>
      </c>
      <c r="G5476">
        <v>40.783999999999999</v>
      </c>
    </row>
    <row r="5477" spans="1:7" x14ac:dyDescent="0.55000000000000004">
      <c r="A5477" s="1">
        <v>43000</v>
      </c>
      <c r="B5477" t="s">
        <v>37</v>
      </c>
      <c r="C5477" t="s">
        <v>331</v>
      </c>
      <c r="D5477" t="s">
        <v>26</v>
      </c>
      <c r="E5477" t="s">
        <v>42</v>
      </c>
      <c r="F5477" t="s">
        <v>64</v>
      </c>
      <c r="G5477">
        <v>40.776000000000003</v>
      </c>
    </row>
    <row r="5478" spans="1:7" x14ac:dyDescent="0.55000000000000004">
      <c r="A5478" s="1">
        <v>42302</v>
      </c>
      <c r="B5478" t="s">
        <v>22</v>
      </c>
      <c r="C5478" t="s">
        <v>143</v>
      </c>
      <c r="D5478" t="s">
        <v>144</v>
      </c>
      <c r="E5478" t="s">
        <v>67</v>
      </c>
      <c r="F5478" t="s">
        <v>157</v>
      </c>
      <c r="G5478">
        <v>40.776000000000003</v>
      </c>
    </row>
    <row r="5479" spans="1:7" x14ac:dyDescent="0.55000000000000004">
      <c r="A5479" s="1">
        <v>43407</v>
      </c>
      <c r="B5479" t="s">
        <v>22</v>
      </c>
      <c r="C5479" t="s">
        <v>143</v>
      </c>
      <c r="D5479" t="s">
        <v>144</v>
      </c>
      <c r="E5479" t="s">
        <v>67</v>
      </c>
      <c r="F5479" t="s">
        <v>157</v>
      </c>
      <c r="G5479">
        <v>40.776000000000003</v>
      </c>
    </row>
    <row r="5480" spans="1:7" x14ac:dyDescent="0.55000000000000004">
      <c r="A5480" s="1">
        <v>43063</v>
      </c>
      <c r="B5480" t="s">
        <v>98</v>
      </c>
      <c r="C5480" t="s">
        <v>494</v>
      </c>
      <c r="D5480" t="s">
        <v>144</v>
      </c>
      <c r="E5480" t="s">
        <v>42</v>
      </c>
      <c r="F5480" t="s">
        <v>169</v>
      </c>
      <c r="G5480">
        <v>40.752000000000002</v>
      </c>
    </row>
    <row r="5481" spans="1:7" x14ac:dyDescent="0.55000000000000004">
      <c r="A5481" s="1">
        <v>43037</v>
      </c>
      <c r="B5481" t="s">
        <v>37</v>
      </c>
      <c r="C5481" t="s">
        <v>786</v>
      </c>
      <c r="D5481" t="s">
        <v>144</v>
      </c>
      <c r="E5481" t="s">
        <v>42</v>
      </c>
      <c r="F5481" t="s">
        <v>55</v>
      </c>
      <c r="G5481">
        <v>40.74</v>
      </c>
    </row>
    <row r="5482" spans="1:7" x14ac:dyDescent="0.55000000000000004">
      <c r="A5482" s="1">
        <v>42903</v>
      </c>
      <c r="B5482" t="s">
        <v>22</v>
      </c>
      <c r="C5482" t="s">
        <v>263</v>
      </c>
      <c r="D5482" t="s">
        <v>144</v>
      </c>
      <c r="E5482" t="s">
        <v>42</v>
      </c>
      <c r="F5482" t="s">
        <v>55</v>
      </c>
      <c r="G5482">
        <v>40.74</v>
      </c>
    </row>
    <row r="5483" spans="1:7" x14ac:dyDescent="0.55000000000000004">
      <c r="A5483" s="1">
        <v>42991</v>
      </c>
      <c r="B5483" t="s">
        <v>22</v>
      </c>
      <c r="C5483" t="s">
        <v>134</v>
      </c>
      <c r="D5483" t="s">
        <v>101</v>
      </c>
      <c r="E5483" t="s">
        <v>42</v>
      </c>
      <c r="F5483" t="s">
        <v>55</v>
      </c>
      <c r="G5483">
        <v>40.74</v>
      </c>
    </row>
    <row r="5484" spans="1:7" x14ac:dyDescent="0.55000000000000004">
      <c r="A5484" s="1">
        <v>43206</v>
      </c>
      <c r="B5484" t="s">
        <v>98</v>
      </c>
      <c r="C5484" t="s">
        <v>39</v>
      </c>
      <c r="D5484" t="s">
        <v>40</v>
      </c>
      <c r="E5484" t="s">
        <v>42</v>
      </c>
      <c r="F5484" t="s">
        <v>74</v>
      </c>
      <c r="G5484">
        <v>40.74</v>
      </c>
    </row>
    <row r="5485" spans="1:7" x14ac:dyDescent="0.55000000000000004">
      <c r="A5485" s="1">
        <v>43425</v>
      </c>
      <c r="B5485" t="s">
        <v>37</v>
      </c>
      <c r="C5485" t="s">
        <v>39</v>
      </c>
      <c r="D5485" t="s">
        <v>40</v>
      </c>
      <c r="E5485" t="s">
        <v>42</v>
      </c>
      <c r="F5485" t="s">
        <v>71</v>
      </c>
      <c r="G5485">
        <v>40.735999999999997</v>
      </c>
    </row>
    <row r="5486" spans="1:7" x14ac:dyDescent="0.55000000000000004">
      <c r="A5486" s="1">
        <v>42315</v>
      </c>
      <c r="B5486" t="s">
        <v>22</v>
      </c>
      <c r="C5486" t="s">
        <v>100</v>
      </c>
      <c r="D5486" t="s">
        <v>101</v>
      </c>
      <c r="E5486" t="s">
        <v>42</v>
      </c>
      <c r="F5486" t="s">
        <v>575</v>
      </c>
      <c r="G5486">
        <v>40.712000000000003</v>
      </c>
    </row>
    <row r="5487" spans="1:7" x14ac:dyDescent="0.55000000000000004">
      <c r="A5487" s="1">
        <v>43070</v>
      </c>
      <c r="B5487" t="s">
        <v>37</v>
      </c>
      <c r="C5487" t="s">
        <v>315</v>
      </c>
      <c r="D5487" t="s">
        <v>26</v>
      </c>
      <c r="E5487" t="s">
        <v>42</v>
      </c>
      <c r="F5487" t="s">
        <v>575</v>
      </c>
      <c r="G5487">
        <v>40.700000000000003</v>
      </c>
    </row>
    <row r="5488" spans="1:7" x14ac:dyDescent="0.55000000000000004">
      <c r="A5488" s="1">
        <v>42208</v>
      </c>
      <c r="B5488" t="s">
        <v>37</v>
      </c>
      <c r="C5488" t="s">
        <v>39</v>
      </c>
      <c r="D5488" t="s">
        <v>40</v>
      </c>
      <c r="E5488" t="s">
        <v>42</v>
      </c>
      <c r="F5488" t="s">
        <v>575</v>
      </c>
      <c r="G5488">
        <v>40.700000000000003</v>
      </c>
    </row>
    <row r="5489" spans="1:7" x14ac:dyDescent="0.55000000000000004">
      <c r="A5489" s="1">
        <v>42353</v>
      </c>
      <c r="B5489" t="s">
        <v>22</v>
      </c>
      <c r="C5489" t="s">
        <v>100</v>
      </c>
      <c r="D5489" t="s">
        <v>101</v>
      </c>
      <c r="E5489" t="s">
        <v>67</v>
      </c>
      <c r="F5489" t="s">
        <v>68</v>
      </c>
      <c r="G5489">
        <v>40.68</v>
      </c>
    </row>
    <row r="5490" spans="1:7" x14ac:dyDescent="0.55000000000000004">
      <c r="A5490" s="1">
        <v>43078</v>
      </c>
      <c r="B5490" t="s">
        <v>22</v>
      </c>
      <c r="C5490" t="s">
        <v>331</v>
      </c>
      <c r="D5490" t="s">
        <v>26</v>
      </c>
      <c r="E5490" t="s">
        <v>67</v>
      </c>
      <c r="F5490" t="s">
        <v>68</v>
      </c>
      <c r="G5490">
        <v>40.68</v>
      </c>
    </row>
    <row r="5491" spans="1:7" x14ac:dyDescent="0.55000000000000004">
      <c r="A5491" s="1">
        <v>43381</v>
      </c>
      <c r="B5491" t="s">
        <v>37</v>
      </c>
      <c r="C5491" t="s">
        <v>39</v>
      </c>
      <c r="D5491" t="s">
        <v>40</v>
      </c>
      <c r="E5491" t="s">
        <v>42</v>
      </c>
      <c r="F5491" t="s">
        <v>55</v>
      </c>
      <c r="G5491">
        <v>40.68</v>
      </c>
    </row>
    <row r="5492" spans="1:7" x14ac:dyDescent="0.55000000000000004">
      <c r="A5492" s="1">
        <v>43345</v>
      </c>
      <c r="B5492" t="s">
        <v>22</v>
      </c>
      <c r="C5492" t="s">
        <v>207</v>
      </c>
      <c r="D5492" t="s">
        <v>101</v>
      </c>
      <c r="E5492" t="s">
        <v>67</v>
      </c>
      <c r="F5492" t="s">
        <v>157</v>
      </c>
      <c r="G5492">
        <v>40.68</v>
      </c>
    </row>
    <row r="5493" spans="1:7" x14ac:dyDescent="0.55000000000000004">
      <c r="A5493" s="1">
        <v>42269</v>
      </c>
      <c r="B5493" t="s">
        <v>22</v>
      </c>
      <c r="C5493" t="s">
        <v>39</v>
      </c>
      <c r="D5493" t="s">
        <v>40</v>
      </c>
      <c r="E5493" t="s">
        <v>42</v>
      </c>
      <c r="F5493" t="s">
        <v>55</v>
      </c>
      <c r="G5493">
        <v>40.68</v>
      </c>
    </row>
    <row r="5494" spans="1:7" x14ac:dyDescent="0.55000000000000004">
      <c r="A5494" s="1">
        <v>43035</v>
      </c>
      <c r="B5494" t="s">
        <v>22</v>
      </c>
      <c r="C5494" t="s">
        <v>263</v>
      </c>
      <c r="D5494" t="s">
        <v>144</v>
      </c>
      <c r="E5494" t="s">
        <v>42</v>
      </c>
      <c r="F5494" t="s">
        <v>265</v>
      </c>
      <c r="G5494">
        <v>40.67</v>
      </c>
    </row>
    <row r="5495" spans="1:7" x14ac:dyDescent="0.55000000000000004">
      <c r="A5495" s="1">
        <v>42875</v>
      </c>
      <c r="B5495" t="s">
        <v>98</v>
      </c>
      <c r="C5495" t="s">
        <v>453</v>
      </c>
      <c r="D5495" t="s">
        <v>40</v>
      </c>
      <c r="E5495" t="s">
        <v>42</v>
      </c>
      <c r="F5495" t="s">
        <v>71</v>
      </c>
      <c r="G5495">
        <v>40.634999999999998</v>
      </c>
    </row>
    <row r="5496" spans="1:7" x14ac:dyDescent="0.55000000000000004">
      <c r="A5496" s="1">
        <v>43073</v>
      </c>
      <c r="B5496" t="s">
        <v>22</v>
      </c>
      <c r="C5496" t="s">
        <v>263</v>
      </c>
      <c r="D5496" t="s">
        <v>144</v>
      </c>
      <c r="E5496" t="s">
        <v>42</v>
      </c>
      <c r="F5496" t="s">
        <v>86</v>
      </c>
      <c r="G5496">
        <v>40.56</v>
      </c>
    </row>
    <row r="5497" spans="1:7" x14ac:dyDescent="0.55000000000000004">
      <c r="A5497" s="1">
        <v>42259</v>
      </c>
      <c r="B5497" t="s">
        <v>98</v>
      </c>
      <c r="C5497" t="s">
        <v>4535</v>
      </c>
      <c r="D5497" t="s">
        <v>101</v>
      </c>
      <c r="E5497" t="s">
        <v>28</v>
      </c>
      <c r="F5497" t="s">
        <v>61</v>
      </c>
      <c r="G5497">
        <v>40.56</v>
      </c>
    </row>
    <row r="5498" spans="1:7" x14ac:dyDescent="0.55000000000000004">
      <c r="A5498" s="1">
        <v>42334</v>
      </c>
      <c r="B5498" t="s">
        <v>37</v>
      </c>
      <c r="C5498" t="s">
        <v>39</v>
      </c>
      <c r="D5498" t="s">
        <v>40</v>
      </c>
      <c r="E5498" t="s">
        <v>42</v>
      </c>
      <c r="F5498" t="s">
        <v>74</v>
      </c>
      <c r="G5498">
        <v>40.54</v>
      </c>
    </row>
    <row r="5499" spans="1:7" x14ac:dyDescent="0.55000000000000004">
      <c r="A5499" s="1">
        <v>43330</v>
      </c>
      <c r="B5499" t="s">
        <v>37</v>
      </c>
      <c r="C5499" t="s">
        <v>263</v>
      </c>
      <c r="D5499" t="s">
        <v>144</v>
      </c>
      <c r="E5499" t="s">
        <v>28</v>
      </c>
      <c r="F5499" t="s">
        <v>61</v>
      </c>
      <c r="G5499">
        <v>40.479999999999997</v>
      </c>
    </row>
    <row r="5500" spans="1:7" x14ac:dyDescent="0.55000000000000004">
      <c r="A5500" s="1">
        <v>42087</v>
      </c>
      <c r="B5500" t="s">
        <v>22</v>
      </c>
      <c r="C5500" t="s">
        <v>39</v>
      </c>
      <c r="D5500" t="s">
        <v>40</v>
      </c>
      <c r="E5500" t="s">
        <v>28</v>
      </c>
      <c r="F5500" t="s">
        <v>61</v>
      </c>
      <c r="G5500">
        <v>40.479999999999997</v>
      </c>
    </row>
    <row r="5501" spans="1:7" x14ac:dyDescent="0.55000000000000004">
      <c r="A5501" s="1">
        <v>43385</v>
      </c>
      <c r="B5501" t="s">
        <v>22</v>
      </c>
      <c r="C5501" t="s">
        <v>786</v>
      </c>
      <c r="D5501" t="s">
        <v>144</v>
      </c>
      <c r="E5501" t="s">
        <v>28</v>
      </c>
      <c r="F5501" t="s">
        <v>61</v>
      </c>
      <c r="G5501">
        <v>40.479999999999997</v>
      </c>
    </row>
    <row r="5502" spans="1:7" x14ac:dyDescent="0.55000000000000004">
      <c r="A5502" s="1">
        <v>42990</v>
      </c>
      <c r="B5502" t="s">
        <v>37</v>
      </c>
      <c r="C5502" t="s">
        <v>263</v>
      </c>
      <c r="D5502" t="s">
        <v>144</v>
      </c>
      <c r="E5502" t="s">
        <v>28</v>
      </c>
      <c r="F5502" t="s">
        <v>61</v>
      </c>
      <c r="G5502">
        <v>40.479999999999997</v>
      </c>
    </row>
    <row r="5503" spans="1:7" x14ac:dyDescent="0.55000000000000004">
      <c r="A5503" s="1">
        <v>43071</v>
      </c>
      <c r="B5503" t="s">
        <v>22</v>
      </c>
      <c r="C5503" t="s">
        <v>39</v>
      </c>
      <c r="D5503" t="s">
        <v>40</v>
      </c>
      <c r="E5503" t="s">
        <v>42</v>
      </c>
      <c r="F5503" t="s">
        <v>86</v>
      </c>
      <c r="G5503">
        <v>40.46</v>
      </c>
    </row>
    <row r="5504" spans="1:7" x14ac:dyDescent="0.55000000000000004">
      <c r="A5504" s="1">
        <v>43060</v>
      </c>
      <c r="B5504" t="s">
        <v>37</v>
      </c>
      <c r="C5504" t="s">
        <v>485</v>
      </c>
      <c r="D5504" t="s">
        <v>101</v>
      </c>
      <c r="E5504" t="s">
        <v>42</v>
      </c>
      <c r="F5504" t="s">
        <v>86</v>
      </c>
      <c r="G5504">
        <v>40.46</v>
      </c>
    </row>
    <row r="5505" spans="1:7" x14ac:dyDescent="0.55000000000000004">
      <c r="A5505" s="1">
        <v>43053</v>
      </c>
      <c r="B5505" t="s">
        <v>22</v>
      </c>
      <c r="C5505" t="s">
        <v>263</v>
      </c>
      <c r="D5505" t="s">
        <v>144</v>
      </c>
      <c r="E5505" t="s">
        <v>42</v>
      </c>
      <c r="F5505" t="s">
        <v>55</v>
      </c>
      <c r="G5505">
        <v>40.44</v>
      </c>
    </row>
    <row r="5506" spans="1:7" x14ac:dyDescent="0.55000000000000004">
      <c r="A5506" s="1">
        <v>43171</v>
      </c>
      <c r="B5506" t="s">
        <v>22</v>
      </c>
      <c r="C5506" t="s">
        <v>1708</v>
      </c>
      <c r="D5506" t="s">
        <v>26</v>
      </c>
      <c r="E5506" t="s">
        <v>42</v>
      </c>
      <c r="F5506" t="s">
        <v>71</v>
      </c>
      <c r="G5506">
        <v>40.409999999999997</v>
      </c>
    </row>
    <row r="5507" spans="1:7" x14ac:dyDescent="0.55000000000000004">
      <c r="A5507" s="1">
        <v>43130</v>
      </c>
      <c r="B5507" t="s">
        <v>37</v>
      </c>
      <c r="C5507" t="s">
        <v>485</v>
      </c>
      <c r="D5507" t="s">
        <v>101</v>
      </c>
      <c r="E5507" t="s">
        <v>42</v>
      </c>
      <c r="F5507" t="s">
        <v>64</v>
      </c>
      <c r="G5507">
        <v>40.299999999999997</v>
      </c>
    </row>
    <row r="5508" spans="1:7" x14ac:dyDescent="0.55000000000000004">
      <c r="A5508" s="1">
        <v>43332</v>
      </c>
      <c r="B5508" t="s">
        <v>37</v>
      </c>
      <c r="C5508" t="s">
        <v>1244</v>
      </c>
      <c r="D5508" t="s">
        <v>144</v>
      </c>
      <c r="E5508" t="s">
        <v>42</v>
      </c>
      <c r="F5508" t="s">
        <v>55</v>
      </c>
      <c r="G5508">
        <v>40.29</v>
      </c>
    </row>
    <row r="5509" spans="1:7" x14ac:dyDescent="0.55000000000000004">
      <c r="A5509" s="1">
        <v>43367</v>
      </c>
      <c r="B5509" t="s">
        <v>22</v>
      </c>
      <c r="C5509" t="s">
        <v>1271</v>
      </c>
      <c r="D5509" t="s">
        <v>26</v>
      </c>
      <c r="E5509" t="s">
        <v>42</v>
      </c>
      <c r="F5509" t="s">
        <v>55</v>
      </c>
      <c r="G5509">
        <v>40.29</v>
      </c>
    </row>
    <row r="5510" spans="1:7" x14ac:dyDescent="0.55000000000000004">
      <c r="A5510" s="1">
        <v>42536</v>
      </c>
      <c r="B5510" t="s">
        <v>22</v>
      </c>
      <c r="C5510" t="s">
        <v>306</v>
      </c>
      <c r="D5510" t="s">
        <v>40</v>
      </c>
      <c r="E5510" t="s">
        <v>28</v>
      </c>
      <c r="F5510" t="s">
        <v>61</v>
      </c>
      <c r="G5510">
        <v>40.256</v>
      </c>
    </row>
    <row r="5511" spans="1:7" x14ac:dyDescent="0.55000000000000004">
      <c r="A5511" s="1">
        <v>42264</v>
      </c>
      <c r="B5511" t="s">
        <v>22</v>
      </c>
      <c r="C5511" t="s">
        <v>416</v>
      </c>
      <c r="D5511" t="s">
        <v>40</v>
      </c>
      <c r="E5511" t="s">
        <v>42</v>
      </c>
      <c r="F5511" t="s">
        <v>86</v>
      </c>
      <c r="G5511">
        <v>40.24</v>
      </c>
    </row>
    <row r="5512" spans="1:7" x14ac:dyDescent="0.55000000000000004">
      <c r="A5512" s="1">
        <v>43035</v>
      </c>
      <c r="B5512" t="s">
        <v>22</v>
      </c>
      <c r="C5512" t="s">
        <v>263</v>
      </c>
      <c r="D5512" t="s">
        <v>144</v>
      </c>
      <c r="E5512" t="s">
        <v>28</v>
      </c>
      <c r="F5512" t="s">
        <v>61</v>
      </c>
      <c r="G5512">
        <v>40.200000000000003</v>
      </c>
    </row>
    <row r="5513" spans="1:7" x14ac:dyDescent="0.55000000000000004">
      <c r="A5513" s="1">
        <v>42099</v>
      </c>
      <c r="B5513" t="s">
        <v>22</v>
      </c>
      <c r="C5513" t="s">
        <v>234</v>
      </c>
      <c r="D5513" t="s">
        <v>101</v>
      </c>
      <c r="E5513" t="s">
        <v>42</v>
      </c>
      <c r="F5513" t="s">
        <v>71</v>
      </c>
      <c r="G5513">
        <v>40.200000000000003</v>
      </c>
    </row>
    <row r="5514" spans="1:7" x14ac:dyDescent="0.55000000000000004">
      <c r="A5514" s="1">
        <v>42127</v>
      </c>
      <c r="B5514" t="s">
        <v>22</v>
      </c>
      <c r="C5514" t="s">
        <v>263</v>
      </c>
      <c r="D5514" t="s">
        <v>144</v>
      </c>
      <c r="E5514" t="s">
        <v>42</v>
      </c>
      <c r="F5514" t="s">
        <v>71</v>
      </c>
      <c r="G5514">
        <v>40.176000000000002</v>
      </c>
    </row>
    <row r="5515" spans="1:7" x14ac:dyDescent="0.55000000000000004">
      <c r="A5515" s="1">
        <v>43365</v>
      </c>
      <c r="B5515" t="s">
        <v>37</v>
      </c>
      <c r="C5515" t="s">
        <v>263</v>
      </c>
      <c r="D5515" t="s">
        <v>144</v>
      </c>
      <c r="E5515" t="s">
        <v>42</v>
      </c>
      <c r="F5515" t="s">
        <v>71</v>
      </c>
      <c r="G5515">
        <v>40.176000000000002</v>
      </c>
    </row>
    <row r="5516" spans="1:7" x14ac:dyDescent="0.55000000000000004">
      <c r="A5516" s="1">
        <v>42448</v>
      </c>
      <c r="B5516" t="s">
        <v>22</v>
      </c>
      <c r="C5516" t="s">
        <v>39</v>
      </c>
      <c r="D5516" t="s">
        <v>40</v>
      </c>
      <c r="E5516" t="s">
        <v>42</v>
      </c>
      <c r="F5516" t="s">
        <v>86</v>
      </c>
      <c r="G5516">
        <v>40.14</v>
      </c>
    </row>
    <row r="5517" spans="1:7" x14ac:dyDescent="0.55000000000000004">
      <c r="A5517" s="1">
        <v>42241</v>
      </c>
      <c r="B5517" t="s">
        <v>22</v>
      </c>
      <c r="C5517" t="s">
        <v>494</v>
      </c>
      <c r="D5517" t="s">
        <v>144</v>
      </c>
      <c r="E5517" t="s">
        <v>42</v>
      </c>
      <c r="F5517" t="s">
        <v>265</v>
      </c>
      <c r="G5517">
        <v>40.095999999999997</v>
      </c>
    </row>
    <row r="5518" spans="1:7" x14ac:dyDescent="0.55000000000000004">
      <c r="A5518" s="1">
        <v>42409</v>
      </c>
      <c r="B5518" t="s">
        <v>37</v>
      </c>
      <c r="C5518" t="s">
        <v>100</v>
      </c>
      <c r="D5518" t="s">
        <v>101</v>
      </c>
      <c r="E5518" t="s">
        <v>42</v>
      </c>
      <c r="F5518" t="s">
        <v>43</v>
      </c>
      <c r="G5518">
        <v>40.095999999999997</v>
      </c>
    </row>
    <row r="5519" spans="1:7" x14ac:dyDescent="0.55000000000000004">
      <c r="A5519" s="1">
        <v>43112</v>
      </c>
      <c r="B5519" t="s">
        <v>98</v>
      </c>
      <c r="C5519" t="s">
        <v>3037</v>
      </c>
      <c r="D5519" t="s">
        <v>144</v>
      </c>
      <c r="E5519" t="s">
        <v>42</v>
      </c>
      <c r="F5519" t="s">
        <v>86</v>
      </c>
      <c r="G5519">
        <v>40.08</v>
      </c>
    </row>
    <row r="5520" spans="1:7" x14ac:dyDescent="0.55000000000000004">
      <c r="A5520" s="1">
        <v>42701</v>
      </c>
      <c r="B5520" t="s">
        <v>98</v>
      </c>
      <c r="C5520" t="s">
        <v>1244</v>
      </c>
      <c r="D5520" t="s">
        <v>144</v>
      </c>
      <c r="E5520" t="s">
        <v>42</v>
      </c>
      <c r="F5520" t="s">
        <v>86</v>
      </c>
      <c r="G5520">
        <v>40.08</v>
      </c>
    </row>
    <row r="5521" spans="1:7" x14ac:dyDescent="0.55000000000000004">
      <c r="A5521" s="1">
        <v>42027</v>
      </c>
      <c r="B5521" t="s">
        <v>22</v>
      </c>
      <c r="C5521" t="s">
        <v>1392</v>
      </c>
      <c r="D5521" t="s">
        <v>40</v>
      </c>
      <c r="E5521" t="s">
        <v>42</v>
      </c>
      <c r="F5521" t="s">
        <v>86</v>
      </c>
      <c r="G5521">
        <v>40.08</v>
      </c>
    </row>
    <row r="5522" spans="1:7" x14ac:dyDescent="0.55000000000000004">
      <c r="A5522" s="1">
        <v>42355</v>
      </c>
      <c r="B5522" t="s">
        <v>22</v>
      </c>
      <c r="C5522" t="s">
        <v>1271</v>
      </c>
      <c r="D5522" t="s">
        <v>26</v>
      </c>
      <c r="E5522" t="s">
        <v>42</v>
      </c>
      <c r="F5522" t="s">
        <v>64</v>
      </c>
      <c r="G5522">
        <v>40.049999999999997</v>
      </c>
    </row>
    <row r="5523" spans="1:7" x14ac:dyDescent="0.55000000000000004">
      <c r="A5523" s="1">
        <v>43261</v>
      </c>
      <c r="B5523" t="s">
        <v>22</v>
      </c>
      <c r="C5523" t="s">
        <v>143</v>
      </c>
      <c r="D5523" t="s">
        <v>144</v>
      </c>
      <c r="E5523" t="s">
        <v>42</v>
      </c>
      <c r="F5523" t="s">
        <v>86</v>
      </c>
      <c r="G5523">
        <v>40.031999999999996</v>
      </c>
    </row>
    <row r="5524" spans="1:7" x14ac:dyDescent="0.55000000000000004">
      <c r="A5524" s="1">
        <v>42455</v>
      </c>
      <c r="B5524" t="s">
        <v>22</v>
      </c>
      <c r="C5524" t="s">
        <v>143</v>
      </c>
      <c r="D5524" t="s">
        <v>144</v>
      </c>
      <c r="E5524" t="s">
        <v>42</v>
      </c>
      <c r="F5524" t="s">
        <v>86</v>
      </c>
      <c r="G5524">
        <v>40.031999999999996</v>
      </c>
    </row>
    <row r="5525" spans="1:7" x14ac:dyDescent="0.55000000000000004">
      <c r="A5525" s="1">
        <v>43096</v>
      </c>
      <c r="B5525" t="s">
        <v>22</v>
      </c>
      <c r="C5525" t="s">
        <v>494</v>
      </c>
      <c r="D5525" t="s">
        <v>144</v>
      </c>
      <c r="E5525" t="s">
        <v>67</v>
      </c>
      <c r="F5525" t="s">
        <v>157</v>
      </c>
      <c r="G5525">
        <v>40</v>
      </c>
    </row>
    <row r="5526" spans="1:7" x14ac:dyDescent="0.55000000000000004">
      <c r="A5526" s="1">
        <v>42804</v>
      </c>
      <c r="B5526" t="s">
        <v>22</v>
      </c>
      <c r="C5526" t="s">
        <v>143</v>
      </c>
      <c r="D5526" t="s">
        <v>144</v>
      </c>
      <c r="E5526" t="s">
        <v>67</v>
      </c>
      <c r="F5526" t="s">
        <v>157</v>
      </c>
      <c r="G5526">
        <v>39.991999999999997</v>
      </c>
    </row>
    <row r="5527" spans="1:7" x14ac:dyDescent="0.55000000000000004">
      <c r="A5527" s="1">
        <v>43436</v>
      </c>
      <c r="B5527" t="s">
        <v>37</v>
      </c>
      <c r="C5527" t="s">
        <v>39</v>
      </c>
      <c r="D5527" t="s">
        <v>40</v>
      </c>
      <c r="E5527" t="s">
        <v>67</v>
      </c>
      <c r="F5527" t="s">
        <v>68</v>
      </c>
      <c r="G5527">
        <v>39.991999999999997</v>
      </c>
    </row>
    <row r="5528" spans="1:7" x14ac:dyDescent="0.55000000000000004">
      <c r="A5528" s="1">
        <v>43186</v>
      </c>
      <c r="B5528" t="s">
        <v>22</v>
      </c>
      <c r="C5528" t="s">
        <v>100</v>
      </c>
      <c r="D5528" t="s">
        <v>101</v>
      </c>
      <c r="E5528" t="s">
        <v>67</v>
      </c>
      <c r="F5528" t="s">
        <v>157</v>
      </c>
      <c r="G5528">
        <v>39.991999999999997</v>
      </c>
    </row>
    <row r="5529" spans="1:7" x14ac:dyDescent="0.55000000000000004">
      <c r="A5529" s="1">
        <v>43358</v>
      </c>
      <c r="B5529" t="s">
        <v>22</v>
      </c>
      <c r="C5529" t="s">
        <v>1244</v>
      </c>
      <c r="D5529" t="s">
        <v>144</v>
      </c>
      <c r="E5529" t="s">
        <v>67</v>
      </c>
      <c r="F5529" t="s">
        <v>68</v>
      </c>
      <c r="G5529">
        <v>39.99</v>
      </c>
    </row>
    <row r="5530" spans="1:7" x14ac:dyDescent="0.55000000000000004">
      <c r="A5530" s="1">
        <v>42965</v>
      </c>
      <c r="B5530" t="s">
        <v>37</v>
      </c>
      <c r="C5530" t="s">
        <v>263</v>
      </c>
      <c r="D5530" t="s">
        <v>144</v>
      </c>
      <c r="E5530" t="s">
        <v>67</v>
      </c>
      <c r="F5530" t="s">
        <v>68</v>
      </c>
      <c r="G5530">
        <v>39.99</v>
      </c>
    </row>
    <row r="5531" spans="1:7" x14ac:dyDescent="0.55000000000000004">
      <c r="A5531" s="1">
        <v>43366</v>
      </c>
      <c r="B5531" t="s">
        <v>22</v>
      </c>
      <c r="C5531" t="s">
        <v>207</v>
      </c>
      <c r="D5531" t="s">
        <v>101</v>
      </c>
      <c r="E5531" t="s">
        <v>67</v>
      </c>
      <c r="F5531" t="s">
        <v>68</v>
      </c>
      <c r="G5531">
        <v>39.984000000000002</v>
      </c>
    </row>
    <row r="5532" spans="1:7" x14ac:dyDescent="0.55000000000000004">
      <c r="A5532" s="1">
        <v>43385</v>
      </c>
      <c r="B5532" t="s">
        <v>37</v>
      </c>
      <c r="C5532" t="s">
        <v>100</v>
      </c>
      <c r="D5532" t="s">
        <v>101</v>
      </c>
      <c r="E5532" t="s">
        <v>67</v>
      </c>
      <c r="F5532" t="s">
        <v>157</v>
      </c>
      <c r="G5532">
        <v>39.984000000000002</v>
      </c>
    </row>
    <row r="5533" spans="1:7" x14ac:dyDescent="0.55000000000000004">
      <c r="A5533" s="1">
        <v>43445</v>
      </c>
      <c r="B5533" t="s">
        <v>22</v>
      </c>
      <c r="C5533" t="s">
        <v>263</v>
      </c>
      <c r="D5533" t="s">
        <v>144</v>
      </c>
      <c r="E5533" t="s">
        <v>67</v>
      </c>
      <c r="F5533" t="s">
        <v>157</v>
      </c>
      <c r="G5533">
        <v>39.979999999999997</v>
      </c>
    </row>
    <row r="5534" spans="1:7" x14ac:dyDescent="0.55000000000000004">
      <c r="A5534" s="1">
        <v>42980</v>
      </c>
      <c r="B5534" t="s">
        <v>22</v>
      </c>
      <c r="C5534" t="s">
        <v>263</v>
      </c>
      <c r="D5534" t="s">
        <v>144</v>
      </c>
      <c r="E5534" t="s">
        <v>28</v>
      </c>
      <c r="F5534" t="s">
        <v>61</v>
      </c>
      <c r="G5534">
        <v>39.979999999999997</v>
      </c>
    </row>
    <row r="5535" spans="1:7" x14ac:dyDescent="0.55000000000000004">
      <c r="A5535" s="1">
        <v>42787</v>
      </c>
      <c r="B5535" t="s">
        <v>37</v>
      </c>
      <c r="C5535" t="s">
        <v>263</v>
      </c>
      <c r="D5535" t="s">
        <v>144</v>
      </c>
      <c r="E5535" t="s">
        <v>67</v>
      </c>
      <c r="F5535" t="s">
        <v>68</v>
      </c>
      <c r="G5535">
        <v>39.979999999999997</v>
      </c>
    </row>
    <row r="5536" spans="1:7" x14ac:dyDescent="0.55000000000000004">
      <c r="A5536" s="1">
        <v>43289</v>
      </c>
      <c r="B5536" t="s">
        <v>37</v>
      </c>
      <c r="C5536" t="s">
        <v>241</v>
      </c>
      <c r="D5536" t="s">
        <v>144</v>
      </c>
      <c r="E5536" t="s">
        <v>28</v>
      </c>
      <c r="F5536" t="s">
        <v>61</v>
      </c>
      <c r="G5536">
        <v>39.979999999999997</v>
      </c>
    </row>
    <row r="5537" spans="1:7" x14ac:dyDescent="0.55000000000000004">
      <c r="A5537" s="1">
        <v>42219</v>
      </c>
      <c r="B5537" t="s">
        <v>22</v>
      </c>
      <c r="C5537" t="s">
        <v>263</v>
      </c>
      <c r="D5537" t="s">
        <v>144</v>
      </c>
      <c r="E5537" t="s">
        <v>42</v>
      </c>
      <c r="F5537" t="s">
        <v>86</v>
      </c>
      <c r="G5537">
        <v>39.96</v>
      </c>
    </row>
    <row r="5538" spans="1:7" x14ac:dyDescent="0.55000000000000004">
      <c r="A5538" s="1">
        <v>43202</v>
      </c>
      <c r="B5538" t="s">
        <v>22</v>
      </c>
      <c r="C5538" t="s">
        <v>1399</v>
      </c>
      <c r="D5538" t="s">
        <v>144</v>
      </c>
      <c r="E5538" t="s">
        <v>42</v>
      </c>
      <c r="F5538" t="s">
        <v>86</v>
      </c>
      <c r="G5538">
        <v>39.96</v>
      </c>
    </row>
    <row r="5539" spans="1:7" x14ac:dyDescent="0.55000000000000004">
      <c r="A5539" s="1">
        <v>42844</v>
      </c>
      <c r="B5539" t="s">
        <v>22</v>
      </c>
      <c r="C5539" t="s">
        <v>39</v>
      </c>
      <c r="D5539" t="s">
        <v>40</v>
      </c>
      <c r="E5539" t="s">
        <v>67</v>
      </c>
      <c r="F5539" t="s">
        <v>68</v>
      </c>
      <c r="G5539">
        <v>39.96</v>
      </c>
    </row>
    <row r="5540" spans="1:7" x14ac:dyDescent="0.55000000000000004">
      <c r="A5540" s="1">
        <v>43235</v>
      </c>
      <c r="B5540" t="s">
        <v>22</v>
      </c>
      <c r="C5540" t="s">
        <v>92</v>
      </c>
      <c r="D5540" t="s">
        <v>40</v>
      </c>
      <c r="E5540" t="s">
        <v>28</v>
      </c>
      <c r="F5540" t="s">
        <v>61</v>
      </c>
      <c r="G5540">
        <v>39.96</v>
      </c>
    </row>
    <row r="5541" spans="1:7" x14ac:dyDescent="0.55000000000000004">
      <c r="A5541" s="1">
        <v>42340</v>
      </c>
      <c r="B5541" t="s">
        <v>37</v>
      </c>
      <c r="C5541" t="s">
        <v>100</v>
      </c>
      <c r="D5541" t="s">
        <v>101</v>
      </c>
      <c r="E5541" t="s">
        <v>28</v>
      </c>
      <c r="F5541" t="s">
        <v>61</v>
      </c>
      <c r="G5541">
        <v>39.96</v>
      </c>
    </row>
    <row r="5542" spans="1:7" x14ac:dyDescent="0.55000000000000004">
      <c r="A5542" s="1">
        <v>43393</v>
      </c>
      <c r="B5542" t="s">
        <v>22</v>
      </c>
      <c r="C5542" t="s">
        <v>1708</v>
      </c>
      <c r="D5542" t="s">
        <v>26</v>
      </c>
      <c r="E5542" t="s">
        <v>42</v>
      </c>
      <c r="F5542" t="s">
        <v>86</v>
      </c>
      <c r="G5542">
        <v>39.96</v>
      </c>
    </row>
    <row r="5543" spans="1:7" x14ac:dyDescent="0.55000000000000004">
      <c r="A5543" s="1">
        <v>42708</v>
      </c>
      <c r="B5543" t="s">
        <v>22</v>
      </c>
      <c r="C5543" t="s">
        <v>263</v>
      </c>
      <c r="D5543" t="s">
        <v>144</v>
      </c>
      <c r="E5543" t="s">
        <v>67</v>
      </c>
      <c r="F5543" t="s">
        <v>68</v>
      </c>
      <c r="G5543">
        <v>39.96</v>
      </c>
    </row>
    <row r="5544" spans="1:7" x14ac:dyDescent="0.55000000000000004">
      <c r="A5544" s="1">
        <v>43429</v>
      </c>
      <c r="B5544" t="s">
        <v>37</v>
      </c>
      <c r="C5544" t="s">
        <v>39</v>
      </c>
      <c r="D5544" t="s">
        <v>40</v>
      </c>
      <c r="E5544" t="s">
        <v>67</v>
      </c>
      <c r="F5544" t="s">
        <v>68</v>
      </c>
      <c r="G5544">
        <v>39.96</v>
      </c>
    </row>
    <row r="5545" spans="1:7" x14ac:dyDescent="0.55000000000000004">
      <c r="A5545" s="1">
        <v>42154</v>
      </c>
      <c r="B5545" t="s">
        <v>37</v>
      </c>
      <c r="C5545" t="s">
        <v>263</v>
      </c>
      <c r="D5545" t="s">
        <v>144</v>
      </c>
      <c r="E5545" t="s">
        <v>42</v>
      </c>
      <c r="F5545" t="s">
        <v>86</v>
      </c>
      <c r="G5545">
        <v>39.96</v>
      </c>
    </row>
    <row r="5546" spans="1:7" x14ac:dyDescent="0.55000000000000004">
      <c r="A5546" s="1">
        <v>42689</v>
      </c>
      <c r="B5546" t="s">
        <v>98</v>
      </c>
      <c r="C5546" t="s">
        <v>315</v>
      </c>
      <c r="D5546" t="s">
        <v>26</v>
      </c>
      <c r="E5546" t="s">
        <v>28</v>
      </c>
      <c r="F5546" t="s">
        <v>61</v>
      </c>
      <c r="G5546">
        <v>39.96</v>
      </c>
    </row>
    <row r="5547" spans="1:7" x14ac:dyDescent="0.55000000000000004">
      <c r="A5547" s="1">
        <v>42134</v>
      </c>
      <c r="B5547" t="s">
        <v>22</v>
      </c>
      <c r="C5547" t="s">
        <v>39</v>
      </c>
      <c r="D5547" t="s">
        <v>40</v>
      </c>
      <c r="E5547" t="s">
        <v>42</v>
      </c>
      <c r="F5547" t="s">
        <v>86</v>
      </c>
      <c r="G5547">
        <v>39.96</v>
      </c>
    </row>
    <row r="5548" spans="1:7" x14ac:dyDescent="0.55000000000000004">
      <c r="A5548" s="1">
        <v>43350</v>
      </c>
      <c r="B5548" t="s">
        <v>22</v>
      </c>
      <c r="C5548" t="s">
        <v>1399</v>
      </c>
      <c r="D5548" t="s">
        <v>144</v>
      </c>
      <c r="E5548" t="s">
        <v>42</v>
      </c>
      <c r="F5548" t="s">
        <v>86</v>
      </c>
      <c r="G5548">
        <v>39.96</v>
      </c>
    </row>
    <row r="5549" spans="1:7" x14ac:dyDescent="0.55000000000000004">
      <c r="A5549" s="1">
        <v>42900</v>
      </c>
      <c r="B5549" t="s">
        <v>22</v>
      </c>
      <c r="C5549" t="s">
        <v>50</v>
      </c>
      <c r="D5549" t="s">
        <v>26</v>
      </c>
      <c r="E5549" t="s">
        <v>42</v>
      </c>
      <c r="F5549" t="s">
        <v>71</v>
      </c>
      <c r="G5549">
        <v>39.936</v>
      </c>
    </row>
    <row r="5550" spans="1:7" x14ac:dyDescent="0.55000000000000004">
      <c r="A5550" s="1">
        <v>43030</v>
      </c>
      <c r="B5550" t="s">
        <v>22</v>
      </c>
      <c r="C5550" t="s">
        <v>315</v>
      </c>
      <c r="D5550" t="s">
        <v>26</v>
      </c>
      <c r="E5550" t="s">
        <v>28</v>
      </c>
      <c r="F5550" t="s">
        <v>61</v>
      </c>
      <c r="G5550">
        <v>39.92</v>
      </c>
    </row>
    <row r="5551" spans="1:7" x14ac:dyDescent="0.55000000000000004">
      <c r="A5551" s="1">
        <v>43378</v>
      </c>
      <c r="B5551" t="s">
        <v>98</v>
      </c>
      <c r="C5551" t="s">
        <v>39</v>
      </c>
      <c r="D5551" t="s">
        <v>40</v>
      </c>
      <c r="E5551" t="s">
        <v>42</v>
      </c>
      <c r="F5551" t="s">
        <v>71</v>
      </c>
      <c r="G5551">
        <v>39.92</v>
      </c>
    </row>
    <row r="5552" spans="1:7" x14ac:dyDescent="0.55000000000000004">
      <c r="A5552" s="1">
        <v>43087</v>
      </c>
      <c r="B5552" t="s">
        <v>22</v>
      </c>
      <c r="C5552" t="s">
        <v>39</v>
      </c>
      <c r="D5552" t="s">
        <v>40</v>
      </c>
      <c r="E5552" t="s">
        <v>28</v>
      </c>
      <c r="F5552" t="s">
        <v>61</v>
      </c>
      <c r="G5552">
        <v>39.92</v>
      </c>
    </row>
    <row r="5553" spans="1:7" x14ac:dyDescent="0.55000000000000004">
      <c r="A5553" s="1">
        <v>42561</v>
      </c>
      <c r="B5553" t="s">
        <v>22</v>
      </c>
      <c r="C5553" t="s">
        <v>39</v>
      </c>
      <c r="D5553" t="s">
        <v>40</v>
      </c>
      <c r="E5553" t="s">
        <v>42</v>
      </c>
      <c r="F5553" t="s">
        <v>71</v>
      </c>
      <c r="G5553">
        <v>39.92</v>
      </c>
    </row>
    <row r="5554" spans="1:7" x14ac:dyDescent="0.55000000000000004">
      <c r="A5554" s="1">
        <v>42821</v>
      </c>
      <c r="B5554" t="s">
        <v>37</v>
      </c>
      <c r="C5554" t="s">
        <v>1271</v>
      </c>
      <c r="D5554" t="s">
        <v>26</v>
      </c>
      <c r="E5554" t="s">
        <v>28</v>
      </c>
      <c r="F5554" t="s">
        <v>61</v>
      </c>
      <c r="G5554">
        <v>39.92</v>
      </c>
    </row>
    <row r="5555" spans="1:7" x14ac:dyDescent="0.55000000000000004">
      <c r="A5555" s="1">
        <v>43355</v>
      </c>
      <c r="B5555" t="s">
        <v>22</v>
      </c>
      <c r="C5555" t="s">
        <v>2738</v>
      </c>
      <c r="D5555" t="s">
        <v>144</v>
      </c>
      <c r="E5555" t="s">
        <v>42</v>
      </c>
      <c r="F5555" t="s">
        <v>86</v>
      </c>
      <c r="G5555">
        <v>39.9</v>
      </c>
    </row>
    <row r="5556" spans="1:7" x14ac:dyDescent="0.55000000000000004">
      <c r="A5556" s="1">
        <v>43368</v>
      </c>
      <c r="B5556" t="s">
        <v>37</v>
      </c>
      <c r="C5556" t="s">
        <v>1763</v>
      </c>
      <c r="D5556" t="s">
        <v>40</v>
      </c>
      <c r="E5556" t="s">
        <v>42</v>
      </c>
      <c r="F5556" t="s">
        <v>55</v>
      </c>
      <c r="G5556">
        <v>39.9</v>
      </c>
    </row>
    <row r="5557" spans="1:7" x14ac:dyDescent="0.55000000000000004">
      <c r="A5557" s="1">
        <v>42373</v>
      </c>
      <c r="B5557" t="s">
        <v>37</v>
      </c>
      <c r="C5557" t="s">
        <v>225</v>
      </c>
      <c r="D5557" t="s">
        <v>101</v>
      </c>
      <c r="E5557" t="s">
        <v>42</v>
      </c>
      <c r="F5557" t="s">
        <v>86</v>
      </c>
      <c r="G5557">
        <v>39.9</v>
      </c>
    </row>
    <row r="5558" spans="1:7" x14ac:dyDescent="0.55000000000000004">
      <c r="A5558" s="1">
        <v>43061</v>
      </c>
      <c r="B5558" t="s">
        <v>37</v>
      </c>
      <c r="C5558" t="s">
        <v>263</v>
      </c>
      <c r="D5558" t="s">
        <v>144</v>
      </c>
      <c r="E5558" t="s">
        <v>28</v>
      </c>
      <c r="F5558" t="s">
        <v>61</v>
      </c>
      <c r="G5558">
        <v>39.880000000000003</v>
      </c>
    </row>
    <row r="5559" spans="1:7" x14ac:dyDescent="0.55000000000000004">
      <c r="A5559" s="1">
        <v>42318</v>
      </c>
      <c r="B5559" t="s">
        <v>22</v>
      </c>
      <c r="C5559" t="s">
        <v>39</v>
      </c>
      <c r="D5559" t="s">
        <v>40</v>
      </c>
      <c r="E5559" t="s">
        <v>28</v>
      </c>
      <c r="F5559" t="s">
        <v>61</v>
      </c>
      <c r="G5559">
        <v>39.880000000000003</v>
      </c>
    </row>
    <row r="5560" spans="1:7" x14ac:dyDescent="0.55000000000000004">
      <c r="A5560" s="1">
        <v>42346</v>
      </c>
      <c r="B5560" t="s">
        <v>37</v>
      </c>
      <c r="C5560" t="s">
        <v>39</v>
      </c>
      <c r="D5560" t="s">
        <v>40</v>
      </c>
      <c r="E5560" t="s">
        <v>28</v>
      </c>
      <c r="F5560" t="s">
        <v>61</v>
      </c>
      <c r="G5560">
        <v>39.880000000000003</v>
      </c>
    </row>
    <row r="5561" spans="1:7" x14ac:dyDescent="0.55000000000000004">
      <c r="A5561" s="1">
        <v>42682</v>
      </c>
      <c r="B5561" t="s">
        <v>37</v>
      </c>
      <c r="C5561" t="s">
        <v>84</v>
      </c>
      <c r="D5561" t="s">
        <v>26</v>
      </c>
      <c r="E5561" t="s">
        <v>42</v>
      </c>
      <c r="F5561" t="s">
        <v>71</v>
      </c>
      <c r="G5561">
        <v>39.878999999999998</v>
      </c>
    </row>
    <row r="5562" spans="1:7" x14ac:dyDescent="0.55000000000000004">
      <c r="A5562" s="1">
        <v>42989</v>
      </c>
      <c r="B5562" t="s">
        <v>22</v>
      </c>
      <c r="C5562" t="s">
        <v>39</v>
      </c>
      <c r="D5562" t="s">
        <v>40</v>
      </c>
      <c r="E5562" t="s">
        <v>42</v>
      </c>
      <c r="F5562" t="s">
        <v>71</v>
      </c>
      <c r="G5562">
        <v>39.872</v>
      </c>
    </row>
    <row r="5563" spans="1:7" x14ac:dyDescent="0.55000000000000004">
      <c r="A5563" s="1">
        <v>42318</v>
      </c>
      <c r="B5563" t="s">
        <v>22</v>
      </c>
      <c r="C5563" t="s">
        <v>39</v>
      </c>
      <c r="D5563" t="s">
        <v>40</v>
      </c>
      <c r="E5563" t="s">
        <v>42</v>
      </c>
      <c r="F5563" t="s">
        <v>43</v>
      </c>
      <c r="G5563">
        <v>39.840000000000003</v>
      </c>
    </row>
    <row r="5564" spans="1:7" x14ac:dyDescent="0.55000000000000004">
      <c r="A5564" s="1">
        <v>43315</v>
      </c>
      <c r="B5564" t="s">
        <v>22</v>
      </c>
      <c r="C5564" t="s">
        <v>207</v>
      </c>
      <c r="D5564" t="s">
        <v>101</v>
      </c>
      <c r="E5564" t="s">
        <v>67</v>
      </c>
      <c r="F5564" t="s">
        <v>157</v>
      </c>
      <c r="G5564">
        <v>39.816000000000003</v>
      </c>
    </row>
    <row r="5565" spans="1:7" x14ac:dyDescent="0.55000000000000004">
      <c r="A5565" s="1">
        <v>43066</v>
      </c>
      <c r="B5565" t="s">
        <v>22</v>
      </c>
      <c r="C5565" t="s">
        <v>306</v>
      </c>
      <c r="D5565" t="s">
        <v>40</v>
      </c>
      <c r="E5565" t="s">
        <v>42</v>
      </c>
      <c r="F5565" t="s">
        <v>55</v>
      </c>
      <c r="G5565">
        <v>39.808</v>
      </c>
    </row>
    <row r="5566" spans="1:7" x14ac:dyDescent="0.55000000000000004">
      <c r="A5566" s="1">
        <v>42874</v>
      </c>
      <c r="B5566" t="s">
        <v>22</v>
      </c>
      <c r="C5566" t="s">
        <v>263</v>
      </c>
      <c r="D5566" t="s">
        <v>144</v>
      </c>
      <c r="E5566" t="s">
        <v>28</v>
      </c>
      <c r="F5566" t="s">
        <v>61</v>
      </c>
      <c r="G5566">
        <v>39.76</v>
      </c>
    </row>
    <row r="5567" spans="1:7" x14ac:dyDescent="0.55000000000000004">
      <c r="A5567" s="1">
        <v>43093</v>
      </c>
      <c r="B5567" t="s">
        <v>22</v>
      </c>
      <c r="C5567" t="s">
        <v>39</v>
      </c>
      <c r="D5567" t="s">
        <v>40</v>
      </c>
      <c r="E5567" t="s">
        <v>42</v>
      </c>
      <c r="F5567" t="s">
        <v>169</v>
      </c>
      <c r="G5567">
        <v>39.76</v>
      </c>
    </row>
    <row r="5568" spans="1:7" x14ac:dyDescent="0.55000000000000004">
      <c r="A5568" s="1">
        <v>43059</v>
      </c>
      <c r="B5568" t="s">
        <v>37</v>
      </c>
      <c r="C5568" t="s">
        <v>50</v>
      </c>
      <c r="D5568" t="s">
        <v>26</v>
      </c>
      <c r="E5568" t="s">
        <v>42</v>
      </c>
      <c r="F5568" t="s">
        <v>55</v>
      </c>
      <c r="G5568">
        <v>39.72</v>
      </c>
    </row>
    <row r="5569" spans="1:7" x14ac:dyDescent="0.55000000000000004">
      <c r="A5569" s="1">
        <v>42811</v>
      </c>
      <c r="B5569" t="s">
        <v>22</v>
      </c>
      <c r="C5569" t="s">
        <v>1244</v>
      </c>
      <c r="D5569" t="s">
        <v>144</v>
      </c>
      <c r="E5569" t="s">
        <v>42</v>
      </c>
      <c r="F5569" t="s">
        <v>64</v>
      </c>
      <c r="G5569">
        <v>39.68</v>
      </c>
    </row>
    <row r="5570" spans="1:7" x14ac:dyDescent="0.55000000000000004">
      <c r="A5570" s="1">
        <v>43044</v>
      </c>
      <c r="B5570" t="s">
        <v>98</v>
      </c>
      <c r="C5570" t="s">
        <v>250</v>
      </c>
      <c r="D5570" t="s">
        <v>101</v>
      </c>
      <c r="E5570" t="s">
        <v>42</v>
      </c>
      <c r="F5570" t="s">
        <v>64</v>
      </c>
      <c r="G5570">
        <v>39.68</v>
      </c>
    </row>
    <row r="5571" spans="1:7" x14ac:dyDescent="0.55000000000000004">
      <c r="A5571" s="1">
        <v>42763</v>
      </c>
      <c r="B5571" t="s">
        <v>37</v>
      </c>
      <c r="C5571" t="s">
        <v>39</v>
      </c>
      <c r="D5571" t="s">
        <v>40</v>
      </c>
      <c r="E5571" t="s">
        <v>42</v>
      </c>
      <c r="F5571" t="s">
        <v>64</v>
      </c>
      <c r="G5571">
        <v>39.68</v>
      </c>
    </row>
    <row r="5572" spans="1:7" x14ac:dyDescent="0.55000000000000004">
      <c r="A5572" s="1">
        <v>42590</v>
      </c>
      <c r="B5572" t="s">
        <v>22</v>
      </c>
      <c r="C5572" t="s">
        <v>1244</v>
      </c>
      <c r="D5572" t="s">
        <v>144</v>
      </c>
      <c r="E5572" t="s">
        <v>42</v>
      </c>
      <c r="F5572" t="s">
        <v>64</v>
      </c>
      <c r="G5572">
        <v>39.659999999999997</v>
      </c>
    </row>
    <row r="5573" spans="1:7" x14ac:dyDescent="0.55000000000000004">
      <c r="A5573" s="1">
        <v>42988</v>
      </c>
      <c r="B5573" t="s">
        <v>22</v>
      </c>
      <c r="C5573" t="s">
        <v>92</v>
      </c>
      <c r="D5573" t="s">
        <v>40</v>
      </c>
      <c r="E5573" t="s">
        <v>42</v>
      </c>
      <c r="F5573" t="s">
        <v>71</v>
      </c>
      <c r="G5573">
        <v>39.624000000000002</v>
      </c>
    </row>
    <row r="5574" spans="1:7" x14ac:dyDescent="0.55000000000000004">
      <c r="A5574" s="1">
        <v>43392</v>
      </c>
      <c r="B5574" t="s">
        <v>22</v>
      </c>
      <c r="C5574" t="s">
        <v>39</v>
      </c>
      <c r="D5574" t="s">
        <v>40</v>
      </c>
      <c r="E5574" t="s">
        <v>42</v>
      </c>
      <c r="F5574" t="s">
        <v>71</v>
      </c>
      <c r="G5574">
        <v>39.624000000000002</v>
      </c>
    </row>
    <row r="5575" spans="1:7" x14ac:dyDescent="0.55000000000000004">
      <c r="A5575" s="1">
        <v>43294</v>
      </c>
      <c r="B5575" t="s">
        <v>22</v>
      </c>
      <c r="C5575" t="s">
        <v>143</v>
      </c>
      <c r="D5575" t="s">
        <v>144</v>
      </c>
      <c r="E5575" t="s">
        <v>67</v>
      </c>
      <c r="F5575" t="s">
        <v>68</v>
      </c>
      <c r="G5575">
        <v>39.594000000000001</v>
      </c>
    </row>
    <row r="5576" spans="1:7" x14ac:dyDescent="0.55000000000000004">
      <c r="A5576" s="1">
        <v>43459</v>
      </c>
      <c r="B5576" t="s">
        <v>22</v>
      </c>
      <c r="C5576" t="s">
        <v>100</v>
      </c>
      <c r="D5576" t="s">
        <v>101</v>
      </c>
      <c r="E5576" t="s">
        <v>42</v>
      </c>
      <c r="F5576" t="s">
        <v>71</v>
      </c>
      <c r="G5576">
        <v>39.582000000000001</v>
      </c>
    </row>
    <row r="5577" spans="1:7" x14ac:dyDescent="0.55000000000000004">
      <c r="A5577" s="1">
        <v>42171</v>
      </c>
      <c r="B5577" t="s">
        <v>22</v>
      </c>
      <c r="C5577" t="s">
        <v>263</v>
      </c>
      <c r="D5577" t="s">
        <v>144</v>
      </c>
      <c r="E5577" t="s">
        <v>42</v>
      </c>
      <c r="F5577" t="s">
        <v>71</v>
      </c>
      <c r="G5577">
        <v>39.552</v>
      </c>
    </row>
    <row r="5578" spans="1:7" x14ac:dyDescent="0.55000000000000004">
      <c r="A5578" s="1">
        <v>42199</v>
      </c>
      <c r="B5578" t="s">
        <v>98</v>
      </c>
      <c r="C5578" t="s">
        <v>241</v>
      </c>
      <c r="D5578" t="s">
        <v>144</v>
      </c>
      <c r="E5578" t="s">
        <v>42</v>
      </c>
      <c r="F5578" t="s">
        <v>74</v>
      </c>
      <c r="G5578">
        <v>39.479999999999997</v>
      </c>
    </row>
    <row r="5579" spans="1:7" x14ac:dyDescent="0.55000000000000004">
      <c r="A5579" s="1">
        <v>43459</v>
      </c>
      <c r="B5579" t="s">
        <v>22</v>
      </c>
      <c r="C5579" t="s">
        <v>494</v>
      </c>
      <c r="D5579" t="s">
        <v>144</v>
      </c>
      <c r="E5579" t="s">
        <v>42</v>
      </c>
      <c r="F5579" t="s">
        <v>265</v>
      </c>
      <c r="G5579">
        <v>39.311999999999998</v>
      </c>
    </row>
    <row r="5580" spans="1:7" x14ac:dyDescent="0.55000000000000004">
      <c r="A5580" s="1">
        <v>43425</v>
      </c>
      <c r="B5580" t="s">
        <v>22</v>
      </c>
      <c r="C5580" t="s">
        <v>143</v>
      </c>
      <c r="D5580" t="s">
        <v>144</v>
      </c>
      <c r="E5580" t="s">
        <v>42</v>
      </c>
      <c r="F5580" t="s">
        <v>55</v>
      </c>
      <c r="G5580">
        <v>39.295999999999999</v>
      </c>
    </row>
    <row r="5581" spans="1:7" x14ac:dyDescent="0.55000000000000004">
      <c r="A5581" s="1">
        <v>43216</v>
      </c>
      <c r="B5581" t="s">
        <v>98</v>
      </c>
      <c r="C5581" t="s">
        <v>92</v>
      </c>
      <c r="D5581" t="s">
        <v>40</v>
      </c>
      <c r="E5581" t="s">
        <v>42</v>
      </c>
      <c r="F5581" t="s">
        <v>43</v>
      </c>
      <c r="G5581">
        <v>39.28</v>
      </c>
    </row>
    <row r="5582" spans="1:7" x14ac:dyDescent="0.55000000000000004">
      <c r="A5582" s="1">
        <v>43448</v>
      </c>
      <c r="B5582" t="s">
        <v>22</v>
      </c>
      <c r="C5582" t="s">
        <v>207</v>
      </c>
      <c r="D5582" t="s">
        <v>101</v>
      </c>
      <c r="E5582" t="s">
        <v>67</v>
      </c>
      <c r="F5582" t="s">
        <v>157</v>
      </c>
      <c r="G5582">
        <v>39.264000000000003</v>
      </c>
    </row>
    <row r="5583" spans="1:7" x14ac:dyDescent="0.55000000000000004">
      <c r="A5583" s="1">
        <v>43022</v>
      </c>
      <c r="B5583" t="s">
        <v>22</v>
      </c>
      <c r="C5583" t="s">
        <v>84</v>
      </c>
      <c r="D5583" t="s">
        <v>26</v>
      </c>
      <c r="E5583" t="s">
        <v>42</v>
      </c>
      <c r="F5583" t="s">
        <v>86</v>
      </c>
      <c r="G5583">
        <v>39.152000000000001</v>
      </c>
    </row>
    <row r="5584" spans="1:7" x14ac:dyDescent="0.55000000000000004">
      <c r="A5584" s="1">
        <v>42368</v>
      </c>
      <c r="B5584" t="s">
        <v>22</v>
      </c>
      <c r="C5584" t="s">
        <v>331</v>
      </c>
      <c r="D5584" t="s">
        <v>26</v>
      </c>
      <c r="E5584" t="s">
        <v>42</v>
      </c>
      <c r="F5584" t="s">
        <v>55</v>
      </c>
      <c r="G5584">
        <v>39.128</v>
      </c>
    </row>
    <row r="5585" spans="1:7" x14ac:dyDescent="0.55000000000000004">
      <c r="A5585" s="1">
        <v>43298</v>
      </c>
      <c r="B5585" t="s">
        <v>98</v>
      </c>
      <c r="C5585" t="s">
        <v>263</v>
      </c>
      <c r="D5585" t="s">
        <v>144</v>
      </c>
      <c r="E5585" t="s">
        <v>28</v>
      </c>
      <c r="F5585" t="s">
        <v>61</v>
      </c>
      <c r="G5585">
        <v>39.08</v>
      </c>
    </row>
    <row r="5586" spans="1:7" x14ac:dyDescent="0.55000000000000004">
      <c r="A5586" s="1">
        <v>42110</v>
      </c>
      <c r="B5586" t="s">
        <v>37</v>
      </c>
      <c r="C5586" t="s">
        <v>84</v>
      </c>
      <c r="D5586" t="s">
        <v>26</v>
      </c>
      <c r="E5586" t="s">
        <v>42</v>
      </c>
      <c r="F5586" t="s">
        <v>64</v>
      </c>
      <c r="G5586">
        <v>39.072000000000003</v>
      </c>
    </row>
    <row r="5587" spans="1:7" x14ac:dyDescent="0.55000000000000004">
      <c r="A5587" s="1">
        <v>42346</v>
      </c>
      <c r="B5587" t="s">
        <v>22</v>
      </c>
      <c r="C5587" t="s">
        <v>416</v>
      </c>
      <c r="D5587" t="s">
        <v>40</v>
      </c>
      <c r="E5587" t="s">
        <v>42</v>
      </c>
      <c r="F5587" t="s">
        <v>55</v>
      </c>
      <c r="G5587">
        <v>39.072000000000003</v>
      </c>
    </row>
    <row r="5588" spans="1:7" x14ac:dyDescent="0.55000000000000004">
      <c r="A5588" s="1">
        <v>43375</v>
      </c>
      <c r="B5588" t="s">
        <v>22</v>
      </c>
      <c r="C5588" t="s">
        <v>416</v>
      </c>
      <c r="D5588" t="s">
        <v>40</v>
      </c>
      <c r="E5588" t="s">
        <v>42</v>
      </c>
      <c r="F5588" t="s">
        <v>575</v>
      </c>
      <c r="G5588">
        <v>39.072000000000003</v>
      </c>
    </row>
    <row r="5589" spans="1:7" x14ac:dyDescent="0.55000000000000004">
      <c r="A5589" s="1">
        <v>43059</v>
      </c>
      <c r="B5589" t="s">
        <v>37</v>
      </c>
      <c r="C5589" t="s">
        <v>39</v>
      </c>
      <c r="D5589" t="s">
        <v>40</v>
      </c>
      <c r="E5589" t="s">
        <v>42</v>
      </c>
      <c r="F5589" t="s">
        <v>74</v>
      </c>
      <c r="G5589">
        <v>39</v>
      </c>
    </row>
    <row r="5590" spans="1:7" x14ac:dyDescent="0.55000000000000004">
      <c r="A5590" s="1">
        <v>42709</v>
      </c>
      <c r="B5590" t="s">
        <v>37</v>
      </c>
      <c r="C5590" t="s">
        <v>39</v>
      </c>
      <c r="D5590" t="s">
        <v>40</v>
      </c>
      <c r="E5590" t="s">
        <v>67</v>
      </c>
      <c r="F5590" t="s">
        <v>157</v>
      </c>
      <c r="G5590">
        <v>39</v>
      </c>
    </row>
    <row r="5591" spans="1:7" x14ac:dyDescent="0.55000000000000004">
      <c r="A5591" s="1">
        <v>43049</v>
      </c>
      <c r="B5591" t="s">
        <v>22</v>
      </c>
      <c r="C5591" t="s">
        <v>494</v>
      </c>
      <c r="D5591" t="s">
        <v>144</v>
      </c>
      <c r="E5591" t="s">
        <v>42</v>
      </c>
      <c r="F5591" t="s">
        <v>55</v>
      </c>
      <c r="G5591">
        <v>38.975999999999999</v>
      </c>
    </row>
    <row r="5592" spans="1:7" x14ac:dyDescent="0.55000000000000004">
      <c r="A5592" s="1">
        <v>42556</v>
      </c>
      <c r="B5592" t="s">
        <v>22</v>
      </c>
      <c r="C5592" t="s">
        <v>143</v>
      </c>
      <c r="D5592" t="s">
        <v>144</v>
      </c>
      <c r="E5592" t="s">
        <v>42</v>
      </c>
      <c r="F5592" t="s">
        <v>55</v>
      </c>
      <c r="G5592">
        <v>38.975999999999999</v>
      </c>
    </row>
    <row r="5593" spans="1:7" x14ac:dyDescent="0.55000000000000004">
      <c r="A5593" s="1">
        <v>42367</v>
      </c>
      <c r="B5593" t="s">
        <v>22</v>
      </c>
      <c r="C5593" t="s">
        <v>207</v>
      </c>
      <c r="D5593" t="s">
        <v>101</v>
      </c>
      <c r="E5593" t="s">
        <v>28</v>
      </c>
      <c r="F5593" t="s">
        <v>61</v>
      </c>
      <c r="G5593">
        <v>38.975999999999999</v>
      </c>
    </row>
    <row r="5594" spans="1:7" x14ac:dyDescent="0.55000000000000004">
      <c r="A5594" s="1">
        <v>43444</v>
      </c>
      <c r="B5594" t="s">
        <v>98</v>
      </c>
      <c r="C5594" t="s">
        <v>1488</v>
      </c>
      <c r="D5594" t="s">
        <v>26</v>
      </c>
      <c r="E5594" t="s">
        <v>67</v>
      </c>
      <c r="F5594" t="s">
        <v>68</v>
      </c>
      <c r="G5594">
        <v>38.97</v>
      </c>
    </row>
    <row r="5595" spans="1:7" x14ac:dyDescent="0.55000000000000004">
      <c r="A5595" s="1">
        <v>42701</v>
      </c>
      <c r="B5595" t="s">
        <v>98</v>
      </c>
      <c r="C5595" t="s">
        <v>1244</v>
      </c>
      <c r="D5595" t="s">
        <v>144</v>
      </c>
      <c r="E5595" t="s">
        <v>28</v>
      </c>
      <c r="F5595" t="s">
        <v>61</v>
      </c>
      <c r="G5595">
        <v>38.97</v>
      </c>
    </row>
    <row r="5596" spans="1:7" x14ac:dyDescent="0.55000000000000004">
      <c r="A5596" s="1">
        <v>43439</v>
      </c>
      <c r="B5596" t="s">
        <v>22</v>
      </c>
      <c r="C5596" t="s">
        <v>250</v>
      </c>
      <c r="D5596" t="s">
        <v>101</v>
      </c>
      <c r="E5596" t="s">
        <v>42</v>
      </c>
      <c r="F5596" t="s">
        <v>86</v>
      </c>
      <c r="G5596">
        <v>38.9</v>
      </c>
    </row>
    <row r="5597" spans="1:7" x14ac:dyDescent="0.55000000000000004">
      <c r="A5597" s="1">
        <v>42906</v>
      </c>
      <c r="B5597" t="s">
        <v>37</v>
      </c>
      <c r="C5597" t="s">
        <v>39</v>
      </c>
      <c r="D5597" t="s">
        <v>40</v>
      </c>
      <c r="E5597" t="s">
        <v>42</v>
      </c>
      <c r="F5597" t="s">
        <v>86</v>
      </c>
      <c r="G5597">
        <v>38.880000000000003</v>
      </c>
    </row>
    <row r="5598" spans="1:7" x14ac:dyDescent="0.55000000000000004">
      <c r="A5598" s="1">
        <v>43087</v>
      </c>
      <c r="B5598" t="s">
        <v>37</v>
      </c>
      <c r="C5598" t="s">
        <v>39</v>
      </c>
      <c r="D5598" t="s">
        <v>40</v>
      </c>
      <c r="E5598" t="s">
        <v>42</v>
      </c>
      <c r="F5598" t="s">
        <v>86</v>
      </c>
      <c r="G5598">
        <v>38.880000000000003</v>
      </c>
    </row>
    <row r="5599" spans="1:7" x14ac:dyDescent="0.55000000000000004">
      <c r="A5599" s="1">
        <v>42564</v>
      </c>
      <c r="B5599" t="s">
        <v>37</v>
      </c>
      <c r="C5599" t="s">
        <v>1271</v>
      </c>
      <c r="D5599" t="s">
        <v>26</v>
      </c>
      <c r="E5599" t="s">
        <v>42</v>
      </c>
      <c r="F5599" t="s">
        <v>86</v>
      </c>
      <c r="G5599">
        <v>38.880000000000003</v>
      </c>
    </row>
    <row r="5600" spans="1:7" x14ac:dyDescent="0.55000000000000004">
      <c r="A5600" s="1">
        <v>43269</v>
      </c>
      <c r="B5600" t="s">
        <v>22</v>
      </c>
      <c r="C5600" t="s">
        <v>39</v>
      </c>
      <c r="D5600" t="s">
        <v>40</v>
      </c>
      <c r="E5600" t="s">
        <v>42</v>
      </c>
      <c r="F5600" t="s">
        <v>86</v>
      </c>
      <c r="G5600">
        <v>38.880000000000003</v>
      </c>
    </row>
    <row r="5601" spans="1:7" x14ac:dyDescent="0.55000000000000004">
      <c r="A5601" s="1">
        <v>43103</v>
      </c>
      <c r="B5601" t="s">
        <v>22</v>
      </c>
      <c r="C5601" t="s">
        <v>39</v>
      </c>
      <c r="D5601" t="s">
        <v>40</v>
      </c>
      <c r="E5601" t="s">
        <v>42</v>
      </c>
      <c r="F5601" t="s">
        <v>86</v>
      </c>
      <c r="G5601">
        <v>38.880000000000003</v>
      </c>
    </row>
    <row r="5602" spans="1:7" x14ac:dyDescent="0.55000000000000004">
      <c r="A5602" s="1">
        <v>43043</v>
      </c>
      <c r="B5602" t="s">
        <v>98</v>
      </c>
      <c r="C5602" t="s">
        <v>39</v>
      </c>
      <c r="D5602" t="s">
        <v>40</v>
      </c>
      <c r="E5602" t="s">
        <v>42</v>
      </c>
      <c r="F5602" t="s">
        <v>86</v>
      </c>
      <c r="G5602">
        <v>38.880000000000003</v>
      </c>
    </row>
    <row r="5603" spans="1:7" x14ac:dyDescent="0.55000000000000004">
      <c r="A5603" s="1">
        <v>42885</v>
      </c>
      <c r="B5603" t="s">
        <v>98</v>
      </c>
      <c r="C5603" t="s">
        <v>39</v>
      </c>
      <c r="D5603" t="s">
        <v>40</v>
      </c>
      <c r="E5603" t="s">
        <v>42</v>
      </c>
      <c r="F5603" t="s">
        <v>86</v>
      </c>
      <c r="G5603">
        <v>38.880000000000003</v>
      </c>
    </row>
    <row r="5604" spans="1:7" x14ac:dyDescent="0.55000000000000004">
      <c r="A5604" s="1">
        <v>43421</v>
      </c>
      <c r="B5604" t="s">
        <v>22</v>
      </c>
      <c r="C5604" t="s">
        <v>263</v>
      </c>
      <c r="D5604" t="s">
        <v>144</v>
      </c>
      <c r="E5604" t="s">
        <v>42</v>
      </c>
      <c r="F5604" t="s">
        <v>86</v>
      </c>
      <c r="G5604">
        <v>38.880000000000003</v>
      </c>
    </row>
    <row r="5605" spans="1:7" x14ac:dyDescent="0.55000000000000004">
      <c r="A5605" s="1">
        <v>42697</v>
      </c>
      <c r="B5605" t="s">
        <v>22</v>
      </c>
      <c r="C5605" t="s">
        <v>241</v>
      </c>
      <c r="D5605" t="s">
        <v>144</v>
      </c>
      <c r="E5605" t="s">
        <v>42</v>
      </c>
      <c r="F5605" t="s">
        <v>86</v>
      </c>
      <c r="G5605">
        <v>38.880000000000003</v>
      </c>
    </row>
    <row r="5606" spans="1:7" x14ac:dyDescent="0.55000000000000004">
      <c r="A5606" s="1">
        <v>42624</v>
      </c>
      <c r="B5606" t="s">
        <v>98</v>
      </c>
      <c r="C5606" t="s">
        <v>786</v>
      </c>
      <c r="D5606" t="s">
        <v>144</v>
      </c>
      <c r="E5606" t="s">
        <v>42</v>
      </c>
      <c r="F5606" t="s">
        <v>86</v>
      </c>
      <c r="G5606">
        <v>38.880000000000003</v>
      </c>
    </row>
    <row r="5607" spans="1:7" x14ac:dyDescent="0.55000000000000004">
      <c r="A5607" s="1">
        <v>43447</v>
      </c>
      <c r="B5607" t="s">
        <v>22</v>
      </c>
      <c r="C5607" t="s">
        <v>39</v>
      </c>
      <c r="D5607" t="s">
        <v>40</v>
      </c>
      <c r="E5607" t="s">
        <v>42</v>
      </c>
      <c r="F5607" t="s">
        <v>86</v>
      </c>
      <c r="G5607">
        <v>38.880000000000003</v>
      </c>
    </row>
    <row r="5608" spans="1:7" x14ac:dyDescent="0.55000000000000004">
      <c r="A5608" s="1">
        <v>43422</v>
      </c>
      <c r="B5608" t="s">
        <v>37</v>
      </c>
      <c r="C5608" t="s">
        <v>494</v>
      </c>
      <c r="D5608" t="s">
        <v>144</v>
      </c>
      <c r="E5608" t="s">
        <v>42</v>
      </c>
      <c r="F5608" t="s">
        <v>64</v>
      </c>
      <c r="G5608">
        <v>38.863999999999997</v>
      </c>
    </row>
    <row r="5609" spans="1:7" x14ac:dyDescent="0.55000000000000004">
      <c r="A5609" s="1">
        <v>43329</v>
      </c>
      <c r="B5609" t="s">
        <v>98</v>
      </c>
      <c r="C5609" t="s">
        <v>100</v>
      </c>
      <c r="D5609" t="s">
        <v>101</v>
      </c>
      <c r="E5609" t="s">
        <v>42</v>
      </c>
      <c r="F5609" t="s">
        <v>74</v>
      </c>
      <c r="G5609">
        <v>38.863999999999997</v>
      </c>
    </row>
    <row r="5610" spans="1:7" x14ac:dyDescent="0.55000000000000004">
      <c r="A5610" s="1">
        <v>43452</v>
      </c>
      <c r="B5610" t="s">
        <v>22</v>
      </c>
      <c r="C5610" t="s">
        <v>263</v>
      </c>
      <c r="D5610" t="s">
        <v>144</v>
      </c>
      <c r="E5610" t="s">
        <v>42</v>
      </c>
      <c r="F5610" t="s">
        <v>64</v>
      </c>
      <c r="G5610">
        <v>38.82</v>
      </c>
    </row>
    <row r="5611" spans="1:7" x14ac:dyDescent="0.55000000000000004">
      <c r="A5611" s="1">
        <v>43394</v>
      </c>
      <c r="B5611" t="s">
        <v>37</v>
      </c>
      <c r="C5611" t="s">
        <v>110</v>
      </c>
      <c r="D5611" t="s">
        <v>101</v>
      </c>
      <c r="E5611" t="s">
        <v>42</v>
      </c>
      <c r="F5611" t="s">
        <v>71</v>
      </c>
      <c r="G5611">
        <v>38.82</v>
      </c>
    </row>
    <row r="5612" spans="1:7" x14ac:dyDescent="0.55000000000000004">
      <c r="A5612" s="1">
        <v>43270</v>
      </c>
      <c r="B5612" t="s">
        <v>37</v>
      </c>
      <c r="C5612" t="s">
        <v>494</v>
      </c>
      <c r="D5612" t="s">
        <v>144</v>
      </c>
      <c r="E5612" t="s">
        <v>28</v>
      </c>
      <c r="F5612" t="s">
        <v>61</v>
      </c>
      <c r="G5612">
        <v>38.783999999999999</v>
      </c>
    </row>
    <row r="5613" spans="1:7" x14ac:dyDescent="0.55000000000000004">
      <c r="A5613" s="1">
        <v>43367</v>
      </c>
      <c r="B5613" t="s">
        <v>22</v>
      </c>
      <c r="C5613" t="s">
        <v>1271</v>
      </c>
      <c r="D5613" t="s">
        <v>26</v>
      </c>
      <c r="E5613" t="s">
        <v>42</v>
      </c>
      <c r="F5613" t="s">
        <v>71</v>
      </c>
      <c r="G5613">
        <v>38.71</v>
      </c>
    </row>
    <row r="5614" spans="1:7" x14ac:dyDescent="0.55000000000000004">
      <c r="A5614" s="1">
        <v>43358</v>
      </c>
      <c r="B5614" t="s">
        <v>98</v>
      </c>
      <c r="C5614" t="s">
        <v>745</v>
      </c>
      <c r="D5614" t="s">
        <v>144</v>
      </c>
      <c r="E5614" t="s">
        <v>42</v>
      </c>
      <c r="F5614" t="s">
        <v>55</v>
      </c>
      <c r="G5614">
        <v>38.619999999999997</v>
      </c>
    </row>
    <row r="5615" spans="1:7" x14ac:dyDescent="0.55000000000000004">
      <c r="A5615" s="1">
        <v>42024</v>
      </c>
      <c r="B5615" t="s">
        <v>22</v>
      </c>
      <c r="C5615" t="s">
        <v>1708</v>
      </c>
      <c r="D5615" t="s">
        <v>26</v>
      </c>
      <c r="E5615" t="s">
        <v>28</v>
      </c>
      <c r="F5615" t="s">
        <v>61</v>
      </c>
      <c r="G5615">
        <v>38.6</v>
      </c>
    </row>
    <row r="5616" spans="1:7" x14ac:dyDescent="0.55000000000000004">
      <c r="A5616" s="1">
        <v>42144</v>
      </c>
      <c r="B5616" t="s">
        <v>37</v>
      </c>
      <c r="C5616" t="s">
        <v>2697</v>
      </c>
      <c r="D5616" t="s">
        <v>144</v>
      </c>
      <c r="E5616" t="s">
        <v>42</v>
      </c>
      <c r="F5616" t="s">
        <v>64</v>
      </c>
      <c r="G5616">
        <v>38.520000000000003</v>
      </c>
    </row>
    <row r="5617" spans="1:7" x14ac:dyDescent="0.55000000000000004">
      <c r="A5617" s="1">
        <v>42268</v>
      </c>
      <c r="B5617" t="s">
        <v>22</v>
      </c>
      <c r="C5617" t="s">
        <v>39</v>
      </c>
      <c r="D5617" t="s">
        <v>40</v>
      </c>
      <c r="E5617" t="s">
        <v>42</v>
      </c>
      <c r="F5617" t="s">
        <v>86</v>
      </c>
      <c r="G5617">
        <v>38.520000000000003</v>
      </c>
    </row>
    <row r="5618" spans="1:7" x14ac:dyDescent="0.55000000000000004">
      <c r="A5618" s="1">
        <v>42530</v>
      </c>
      <c r="B5618" t="s">
        <v>22</v>
      </c>
      <c r="C5618" t="s">
        <v>50</v>
      </c>
      <c r="D5618" t="s">
        <v>26</v>
      </c>
      <c r="E5618" t="s">
        <v>42</v>
      </c>
      <c r="F5618" t="s">
        <v>71</v>
      </c>
      <c r="G5618">
        <v>38.520000000000003</v>
      </c>
    </row>
    <row r="5619" spans="1:7" x14ac:dyDescent="0.55000000000000004">
      <c r="A5619" s="1">
        <v>43363</v>
      </c>
      <c r="B5619" t="s">
        <v>22</v>
      </c>
      <c r="C5619" t="s">
        <v>263</v>
      </c>
      <c r="D5619" t="s">
        <v>144</v>
      </c>
      <c r="E5619" t="s">
        <v>42</v>
      </c>
      <c r="F5619" t="s">
        <v>86</v>
      </c>
      <c r="G5619">
        <v>38.520000000000003</v>
      </c>
    </row>
    <row r="5620" spans="1:7" x14ac:dyDescent="0.55000000000000004">
      <c r="A5620" s="1">
        <v>43060</v>
      </c>
      <c r="B5620" t="s">
        <v>22</v>
      </c>
      <c r="C5620" t="s">
        <v>207</v>
      </c>
      <c r="D5620" t="s">
        <v>101</v>
      </c>
      <c r="E5620" t="s">
        <v>42</v>
      </c>
      <c r="F5620" t="s">
        <v>86</v>
      </c>
      <c r="G5620">
        <v>38.432000000000002</v>
      </c>
    </row>
    <row r="5621" spans="1:7" x14ac:dyDescent="0.55000000000000004">
      <c r="A5621" s="1">
        <v>43414</v>
      </c>
      <c r="B5621" t="s">
        <v>37</v>
      </c>
      <c r="C5621" t="s">
        <v>306</v>
      </c>
      <c r="D5621" t="s">
        <v>40</v>
      </c>
      <c r="E5621" t="s">
        <v>42</v>
      </c>
      <c r="F5621" t="s">
        <v>71</v>
      </c>
      <c r="G5621">
        <v>38.387999999999998</v>
      </c>
    </row>
    <row r="5622" spans="1:7" x14ac:dyDescent="0.55000000000000004">
      <c r="A5622" s="1">
        <v>43100</v>
      </c>
      <c r="B5622" t="s">
        <v>22</v>
      </c>
      <c r="C5622" t="s">
        <v>39</v>
      </c>
      <c r="D5622" t="s">
        <v>40</v>
      </c>
      <c r="E5622" t="s">
        <v>42</v>
      </c>
      <c r="F5622" t="s">
        <v>71</v>
      </c>
      <c r="G5622">
        <v>38.375999999999998</v>
      </c>
    </row>
    <row r="5623" spans="1:7" x14ac:dyDescent="0.55000000000000004">
      <c r="A5623" s="1">
        <v>42224</v>
      </c>
      <c r="B5623" t="s">
        <v>98</v>
      </c>
      <c r="C5623" t="s">
        <v>234</v>
      </c>
      <c r="D5623" t="s">
        <v>101</v>
      </c>
      <c r="E5623" t="s">
        <v>42</v>
      </c>
      <c r="F5623" t="s">
        <v>169</v>
      </c>
      <c r="G5623">
        <v>38.340000000000003</v>
      </c>
    </row>
    <row r="5624" spans="1:7" x14ac:dyDescent="0.55000000000000004">
      <c r="A5624" s="1">
        <v>42953</v>
      </c>
      <c r="B5624" t="s">
        <v>22</v>
      </c>
      <c r="C5624" t="s">
        <v>263</v>
      </c>
      <c r="D5624" t="s">
        <v>144</v>
      </c>
      <c r="E5624" t="s">
        <v>42</v>
      </c>
      <c r="F5624" t="s">
        <v>64</v>
      </c>
      <c r="G5624">
        <v>38.340000000000003</v>
      </c>
    </row>
    <row r="5625" spans="1:7" x14ac:dyDescent="0.55000000000000004">
      <c r="A5625" s="1">
        <v>43043</v>
      </c>
      <c r="B5625" t="s">
        <v>22</v>
      </c>
      <c r="C5625" t="s">
        <v>39</v>
      </c>
      <c r="D5625" t="s">
        <v>40</v>
      </c>
      <c r="E5625" t="s">
        <v>28</v>
      </c>
      <c r="F5625" t="s">
        <v>61</v>
      </c>
      <c r="G5625">
        <v>38.29</v>
      </c>
    </row>
    <row r="5626" spans="1:7" x14ac:dyDescent="0.55000000000000004">
      <c r="A5626" s="1">
        <v>42662</v>
      </c>
      <c r="B5626" t="s">
        <v>37</v>
      </c>
      <c r="C5626" t="s">
        <v>234</v>
      </c>
      <c r="D5626" t="s">
        <v>101</v>
      </c>
      <c r="E5626" t="s">
        <v>42</v>
      </c>
      <c r="F5626" t="s">
        <v>71</v>
      </c>
      <c r="G5626">
        <v>38.28</v>
      </c>
    </row>
    <row r="5627" spans="1:7" x14ac:dyDescent="0.55000000000000004">
      <c r="A5627" s="1">
        <v>42199</v>
      </c>
      <c r="B5627" t="s">
        <v>98</v>
      </c>
      <c r="C5627" t="s">
        <v>207</v>
      </c>
      <c r="D5627" t="s">
        <v>101</v>
      </c>
      <c r="E5627" t="s">
        <v>67</v>
      </c>
      <c r="F5627" t="s">
        <v>68</v>
      </c>
      <c r="G5627">
        <v>38.271999999999998</v>
      </c>
    </row>
    <row r="5628" spans="1:7" x14ac:dyDescent="0.55000000000000004">
      <c r="A5628" s="1">
        <v>42264</v>
      </c>
      <c r="B5628" t="s">
        <v>22</v>
      </c>
      <c r="C5628" t="s">
        <v>416</v>
      </c>
      <c r="D5628" t="s">
        <v>40</v>
      </c>
      <c r="E5628" t="s">
        <v>42</v>
      </c>
      <c r="F5628" t="s">
        <v>64</v>
      </c>
      <c r="G5628">
        <v>38.256</v>
      </c>
    </row>
    <row r="5629" spans="1:7" x14ac:dyDescent="0.55000000000000004">
      <c r="A5629" s="1">
        <v>42910</v>
      </c>
      <c r="B5629" t="s">
        <v>22</v>
      </c>
      <c r="C5629" t="s">
        <v>39</v>
      </c>
      <c r="D5629" t="s">
        <v>40</v>
      </c>
      <c r="E5629" t="s">
        <v>67</v>
      </c>
      <c r="F5629" t="s">
        <v>68</v>
      </c>
      <c r="G5629">
        <v>38.24</v>
      </c>
    </row>
    <row r="5630" spans="1:7" x14ac:dyDescent="0.55000000000000004">
      <c r="A5630" s="1">
        <v>42478</v>
      </c>
      <c r="B5630" t="s">
        <v>22</v>
      </c>
      <c r="C5630" t="s">
        <v>250</v>
      </c>
      <c r="D5630" t="s">
        <v>101</v>
      </c>
      <c r="E5630" t="s">
        <v>42</v>
      </c>
      <c r="F5630" t="s">
        <v>71</v>
      </c>
      <c r="G5630">
        <v>38.22</v>
      </c>
    </row>
    <row r="5631" spans="1:7" x14ac:dyDescent="0.55000000000000004">
      <c r="A5631" s="1">
        <v>43036</v>
      </c>
      <c r="B5631" t="s">
        <v>22</v>
      </c>
      <c r="C5631" t="s">
        <v>50</v>
      </c>
      <c r="D5631" t="s">
        <v>26</v>
      </c>
      <c r="E5631" t="s">
        <v>42</v>
      </c>
      <c r="F5631" t="s">
        <v>71</v>
      </c>
      <c r="G5631">
        <v>38.19</v>
      </c>
    </row>
    <row r="5632" spans="1:7" x14ac:dyDescent="0.55000000000000004">
      <c r="A5632" s="1">
        <v>43411</v>
      </c>
      <c r="B5632" t="s">
        <v>22</v>
      </c>
      <c r="C5632" t="s">
        <v>646</v>
      </c>
      <c r="D5632" t="s">
        <v>101</v>
      </c>
      <c r="E5632" t="s">
        <v>42</v>
      </c>
      <c r="F5632" t="s">
        <v>71</v>
      </c>
      <c r="G5632">
        <v>38.159999999999997</v>
      </c>
    </row>
    <row r="5633" spans="1:7" x14ac:dyDescent="0.55000000000000004">
      <c r="A5633" s="1">
        <v>43054</v>
      </c>
      <c r="B5633" t="s">
        <v>22</v>
      </c>
      <c r="C5633" t="s">
        <v>39</v>
      </c>
      <c r="D5633" t="s">
        <v>40</v>
      </c>
      <c r="E5633" t="s">
        <v>42</v>
      </c>
      <c r="F5633" t="s">
        <v>71</v>
      </c>
      <c r="G5633">
        <v>38.136000000000003</v>
      </c>
    </row>
    <row r="5634" spans="1:7" x14ac:dyDescent="0.55000000000000004">
      <c r="A5634" s="1">
        <v>42911</v>
      </c>
      <c r="B5634" t="s">
        <v>37</v>
      </c>
      <c r="C5634" t="s">
        <v>143</v>
      </c>
      <c r="D5634" t="s">
        <v>144</v>
      </c>
      <c r="E5634" t="s">
        <v>42</v>
      </c>
      <c r="F5634" t="s">
        <v>71</v>
      </c>
      <c r="G5634">
        <v>38.088000000000001</v>
      </c>
    </row>
    <row r="5635" spans="1:7" x14ac:dyDescent="0.55000000000000004">
      <c r="A5635" s="1">
        <v>43098</v>
      </c>
      <c r="B5635" t="s">
        <v>37</v>
      </c>
      <c r="C5635" t="s">
        <v>331</v>
      </c>
      <c r="D5635" t="s">
        <v>26</v>
      </c>
      <c r="E5635" t="s">
        <v>42</v>
      </c>
      <c r="F5635" t="s">
        <v>71</v>
      </c>
      <c r="G5635">
        <v>38.088000000000001</v>
      </c>
    </row>
    <row r="5636" spans="1:7" x14ac:dyDescent="0.55000000000000004">
      <c r="A5636" s="1">
        <v>43011</v>
      </c>
      <c r="B5636" t="s">
        <v>37</v>
      </c>
      <c r="C5636" t="s">
        <v>100</v>
      </c>
      <c r="D5636" t="s">
        <v>101</v>
      </c>
      <c r="E5636" t="s">
        <v>28</v>
      </c>
      <c r="F5636" t="s">
        <v>61</v>
      </c>
      <c r="G5636">
        <v>38.08</v>
      </c>
    </row>
    <row r="5637" spans="1:7" x14ac:dyDescent="0.55000000000000004">
      <c r="A5637" s="1">
        <v>43430</v>
      </c>
      <c r="B5637" t="s">
        <v>22</v>
      </c>
      <c r="C5637" t="s">
        <v>593</v>
      </c>
      <c r="D5637" t="s">
        <v>101</v>
      </c>
      <c r="E5637" t="s">
        <v>67</v>
      </c>
      <c r="F5637" t="s">
        <v>157</v>
      </c>
      <c r="G5637">
        <v>38.04</v>
      </c>
    </row>
    <row r="5638" spans="1:7" x14ac:dyDescent="0.55000000000000004">
      <c r="A5638" s="1">
        <v>43239</v>
      </c>
      <c r="B5638" t="s">
        <v>37</v>
      </c>
      <c r="C5638" t="s">
        <v>207</v>
      </c>
      <c r="D5638" t="s">
        <v>101</v>
      </c>
      <c r="E5638" t="s">
        <v>42</v>
      </c>
      <c r="F5638" t="s">
        <v>86</v>
      </c>
      <c r="G5638">
        <v>38.015999999999998</v>
      </c>
    </row>
    <row r="5639" spans="1:7" x14ac:dyDescent="0.55000000000000004">
      <c r="A5639" s="1">
        <v>43379</v>
      </c>
      <c r="B5639" t="s">
        <v>98</v>
      </c>
      <c r="C5639" t="s">
        <v>6264</v>
      </c>
      <c r="D5639" t="s">
        <v>40</v>
      </c>
      <c r="E5639" t="s">
        <v>42</v>
      </c>
      <c r="F5639" t="s">
        <v>86</v>
      </c>
      <c r="G5639">
        <v>37.94</v>
      </c>
    </row>
    <row r="5640" spans="1:7" x14ac:dyDescent="0.55000000000000004">
      <c r="A5640" s="1">
        <v>43147</v>
      </c>
      <c r="B5640" t="s">
        <v>22</v>
      </c>
      <c r="C5640" t="s">
        <v>263</v>
      </c>
      <c r="D5640" t="s">
        <v>144</v>
      </c>
      <c r="E5640" t="s">
        <v>42</v>
      </c>
      <c r="F5640" t="s">
        <v>86</v>
      </c>
      <c r="G5640">
        <v>37.94</v>
      </c>
    </row>
    <row r="5641" spans="1:7" x14ac:dyDescent="0.55000000000000004">
      <c r="A5641" s="1">
        <v>43262</v>
      </c>
      <c r="B5641" t="s">
        <v>22</v>
      </c>
      <c r="C5641" t="s">
        <v>92</v>
      </c>
      <c r="D5641" t="s">
        <v>40</v>
      </c>
      <c r="E5641" t="s">
        <v>42</v>
      </c>
      <c r="F5641" t="s">
        <v>86</v>
      </c>
      <c r="G5641">
        <v>37.94</v>
      </c>
    </row>
    <row r="5642" spans="1:7" x14ac:dyDescent="0.55000000000000004">
      <c r="A5642" s="1">
        <v>42696</v>
      </c>
      <c r="B5642" t="s">
        <v>22</v>
      </c>
      <c r="C5642" t="s">
        <v>39</v>
      </c>
      <c r="D5642" t="s">
        <v>40</v>
      </c>
      <c r="E5642" t="s">
        <v>42</v>
      </c>
      <c r="F5642" t="s">
        <v>86</v>
      </c>
      <c r="G5642">
        <v>37.94</v>
      </c>
    </row>
    <row r="5643" spans="1:7" x14ac:dyDescent="0.55000000000000004">
      <c r="A5643" s="1">
        <v>43092</v>
      </c>
      <c r="B5643" t="s">
        <v>37</v>
      </c>
      <c r="C5643" t="s">
        <v>92</v>
      </c>
      <c r="D5643" t="s">
        <v>40</v>
      </c>
      <c r="E5643" t="s">
        <v>42</v>
      </c>
      <c r="F5643" t="s">
        <v>86</v>
      </c>
      <c r="G5643">
        <v>37.94</v>
      </c>
    </row>
    <row r="5644" spans="1:7" x14ac:dyDescent="0.55000000000000004">
      <c r="A5644" s="1">
        <v>42498</v>
      </c>
      <c r="B5644" t="s">
        <v>98</v>
      </c>
      <c r="C5644" t="s">
        <v>263</v>
      </c>
      <c r="D5644" t="s">
        <v>144</v>
      </c>
      <c r="E5644" t="s">
        <v>42</v>
      </c>
      <c r="F5644" t="s">
        <v>86</v>
      </c>
      <c r="G5644">
        <v>37.94</v>
      </c>
    </row>
    <row r="5645" spans="1:7" x14ac:dyDescent="0.55000000000000004">
      <c r="A5645" s="1">
        <v>43021</v>
      </c>
      <c r="B5645" t="s">
        <v>37</v>
      </c>
      <c r="C5645" t="s">
        <v>263</v>
      </c>
      <c r="D5645" t="s">
        <v>144</v>
      </c>
      <c r="E5645" t="s">
        <v>42</v>
      </c>
      <c r="F5645" t="s">
        <v>86</v>
      </c>
      <c r="G5645">
        <v>37.94</v>
      </c>
    </row>
    <row r="5646" spans="1:7" x14ac:dyDescent="0.55000000000000004">
      <c r="A5646" s="1">
        <v>42832</v>
      </c>
      <c r="B5646" t="s">
        <v>37</v>
      </c>
      <c r="C5646" t="s">
        <v>786</v>
      </c>
      <c r="D5646" t="s">
        <v>144</v>
      </c>
      <c r="E5646" t="s">
        <v>42</v>
      </c>
      <c r="F5646" t="s">
        <v>86</v>
      </c>
      <c r="G5646">
        <v>37.94</v>
      </c>
    </row>
    <row r="5647" spans="1:7" x14ac:dyDescent="0.55000000000000004">
      <c r="A5647" s="1">
        <v>43458</v>
      </c>
      <c r="B5647" t="s">
        <v>37</v>
      </c>
      <c r="C5647" t="s">
        <v>263</v>
      </c>
      <c r="D5647" t="s">
        <v>144</v>
      </c>
      <c r="E5647" t="s">
        <v>28</v>
      </c>
      <c r="F5647" t="s">
        <v>61</v>
      </c>
      <c r="G5647">
        <v>37.93</v>
      </c>
    </row>
    <row r="5648" spans="1:7" x14ac:dyDescent="0.55000000000000004">
      <c r="A5648" s="1">
        <v>43330</v>
      </c>
      <c r="B5648" t="s">
        <v>37</v>
      </c>
      <c r="C5648" t="s">
        <v>263</v>
      </c>
      <c r="D5648" t="s">
        <v>144</v>
      </c>
      <c r="E5648" t="s">
        <v>67</v>
      </c>
      <c r="F5648" t="s">
        <v>68</v>
      </c>
      <c r="G5648">
        <v>37.909999999999997</v>
      </c>
    </row>
    <row r="5649" spans="1:7" x14ac:dyDescent="0.55000000000000004">
      <c r="A5649" s="1">
        <v>43199</v>
      </c>
      <c r="B5649" t="s">
        <v>37</v>
      </c>
      <c r="C5649" t="s">
        <v>143</v>
      </c>
      <c r="D5649" t="s">
        <v>144</v>
      </c>
      <c r="E5649" t="s">
        <v>42</v>
      </c>
      <c r="F5649" t="s">
        <v>71</v>
      </c>
      <c r="G5649">
        <v>37.896000000000001</v>
      </c>
    </row>
    <row r="5650" spans="1:7" x14ac:dyDescent="0.55000000000000004">
      <c r="A5650" s="1">
        <v>42717</v>
      </c>
      <c r="B5650" t="s">
        <v>98</v>
      </c>
      <c r="C5650" t="s">
        <v>1244</v>
      </c>
      <c r="D5650" t="s">
        <v>144</v>
      </c>
      <c r="E5650" t="s">
        <v>42</v>
      </c>
      <c r="F5650" t="s">
        <v>71</v>
      </c>
      <c r="G5650">
        <v>37.880000000000003</v>
      </c>
    </row>
    <row r="5651" spans="1:7" x14ac:dyDescent="0.55000000000000004">
      <c r="A5651" s="1">
        <v>42128</v>
      </c>
      <c r="B5651" t="s">
        <v>22</v>
      </c>
      <c r="C5651" t="s">
        <v>100</v>
      </c>
      <c r="D5651" t="s">
        <v>101</v>
      </c>
      <c r="E5651" t="s">
        <v>42</v>
      </c>
      <c r="F5651" t="s">
        <v>64</v>
      </c>
      <c r="G5651">
        <v>37.840000000000003</v>
      </c>
    </row>
    <row r="5652" spans="1:7" x14ac:dyDescent="0.55000000000000004">
      <c r="A5652" s="1">
        <v>42977</v>
      </c>
      <c r="B5652" t="s">
        <v>22</v>
      </c>
      <c r="C5652" t="s">
        <v>143</v>
      </c>
      <c r="D5652" t="s">
        <v>144</v>
      </c>
      <c r="E5652" t="s">
        <v>42</v>
      </c>
      <c r="F5652" t="s">
        <v>71</v>
      </c>
      <c r="G5652">
        <v>37.764000000000003</v>
      </c>
    </row>
    <row r="5653" spans="1:7" x14ac:dyDescent="0.55000000000000004">
      <c r="A5653" s="1">
        <v>43422</v>
      </c>
      <c r="B5653" t="s">
        <v>37</v>
      </c>
      <c r="C5653" t="s">
        <v>110</v>
      </c>
      <c r="D5653" t="s">
        <v>101</v>
      </c>
      <c r="E5653" t="s">
        <v>42</v>
      </c>
      <c r="F5653" t="s">
        <v>55</v>
      </c>
      <c r="G5653">
        <v>37.76</v>
      </c>
    </row>
    <row r="5654" spans="1:7" x14ac:dyDescent="0.55000000000000004">
      <c r="A5654" s="1">
        <v>43306</v>
      </c>
      <c r="B5654" t="s">
        <v>22</v>
      </c>
      <c r="C5654" t="s">
        <v>143</v>
      </c>
      <c r="D5654" t="s">
        <v>144</v>
      </c>
      <c r="E5654" t="s">
        <v>42</v>
      </c>
      <c r="F5654" t="s">
        <v>575</v>
      </c>
      <c r="G5654">
        <v>37.752000000000002</v>
      </c>
    </row>
    <row r="5655" spans="1:7" x14ac:dyDescent="0.55000000000000004">
      <c r="A5655" s="1">
        <v>43128</v>
      </c>
      <c r="B5655" t="s">
        <v>98</v>
      </c>
      <c r="C5655" t="s">
        <v>39</v>
      </c>
      <c r="D5655" t="s">
        <v>40</v>
      </c>
      <c r="E5655" t="s">
        <v>28</v>
      </c>
      <c r="F5655" t="s">
        <v>61</v>
      </c>
      <c r="G5655">
        <v>37.74</v>
      </c>
    </row>
    <row r="5656" spans="1:7" x14ac:dyDescent="0.55000000000000004">
      <c r="A5656" s="1">
        <v>42912</v>
      </c>
      <c r="B5656" t="s">
        <v>37</v>
      </c>
      <c r="C5656" t="s">
        <v>263</v>
      </c>
      <c r="D5656" t="s">
        <v>144</v>
      </c>
      <c r="E5656" t="s">
        <v>28</v>
      </c>
      <c r="F5656" t="s">
        <v>61</v>
      </c>
      <c r="G5656">
        <v>37.74</v>
      </c>
    </row>
    <row r="5657" spans="1:7" x14ac:dyDescent="0.55000000000000004">
      <c r="A5657" s="1">
        <v>43051</v>
      </c>
      <c r="B5657" t="s">
        <v>37</v>
      </c>
      <c r="C5657" t="s">
        <v>250</v>
      </c>
      <c r="D5657" t="s">
        <v>101</v>
      </c>
      <c r="E5657" t="s">
        <v>42</v>
      </c>
      <c r="F5657" t="s">
        <v>74</v>
      </c>
      <c r="G5657">
        <v>37.68</v>
      </c>
    </row>
    <row r="5658" spans="1:7" x14ac:dyDescent="0.55000000000000004">
      <c r="A5658" s="1">
        <v>43112</v>
      </c>
      <c r="B5658" t="s">
        <v>98</v>
      </c>
      <c r="C5658" t="s">
        <v>3037</v>
      </c>
      <c r="D5658" t="s">
        <v>144</v>
      </c>
      <c r="E5658" t="s">
        <v>28</v>
      </c>
      <c r="F5658" t="s">
        <v>61</v>
      </c>
      <c r="G5658">
        <v>37.68</v>
      </c>
    </row>
    <row r="5659" spans="1:7" x14ac:dyDescent="0.55000000000000004">
      <c r="A5659" s="1">
        <v>43350</v>
      </c>
      <c r="B5659" t="s">
        <v>22</v>
      </c>
      <c r="C5659" t="s">
        <v>416</v>
      </c>
      <c r="D5659" t="s">
        <v>40</v>
      </c>
      <c r="E5659" t="s">
        <v>42</v>
      </c>
      <c r="F5659" t="s">
        <v>55</v>
      </c>
      <c r="G5659">
        <v>37.68</v>
      </c>
    </row>
    <row r="5660" spans="1:7" x14ac:dyDescent="0.55000000000000004">
      <c r="A5660" s="1">
        <v>42473</v>
      </c>
      <c r="B5660" t="s">
        <v>37</v>
      </c>
      <c r="C5660" t="s">
        <v>39</v>
      </c>
      <c r="D5660" t="s">
        <v>40</v>
      </c>
      <c r="E5660" t="s">
        <v>28</v>
      </c>
      <c r="F5660" t="s">
        <v>61</v>
      </c>
      <c r="G5660">
        <v>37.68</v>
      </c>
    </row>
    <row r="5661" spans="1:7" x14ac:dyDescent="0.55000000000000004">
      <c r="A5661" s="1">
        <v>42633</v>
      </c>
      <c r="B5661" t="s">
        <v>22</v>
      </c>
      <c r="C5661" t="s">
        <v>1244</v>
      </c>
      <c r="D5661" t="s">
        <v>144</v>
      </c>
      <c r="E5661" t="s">
        <v>42</v>
      </c>
      <c r="F5661" t="s">
        <v>71</v>
      </c>
      <c r="G5661">
        <v>37.68</v>
      </c>
    </row>
    <row r="5662" spans="1:7" x14ac:dyDescent="0.55000000000000004">
      <c r="A5662" s="1">
        <v>42938</v>
      </c>
      <c r="B5662" t="s">
        <v>37</v>
      </c>
      <c r="C5662" t="s">
        <v>2738</v>
      </c>
      <c r="D5662" t="s">
        <v>144</v>
      </c>
      <c r="E5662" t="s">
        <v>42</v>
      </c>
      <c r="F5662" t="s">
        <v>74</v>
      </c>
      <c r="G5662">
        <v>37.68</v>
      </c>
    </row>
    <row r="5663" spans="1:7" x14ac:dyDescent="0.55000000000000004">
      <c r="A5663" s="1">
        <v>43387</v>
      </c>
      <c r="B5663" t="s">
        <v>98</v>
      </c>
      <c r="C5663" t="s">
        <v>2738</v>
      </c>
      <c r="D5663" t="s">
        <v>144</v>
      </c>
      <c r="E5663" t="s">
        <v>42</v>
      </c>
      <c r="F5663" t="s">
        <v>71</v>
      </c>
      <c r="G5663">
        <v>37.659999999999997</v>
      </c>
    </row>
    <row r="5664" spans="1:7" x14ac:dyDescent="0.55000000000000004">
      <c r="A5664" s="1">
        <v>43273</v>
      </c>
      <c r="B5664" t="s">
        <v>22</v>
      </c>
      <c r="C5664" t="s">
        <v>50</v>
      </c>
      <c r="D5664" t="s">
        <v>26</v>
      </c>
      <c r="E5664" t="s">
        <v>42</v>
      </c>
      <c r="F5664" t="s">
        <v>169</v>
      </c>
      <c r="G5664">
        <v>37.607999999999997</v>
      </c>
    </row>
    <row r="5665" spans="1:7" x14ac:dyDescent="0.55000000000000004">
      <c r="A5665" s="1">
        <v>42688</v>
      </c>
      <c r="B5665" t="s">
        <v>37</v>
      </c>
      <c r="C5665" t="s">
        <v>263</v>
      </c>
      <c r="D5665" t="s">
        <v>144</v>
      </c>
      <c r="E5665" t="s">
        <v>67</v>
      </c>
      <c r="F5665" t="s">
        <v>157</v>
      </c>
      <c r="G5665">
        <v>37.6</v>
      </c>
    </row>
    <row r="5666" spans="1:7" x14ac:dyDescent="0.55000000000000004">
      <c r="A5666" s="1">
        <v>43231</v>
      </c>
      <c r="B5666" t="s">
        <v>22</v>
      </c>
      <c r="C5666" t="s">
        <v>92</v>
      </c>
      <c r="D5666" t="s">
        <v>40</v>
      </c>
      <c r="E5666" t="s">
        <v>42</v>
      </c>
      <c r="F5666" t="s">
        <v>43</v>
      </c>
      <c r="G5666">
        <v>37.590000000000003</v>
      </c>
    </row>
    <row r="5667" spans="1:7" x14ac:dyDescent="0.55000000000000004">
      <c r="A5667" s="1">
        <v>42970</v>
      </c>
      <c r="B5667" t="s">
        <v>98</v>
      </c>
      <c r="C5667" t="s">
        <v>110</v>
      </c>
      <c r="D5667" t="s">
        <v>101</v>
      </c>
      <c r="E5667" t="s">
        <v>42</v>
      </c>
      <c r="F5667" t="s">
        <v>43</v>
      </c>
      <c r="G5667">
        <v>37.590000000000003</v>
      </c>
    </row>
    <row r="5668" spans="1:7" x14ac:dyDescent="0.55000000000000004">
      <c r="A5668" s="1">
        <v>42989</v>
      </c>
      <c r="B5668" t="s">
        <v>98</v>
      </c>
      <c r="C5668" t="s">
        <v>494</v>
      </c>
      <c r="D5668" t="s">
        <v>144</v>
      </c>
      <c r="E5668" t="s">
        <v>42</v>
      </c>
      <c r="F5668" t="s">
        <v>55</v>
      </c>
      <c r="G5668">
        <v>37.520000000000003</v>
      </c>
    </row>
    <row r="5669" spans="1:7" x14ac:dyDescent="0.55000000000000004">
      <c r="A5669" s="1">
        <v>43250</v>
      </c>
      <c r="B5669" t="s">
        <v>37</v>
      </c>
      <c r="C5669" t="s">
        <v>39</v>
      </c>
      <c r="D5669" t="s">
        <v>40</v>
      </c>
      <c r="E5669" t="s">
        <v>42</v>
      </c>
      <c r="F5669" t="s">
        <v>86</v>
      </c>
      <c r="G5669">
        <v>37.520000000000003</v>
      </c>
    </row>
    <row r="5670" spans="1:7" x14ac:dyDescent="0.55000000000000004">
      <c r="A5670" s="1">
        <v>42962</v>
      </c>
      <c r="B5670" t="s">
        <v>22</v>
      </c>
      <c r="C5670" t="s">
        <v>39</v>
      </c>
      <c r="D5670" t="s">
        <v>40</v>
      </c>
      <c r="E5670" t="s">
        <v>42</v>
      </c>
      <c r="F5670" t="s">
        <v>86</v>
      </c>
      <c r="G5670">
        <v>37.520000000000003</v>
      </c>
    </row>
    <row r="5671" spans="1:7" x14ac:dyDescent="0.55000000000000004">
      <c r="A5671" s="1">
        <v>42913</v>
      </c>
      <c r="B5671" t="s">
        <v>37</v>
      </c>
      <c r="C5671" t="s">
        <v>207</v>
      </c>
      <c r="D5671" t="s">
        <v>101</v>
      </c>
      <c r="E5671" t="s">
        <v>42</v>
      </c>
      <c r="F5671" t="s">
        <v>86</v>
      </c>
      <c r="G5671">
        <v>37.463999999999999</v>
      </c>
    </row>
    <row r="5672" spans="1:7" x14ac:dyDescent="0.55000000000000004">
      <c r="A5672" s="1">
        <v>43046</v>
      </c>
      <c r="B5672" t="s">
        <v>37</v>
      </c>
      <c r="C5672" t="s">
        <v>39</v>
      </c>
      <c r="D5672" t="s">
        <v>40</v>
      </c>
      <c r="E5672" t="s">
        <v>42</v>
      </c>
      <c r="F5672" t="s">
        <v>71</v>
      </c>
      <c r="G5672">
        <v>37.44</v>
      </c>
    </row>
    <row r="5673" spans="1:7" x14ac:dyDescent="0.55000000000000004">
      <c r="A5673" s="1">
        <v>43154</v>
      </c>
      <c r="B5673" t="s">
        <v>22</v>
      </c>
      <c r="C5673" t="s">
        <v>39</v>
      </c>
      <c r="D5673" t="s">
        <v>40</v>
      </c>
      <c r="E5673" t="s">
        <v>42</v>
      </c>
      <c r="F5673" t="s">
        <v>86</v>
      </c>
      <c r="G5673">
        <v>37.44</v>
      </c>
    </row>
    <row r="5674" spans="1:7" x14ac:dyDescent="0.55000000000000004">
      <c r="A5674" s="1">
        <v>43231</v>
      </c>
      <c r="B5674" t="s">
        <v>22</v>
      </c>
      <c r="C5674" t="s">
        <v>92</v>
      </c>
      <c r="D5674" t="s">
        <v>40</v>
      </c>
      <c r="E5674" t="s">
        <v>42</v>
      </c>
      <c r="F5674" t="s">
        <v>86</v>
      </c>
      <c r="G5674">
        <v>37.44</v>
      </c>
    </row>
    <row r="5675" spans="1:7" x14ac:dyDescent="0.55000000000000004">
      <c r="A5675" s="1">
        <v>43036</v>
      </c>
      <c r="B5675" t="s">
        <v>22</v>
      </c>
      <c r="C5675" t="s">
        <v>50</v>
      </c>
      <c r="D5675" t="s">
        <v>26</v>
      </c>
      <c r="E5675" t="s">
        <v>42</v>
      </c>
      <c r="F5675" t="s">
        <v>71</v>
      </c>
      <c r="G5675">
        <v>37.424999999999997</v>
      </c>
    </row>
    <row r="5676" spans="1:7" x14ac:dyDescent="0.55000000000000004">
      <c r="A5676" s="1">
        <v>43098</v>
      </c>
      <c r="B5676" t="s">
        <v>98</v>
      </c>
      <c r="C5676" t="s">
        <v>50</v>
      </c>
      <c r="D5676" t="s">
        <v>26</v>
      </c>
      <c r="E5676" t="s">
        <v>42</v>
      </c>
      <c r="F5676" t="s">
        <v>86</v>
      </c>
      <c r="G5676">
        <v>37.408000000000001</v>
      </c>
    </row>
    <row r="5677" spans="1:7" x14ac:dyDescent="0.55000000000000004">
      <c r="A5677" s="1">
        <v>42017</v>
      </c>
      <c r="B5677" t="s">
        <v>22</v>
      </c>
      <c r="C5677" t="s">
        <v>494</v>
      </c>
      <c r="D5677" t="s">
        <v>144</v>
      </c>
      <c r="E5677" t="s">
        <v>42</v>
      </c>
      <c r="F5677" t="s">
        <v>86</v>
      </c>
      <c r="G5677">
        <v>37.408000000000001</v>
      </c>
    </row>
    <row r="5678" spans="1:7" x14ac:dyDescent="0.55000000000000004">
      <c r="A5678" s="1">
        <v>42164</v>
      </c>
      <c r="B5678" t="s">
        <v>37</v>
      </c>
      <c r="C5678" t="s">
        <v>1392</v>
      </c>
      <c r="D5678" t="s">
        <v>40</v>
      </c>
      <c r="E5678" t="s">
        <v>28</v>
      </c>
      <c r="F5678" t="s">
        <v>61</v>
      </c>
      <c r="G5678">
        <v>37.4</v>
      </c>
    </row>
    <row r="5679" spans="1:7" x14ac:dyDescent="0.55000000000000004">
      <c r="A5679" s="1">
        <v>43435</v>
      </c>
      <c r="B5679" t="s">
        <v>22</v>
      </c>
      <c r="C5679" t="s">
        <v>143</v>
      </c>
      <c r="D5679" t="s">
        <v>144</v>
      </c>
      <c r="E5679" t="s">
        <v>42</v>
      </c>
      <c r="F5679" t="s">
        <v>55</v>
      </c>
      <c r="G5679">
        <v>37.392000000000003</v>
      </c>
    </row>
    <row r="5680" spans="1:7" x14ac:dyDescent="0.55000000000000004">
      <c r="A5680" s="1">
        <v>42710</v>
      </c>
      <c r="B5680" t="s">
        <v>22</v>
      </c>
      <c r="C5680" t="s">
        <v>494</v>
      </c>
      <c r="D5680" t="s">
        <v>144</v>
      </c>
      <c r="E5680" t="s">
        <v>42</v>
      </c>
      <c r="F5680" t="s">
        <v>64</v>
      </c>
      <c r="G5680">
        <v>37.375999999999998</v>
      </c>
    </row>
    <row r="5681" spans="1:7" x14ac:dyDescent="0.55000000000000004">
      <c r="A5681" s="1">
        <v>42652</v>
      </c>
      <c r="B5681" t="s">
        <v>22</v>
      </c>
      <c r="C5681" t="s">
        <v>50</v>
      </c>
      <c r="D5681" t="s">
        <v>26</v>
      </c>
      <c r="E5681" t="s">
        <v>42</v>
      </c>
      <c r="F5681" t="s">
        <v>64</v>
      </c>
      <c r="G5681">
        <v>37.375999999999998</v>
      </c>
    </row>
    <row r="5682" spans="1:7" x14ac:dyDescent="0.55000000000000004">
      <c r="A5682" s="1">
        <v>43456</v>
      </c>
      <c r="B5682" t="s">
        <v>37</v>
      </c>
      <c r="C5682" t="s">
        <v>665</v>
      </c>
      <c r="D5682" t="s">
        <v>40</v>
      </c>
      <c r="E5682" t="s">
        <v>42</v>
      </c>
      <c r="F5682" t="s">
        <v>55</v>
      </c>
      <c r="G5682">
        <v>37.32</v>
      </c>
    </row>
    <row r="5683" spans="1:7" x14ac:dyDescent="0.55000000000000004">
      <c r="A5683" s="1">
        <v>42491</v>
      </c>
      <c r="B5683" t="s">
        <v>22</v>
      </c>
      <c r="C5683" t="s">
        <v>39</v>
      </c>
      <c r="D5683" t="s">
        <v>40</v>
      </c>
      <c r="E5683" t="s">
        <v>42</v>
      </c>
      <c r="F5683" t="s">
        <v>55</v>
      </c>
      <c r="G5683">
        <v>37.32</v>
      </c>
    </row>
    <row r="5684" spans="1:7" x14ac:dyDescent="0.55000000000000004">
      <c r="A5684" s="1">
        <v>42959</v>
      </c>
      <c r="B5684" t="s">
        <v>98</v>
      </c>
      <c r="C5684" t="s">
        <v>143</v>
      </c>
      <c r="D5684" t="s">
        <v>144</v>
      </c>
      <c r="E5684" t="s">
        <v>42</v>
      </c>
      <c r="F5684" t="s">
        <v>64</v>
      </c>
      <c r="G5684">
        <v>37.311999999999998</v>
      </c>
    </row>
    <row r="5685" spans="1:7" x14ac:dyDescent="0.55000000000000004">
      <c r="A5685" s="1">
        <v>43049</v>
      </c>
      <c r="B5685" t="s">
        <v>37</v>
      </c>
      <c r="C5685" t="s">
        <v>593</v>
      </c>
      <c r="D5685" t="s">
        <v>101</v>
      </c>
      <c r="E5685" t="s">
        <v>28</v>
      </c>
      <c r="F5685" t="s">
        <v>61</v>
      </c>
      <c r="G5685">
        <v>37.299999999999997</v>
      </c>
    </row>
    <row r="5686" spans="1:7" x14ac:dyDescent="0.55000000000000004">
      <c r="A5686" s="1">
        <v>42324</v>
      </c>
      <c r="B5686" t="s">
        <v>22</v>
      </c>
      <c r="C5686" t="s">
        <v>207</v>
      </c>
      <c r="D5686" t="s">
        <v>101</v>
      </c>
      <c r="E5686" t="s">
        <v>28</v>
      </c>
      <c r="F5686" t="s">
        <v>32</v>
      </c>
      <c r="G5686">
        <v>37.295999999999999</v>
      </c>
    </row>
    <row r="5687" spans="1:7" x14ac:dyDescent="0.55000000000000004">
      <c r="A5687" s="1">
        <v>43333</v>
      </c>
      <c r="B5687" t="s">
        <v>22</v>
      </c>
      <c r="C5687" t="s">
        <v>225</v>
      </c>
      <c r="D5687" t="s">
        <v>101</v>
      </c>
      <c r="E5687" t="s">
        <v>42</v>
      </c>
      <c r="F5687" t="s">
        <v>575</v>
      </c>
      <c r="G5687">
        <v>37.24</v>
      </c>
    </row>
    <row r="5688" spans="1:7" x14ac:dyDescent="0.55000000000000004">
      <c r="A5688" s="1">
        <v>42932</v>
      </c>
      <c r="B5688" t="s">
        <v>37</v>
      </c>
      <c r="C5688" t="s">
        <v>100</v>
      </c>
      <c r="D5688" t="s">
        <v>101</v>
      </c>
      <c r="E5688" t="s">
        <v>42</v>
      </c>
      <c r="F5688" t="s">
        <v>55</v>
      </c>
      <c r="G5688">
        <v>37.223999999999997</v>
      </c>
    </row>
    <row r="5689" spans="1:7" x14ac:dyDescent="0.55000000000000004">
      <c r="A5689" s="1">
        <v>43443</v>
      </c>
      <c r="B5689" t="s">
        <v>37</v>
      </c>
      <c r="C5689" t="s">
        <v>494</v>
      </c>
      <c r="D5689" t="s">
        <v>144</v>
      </c>
      <c r="E5689" t="s">
        <v>42</v>
      </c>
      <c r="F5689" t="s">
        <v>55</v>
      </c>
      <c r="G5689">
        <v>37.207999999999998</v>
      </c>
    </row>
    <row r="5690" spans="1:7" x14ac:dyDescent="0.55000000000000004">
      <c r="A5690" s="1">
        <v>43234</v>
      </c>
      <c r="B5690" t="s">
        <v>37</v>
      </c>
      <c r="C5690" t="s">
        <v>2738</v>
      </c>
      <c r="D5690" t="s">
        <v>144</v>
      </c>
      <c r="E5690" t="s">
        <v>42</v>
      </c>
      <c r="F5690" t="s">
        <v>64</v>
      </c>
      <c r="G5690">
        <v>37.200000000000003</v>
      </c>
    </row>
    <row r="5691" spans="1:7" x14ac:dyDescent="0.55000000000000004">
      <c r="A5691" s="1">
        <v>42941</v>
      </c>
      <c r="B5691" t="s">
        <v>98</v>
      </c>
      <c r="C5691" t="s">
        <v>39</v>
      </c>
      <c r="D5691" t="s">
        <v>40</v>
      </c>
      <c r="E5691" t="s">
        <v>42</v>
      </c>
      <c r="F5691" t="s">
        <v>64</v>
      </c>
      <c r="G5691">
        <v>37.17</v>
      </c>
    </row>
    <row r="5692" spans="1:7" x14ac:dyDescent="0.55000000000000004">
      <c r="A5692" s="1">
        <v>43065</v>
      </c>
      <c r="B5692" t="s">
        <v>22</v>
      </c>
      <c r="C5692" t="s">
        <v>39</v>
      </c>
      <c r="D5692" t="s">
        <v>40</v>
      </c>
      <c r="E5692" t="s">
        <v>42</v>
      </c>
      <c r="F5692" t="s">
        <v>64</v>
      </c>
      <c r="G5692">
        <v>37.17</v>
      </c>
    </row>
    <row r="5693" spans="1:7" x14ac:dyDescent="0.55000000000000004">
      <c r="A5693" s="1">
        <v>43353</v>
      </c>
      <c r="B5693" t="s">
        <v>22</v>
      </c>
      <c r="C5693" t="s">
        <v>494</v>
      </c>
      <c r="D5693" t="s">
        <v>144</v>
      </c>
      <c r="E5693" t="s">
        <v>67</v>
      </c>
      <c r="F5693" t="s">
        <v>157</v>
      </c>
      <c r="G5693">
        <v>37.055999999999997</v>
      </c>
    </row>
    <row r="5694" spans="1:7" x14ac:dyDescent="0.55000000000000004">
      <c r="A5694" s="1">
        <v>42365</v>
      </c>
      <c r="B5694" t="s">
        <v>98</v>
      </c>
      <c r="C5694" t="s">
        <v>39</v>
      </c>
      <c r="D5694" t="s">
        <v>40</v>
      </c>
      <c r="E5694" t="s">
        <v>42</v>
      </c>
      <c r="F5694" t="s">
        <v>71</v>
      </c>
      <c r="G5694">
        <v>37.055999999999997</v>
      </c>
    </row>
    <row r="5695" spans="1:7" x14ac:dyDescent="0.55000000000000004">
      <c r="A5695" s="1">
        <v>42878</v>
      </c>
      <c r="B5695" t="s">
        <v>22</v>
      </c>
      <c r="C5695" t="s">
        <v>39</v>
      </c>
      <c r="D5695" t="s">
        <v>40</v>
      </c>
      <c r="E5695" t="s">
        <v>28</v>
      </c>
      <c r="F5695" t="s">
        <v>61</v>
      </c>
      <c r="G5695">
        <v>37.049999999999997</v>
      </c>
    </row>
    <row r="5696" spans="1:7" x14ac:dyDescent="0.55000000000000004">
      <c r="A5696" s="1">
        <v>43339</v>
      </c>
      <c r="B5696" t="s">
        <v>98</v>
      </c>
      <c r="C5696" t="s">
        <v>263</v>
      </c>
      <c r="D5696" t="s">
        <v>144</v>
      </c>
      <c r="E5696" t="s">
        <v>42</v>
      </c>
      <c r="F5696" t="s">
        <v>71</v>
      </c>
      <c r="G5696">
        <v>37.008000000000003</v>
      </c>
    </row>
    <row r="5697" spans="1:7" x14ac:dyDescent="0.55000000000000004">
      <c r="A5697" s="1">
        <v>42688</v>
      </c>
      <c r="B5697" t="s">
        <v>37</v>
      </c>
      <c r="C5697" t="s">
        <v>263</v>
      </c>
      <c r="D5697" t="s">
        <v>144</v>
      </c>
      <c r="E5697" t="s">
        <v>42</v>
      </c>
      <c r="F5697" t="s">
        <v>86</v>
      </c>
      <c r="G5697">
        <v>37</v>
      </c>
    </row>
    <row r="5698" spans="1:7" x14ac:dyDescent="0.55000000000000004">
      <c r="A5698" s="1">
        <v>42329</v>
      </c>
      <c r="B5698" t="s">
        <v>37</v>
      </c>
      <c r="C5698" t="s">
        <v>25</v>
      </c>
      <c r="D5698" t="s">
        <v>26</v>
      </c>
      <c r="E5698" t="s">
        <v>67</v>
      </c>
      <c r="F5698" t="s">
        <v>68</v>
      </c>
      <c r="G5698">
        <v>36.99</v>
      </c>
    </row>
    <row r="5699" spans="1:7" x14ac:dyDescent="0.55000000000000004">
      <c r="A5699" s="1">
        <v>42708</v>
      </c>
      <c r="B5699" t="s">
        <v>22</v>
      </c>
      <c r="C5699" t="s">
        <v>331</v>
      </c>
      <c r="D5699" t="s">
        <v>26</v>
      </c>
      <c r="E5699" t="s">
        <v>42</v>
      </c>
      <c r="F5699" t="s">
        <v>64</v>
      </c>
      <c r="G5699">
        <v>36.96</v>
      </c>
    </row>
    <row r="5700" spans="1:7" x14ac:dyDescent="0.55000000000000004">
      <c r="A5700" s="1">
        <v>43312</v>
      </c>
      <c r="B5700" t="s">
        <v>22</v>
      </c>
      <c r="C5700" t="s">
        <v>39</v>
      </c>
      <c r="D5700" t="s">
        <v>40</v>
      </c>
      <c r="E5700" t="s">
        <v>28</v>
      </c>
      <c r="F5700" t="s">
        <v>61</v>
      </c>
      <c r="G5700">
        <v>36.96</v>
      </c>
    </row>
    <row r="5701" spans="1:7" x14ac:dyDescent="0.55000000000000004">
      <c r="A5701" s="1">
        <v>42687</v>
      </c>
      <c r="B5701" t="s">
        <v>22</v>
      </c>
      <c r="C5701" t="s">
        <v>453</v>
      </c>
      <c r="D5701" t="s">
        <v>40</v>
      </c>
      <c r="E5701" t="s">
        <v>42</v>
      </c>
      <c r="F5701" t="s">
        <v>71</v>
      </c>
      <c r="G5701">
        <v>36.881999999999998</v>
      </c>
    </row>
    <row r="5702" spans="1:7" x14ac:dyDescent="0.55000000000000004">
      <c r="A5702" s="1">
        <v>42176</v>
      </c>
      <c r="B5702" t="s">
        <v>22</v>
      </c>
      <c r="C5702" t="s">
        <v>315</v>
      </c>
      <c r="D5702" t="s">
        <v>26</v>
      </c>
      <c r="E5702" t="s">
        <v>42</v>
      </c>
      <c r="F5702" t="s">
        <v>55</v>
      </c>
      <c r="G5702">
        <v>36.840000000000003</v>
      </c>
    </row>
    <row r="5703" spans="1:7" x14ac:dyDescent="0.55000000000000004">
      <c r="A5703" s="1">
        <v>42618</v>
      </c>
      <c r="B5703" t="s">
        <v>37</v>
      </c>
      <c r="C5703" t="s">
        <v>225</v>
      </c>
      <c r="D5703" t="s">
        <v>101</v>
      </c>
      <c r="E5703" t="s">
        <v>42</v>
      </c>
      <c r="F5703" t="s">
        <v>86</v>
      </c>
      <c r="G5703">
        <v>36.840000000000003</v>
      </c>
    </row>
    <row r="5704" spans="1:7" x14ac:dyDescent="0.55000000000000004">
      <c r="A5704" s="1">
        <v>42416</v>
      </c>
      <c r="B5704" t="s">
        <v>22</v>
      </c>
      <c r="C5704" t="s">
        <v>39</v>
      </c>
      <c r="D5704" t="s">
        <v>40</v>
      </c>
      <c r="E5704" t="s">
        <v>42</v>
      </c>
      <c r="F5704" t="s">
        <v>86</v>
      </c>
      <c r="G5704">
        <v>36.840000000000003</v>
      </c>
    </row>
    <row r="5705" spans="1:7" x14ac:dyDescent="0.55000000000000004">
      <c r="A5705" s="1">
        <v>42842</v>
      </c>
      <c r="B5705" t="s">
        <v>98</v>
      </c>
      <c r="C5705" t="s">
        <v>84</v>
      </c>
      <c r="D5705" t="s">
        <v>26</v>
      </c>
      <c r="E5705" t="s">
        <v>67</v>
      </c>
      <c r="F5705" t="s">
        <v>68</v>
      </c>
      <c r="G5705">
        <v>36.792000000000002</v>
      </c>
    </row>
    <row r="5706" spans="1:7" x14ac:dyDescent="0.55000000000000004">
      <c r="A5706" s="1">
        <v>43312</v>
      </c>
      <c r="B5706" t="s">
        <v>22</v>
      </c>
      <c r="C5706" t="s">
        <v>207</v>
      </c>
      <c r="D5706" t="s">
        <v>101</v>
      </c>
      <c r="E5706" t="s">
        <v>67</v>
      </c>
      <c r="F5706" t="s">
        <v>68</v>
      </c>
      <c r="G5706">
        <v>36.792000000000002</v>
      </c>
    </row>
    <row r="5707" spans="1:7" x14ac:dyDescent="0.55000000000000004">
      <c r="A5707" s="1">
        <v>42707</v>
      </c>
      <c r="B5707" t="s">
        <v>98</v>
      </c>
      <c r="C5707" t="s">
        <v>143</v>
      </c>
      <c r="D5707" t="s">
        <v>144</v>
      </c>
      <c r="E5707" t="s">
        <v>67</v>
      </c>
      <c r="F5707" t="s">
        <v>157</v>
      </c>
      <c r="G5707">
        <v>36.783999999999999</v>
      </c>
    </row>
    <row r="5708" spans="1:7" x14ac:dyDescent="0.55000000000000004">
      <c r="A5708" s="1">
        <v>42500</v>
      </c>
      <c r="B5708" t="s">
        <v>98</v>
      </c>
      <c r="C5708" t="s">
        <v>207</v>
      </c>
      <c r="D5708" t="s">
        <v>101</v>
      </c>
      <c r="E5708" t="s">
        <v>42</v>
      </c>
      <c r="F5708" t="s">
        <v>64</v>
      </c>
      <c r="G5708">
        <v>36.783999999999999</v>
      </c>
    </row>
    <row r="5709" spans="1:7" x14ac:dyDescent="0.55000000000000004">
      <c r="A5709" s="1">
        <v>42641</v>
      </c>
      <c r="B5709" t="s">
        <v>37</v>
      </c>
      <c r="C5709" t="s">
        <v>39</v>
      </c>
      <c r="D5709" t="s">
        <v>40</v>
      </c>
      <c r="E5709" t="s">
        <v>67</v>
      </c>
      <c r="F5709" t="s">
        <v>68</v>
      </c>
      <c r="G5709">
        <v>36.783999999999999</v>
      </c>
    </row>
    <row r="5710" spans="1:7" x14ac:dyDescent="0.55000000000000004">
      <c r="A5710" s="1">
        <v>42343</v>
      </c>
      <c r="B5710" t="s">
        <v>37</v>
      </c>
      <c r="C5710" t="s">
        <v>494</v>
      </c>
      <c r="D5710" t="s">
        <v>144</v>
      </c>
      <c r="E5710" t="s">
        <v>67</v>
      </c>
      <c r="F5710" t="s">
        <v>68</v>
      </c>
      <c r="G5710">
        <v>36.738</v>
      </c>
    </row>
    <row r="5711" spans="1:7" x14ac:dyDescent="0.55000000000000004">
      <c r="A5711" s="1">
        <v>43453</v>
      </c>
      <c r="B5711" t="s">
        <v>22</v>
      </c>
      <c r="C5711" t="s">
        <v>39</v>
      </c>
      <c r="D5711" t="s">
        <v>40</v>
      </c>
      <c r="E5711" t="s">
        <v>42</v>
      </c>
      <c r="F5711" t="s">
        <v>71</v>
      </c>
      <c r="G5711">
        <v>36.671999999999997</v>
      </c>
    </row>
    <row r="5712" spans="1:7" x14ac:dyDescent="0.55000000000000004">
      <c r="A5712" s="1">
        <v>43200</v>
      </c>
      <c r="B5712" t="s">
        <v>22</v>
      </c>
      <c r="C5712" t="s">
        <v>143</v>
      </c>
      <c r="D5712" t="s">
        <v>144</v>
      </c>
      <c r="E5712" t="s">
        <v>28</v>
      </c>
      <c r="F5712" t="s">
        <v>61</v>
      </c>
      <c r="G5712">
        <v>36.671999999999997</v>
      </c>
    </row>
    <row r="5713" spans="1:7" x14ac:dyDescent="0.55000000000000004">
      <c r="A5713" s="1">
        <v>42671</v>
      </c>
      <c r="B5713" t="s">
        <v>22</v>
      </c>
      <c r="C5713" t="s">
        <v>25</v>
      </c>
      <c r="D5713" t="s">
        <v>26</v>
      </c>
      <c r="E5713" t="s">
        <v>42</v>
      </c>
      <c r="F5713" t="s">
        <v>55</v>
      </c>
      <c r="G5713">
        <v>36.630000000000003</v>
      </c>
    </row>
    <row r="5714" spans="1:7" x14ac:dyDescent="0.55000000000000004">
      <c r="A5714" s="1">
        <v>43052</v>
      </c>
      <c r="B5714" t="s">
        <v>37</v>
      </c>
      <c r="C5714" t="s">
        <v>263</v>
      </c>
      <c r="D5714" t="s">
        <v>144</v>
      </c>
      <c r="E5714" t="s">
        <v>42</v>
      </c>
      <c r="F5714" t="s">
        <v>55</v>
      </c>
      <c r="G5714">
        <v>36.630000000000003</v>
      </c>
    </row>
    <row r="5715" spans="1:7" x14ac:dyDescent="0.55000000000000004">
      <c r="A5715" s="1">
        <v>42315</v>
      </c>
      <c r="B5715" t="s">
        <v>22</v>
      </c>
      <c r="C5715" t="s">
        <v>110</v>
      </c>
      <c r="D5715" t="s">
        <v>101</v>
      </c>
      <c r="E5715" t="s">
        <v>42</v>
      </c>
      <c r="F5715" t="s">
        <v>55</v>
      </c>
      <c r="G5715">
        <v>36.630000000000003</v>
      </c>
    </row>
    <row r="5716" spans="1:7" x14ac:dyDescent="0.55000000000000004">
      <c r="A5716" s="1">
        <v>42502</v>
      </c>
      <c r="B5716" t="s">
        <v>22</v>
      </c>
      <c r="C5716" t="s">
        <v>263</v>
      </c>
      <c r="D5716" t="s">
        <v>144</v>
      </c>
      <c r="E5716" t="s">
        <v>42</v>
      </c>
      <c r="F5716" t="s">
        <v>55</v>
      </c>
      <c r="G5716">
        <v>36.630000000000003</v>
      </c>
    </row>
    <row r="5717" spans="1:7" x14ac:dyDescent="0.55000000000000004">
      <c r="A5717" s="1">
        <v>42534</v>
      </c>
      <c r="B5717" t="s">
        <v>22</v>
      </c>
      <c r="C5717" t="s">
        <v>39</v>
      </c>
      <c r="D5717" t="s">
        <v>40</v>
      </c>
      <c r="E5717" t="s">
        <v>42</v>
      </c>
      <c r="F5717" t="s">
        <v>71</v>
      </c>
      <c r="G5717">
        <v>36.624000000000002</v>
      </c>
    </row>
    <row r="5718" spans="1:7" x14ac:dyDescent="0.55000000000000004">
      <c r="A5718" s="1">
        <v>42837</v>
      </c>
      <c r="B5718" t="s">
        <v>22</v>
      </c>
      <c r="C5718" t="s">
        <v>39</v>
      </c>
      <c r="D5718" t="s">
        <v>40</v>
      </c>
      <c r="E5718" t="s">
        <v>42</v>
      </c>
      <c r="F5718" t="s">
        <v>71</v>
      </c>
      <c r="G5718">
        <v>36.624000000000002</v>
      </c>
    </row>
    <row r="5719" spans="1:7" x14ac:dyDescent="0.55000000000000004">
      <c r="A5719" s="1">
        <v>43436</v>
      </c>
      <c r="B5719" t="s">
        <v>37</v>
      </c>
      <c r="C5719" t="s">
        <v>453</v>
      </c>
      <c r="D5719" t="s">
        <v>40</v>
      </c>
      <c r="E5719" t="s">
        <v>42</v>
      </c>
      <c r="F5719" t="s">
        <v>71</v>
      </c>
      <c r="G5719">
        <v>36.624000000000002</v>
      </c>
    </row>
    <row r="5720" spans="1:7" x14ac:dyDescent="0.55000000000000004">
      <c r="A5720" s="1">
        <v>42797</v>
      </c>
      <c r="B5720" t="s">
        <v>22</v>
      </c>
      <c r="C5720" t="s">
        <v>100</v>
      </c>
      <c r="D5720" t="s">
        <v>101</v>
      </c>
      <c r="E5720" t="s">
        <v>42</v>
      </c>
      <c r="F5720" t="s">
        <v>169</v>
      </c>
      <c r="G5720">
        <v>36.6</v>
      </c>
    </row>
    <row r="5721" spans="1:7" x14ac:dyDescent="0.55000000000000004">
      <c r="A5721" s="1">
        <v>42691</v>
      </c>
      <c r="B5721" t="s">
        <v>22</v>
      </c>
      <c r="C5721" t="s">
        <v>39</v>
      </c>
      <c r="D5721" t="s">
        <v>40</v>
      </c>
      <c r="E5721" t="s">
        <v>28</v>
      </c>
      <c r="F5721" t="s">
        <v>61</v>
      </c>
      <c r="G5721">
        <v>36.6</v>
      </c>
    </row>
    <row r="5722" spans="1:7" x14ac:dyDescent="0.55000000000000004">
      <c r="A5722" s="1">
        <v>42907</v>
      </c>
      <c r="B5722" t="s">
        <v>22</v>
      </c>
      <c r="C5722" t="s">
        <v>263</v>
      </c>
      <c r="D5722" t="s">
        <v>144</v>
      </c>
      <c r="E5722" t="s">
        <v>42</v>
      </c>
      <c r="F5722" t="s">
        <v>71</v>
      </c>
      <c r="G5722">
        <v>36.56</v>
      </c>
    </row>
    <row r="5723" spans="1:7" x14ac:dyDescent="0.55000000000000004">
      <c r="A5723" s="1">
        <v>43210</v>
      </c>
      <c r="B5723" t="s">
        <v>22</v>
      </c>
      <c r="C5723" t="s">
        <v>234</v>
      </c>
      <c r="D5723" t="s">
        <v>101</v>
      </c>
      <c r="E5723" t="s">
        <v>42</v>
      </c>
      <c r="F5723" t="s">
        <v>71</v>
      </c>
      <c r="G5723">
        <v>36.56</v>
      </c>
    </row>
    <row r="5724" spans="1:7" x14ac:dyDescent="0.55000000000000004">
      <c r="A5724" s="1">
        <v>42170</v>
      </c>
      <c r="B5724" t="s">
        <v>22</v>
      </c>
      <c r="C5724" t="s">
        <v>100</v>
      </c>
      <c r="D5724" t="s">
        <v>101</v>
      </c>
      <c r="E5724" t="s">
        <v>42</v>
      </c>
      <c r="F5724" t="s">
        <v>86</v>
      </c>
      <c r="G5724">
        <v>36.543999999999997</v>
      </c>
    </row>
    <row r="5725" spans="1:7" x14ac:dyDescent="0.55000000000000004">
      <c r="A5725" s="1">
        <v>42613</v>
      </c>
      <c r="B5725" t="s">
        <v>37</v>
      </c>
      <c r="C5725" t="s">
        <v>39</v>
      </c>
      <c r="D5725" t="s">
        <v>40</v>
      </c>
      <c r="E5725" t="s">
        <v>67</v>
      </c>
      <c r="F5725" t="s">
        <v>157</v>
      </c>
      <c r="G5725">
        <v>36.51</v>
      </c>
    </row>
    <row r="5726" spans="1:7" x14ac:dyDescent="0.55000000000000004">
      <c r="A5726" s="1">
        <v>42794</v>
      </c>
      <c r="B5726" t="s">
        <v>37</v>
      </c>
      <c r="C5726" t="s">
        <v>263</v>
      </c>
      <c r="D5726" t="s">
        <v>144</v>
      </c>
      <c r="E5726" t="s">
        <v>42</v>
      </c>
      <c r="F5726" t="s">
        <v>265</v>
      </c>
      <c r="G5726">
        <v>36.479999999999997</v>
      </c>
    </row>
    <row r="5727" spans="1:7" x14ac:dyDescent="0.55000000000000004">
      <c r="A5727" s="1">
        <v>42031</v>
      </c>
      <c r="B5727" t="s">
        <v>22</v>
      </c>
      <c r="C5727" t="s">
        <v>39</v>
      </c>
      <c r="D5727" t="s">
        <v>40</v>
      </c>
      <c r="E5727" t="s">
        <v>42</v>
      </c>
      <c r="F5727" t="s">
        <v>64</v>
      </c>
      <c r="G5727">
        <v>36.44</v>
      </c>
    </row>
    <row r="5728" spans="1:7" x14ac:dyDescent="0.55000000000000004">
      <c r="A5728" s="1">
        <v>43395</v>
      </c>
      <c r="B5728" t="s">
        <v>98</v>
      </c>
      <c r="C5728" t="s">
        <v>646</v>
      </c>
      <c r="D5728" t="s">
        <v>101</v>
      </c>
      <c r="E5728" t="s">
        <v>42</v>
      </c>
      <c r="F5728" t="s">
        <v>64</v>
      </c>
      <c r="G5728">
        <v>36.44</v>
      </c>
    </row>
    <row r="5729" spans="1:7" x14ac:dyDescent="0.55000000000000004">
      <c r="A5729" s="1">
        <v>42716</v>
      </c>
      <c r="B5729" t="s">
        <v>22</v>
      </c>
      <c r="C5729" t="s">
        <v>39</v>
      </c>
      <c r="D5729" t="s">
        <v>40</v>
      </c>
      <c r="E5729" t="s">
        <v>42</v>
      </c>
      <c r="F5729" t="s">
        <v>86</v>
      </c>
      <c r="G5729">
        <v>36.44</v>
      </c>
    </row>
    <row r="5730" spans="1:7" x14ac:dyDescent="0.55000000000000004">
      <c r="A5730" s="1">
        <v>42708</v>
      </c>
      <c r="B5730" t="s">
        <v>37</v>
      </c>
      <c r="C5730" t="s">
        <v>39</v>
      </c>
      <c r="D5730" t="s">
        <v>40</v>
      </c>
      <c r="E5730" t="s">
        <v>28</v>
      </c>
      <c r="F5730" t="s">
        <v>61</v>
      </c>
      <c r="G5730">
        <v>36.4</v>
      </c>
    </row>
    <row r="5731" spans="1:7" x14ac:dyDescent="0.55000000000000004">
      <c r="A5731" s="1">
        <v>42065</v>
      </c>
      <c r="B5731" t="s">
        <v>98</v>
      </c>
      <c r="C5731" t="s">
        <v>263</v>
      </c>
      <c r="D5731" t="s">
        <v>144</v>
      </c>
      <c r="E5731" t="s">
        <v>42</v>
      </c>
      <c r="F5731" t="s">
        <v>86</v>
      </c>
      <c r="G5731">
        <v>36.4</v>
      </c>
    </row>
    <row r="5732" spans="1:7" x14ac:dyDescent="0.55000000000000004">
      <c r="A5732" s="1">
        <v>42930</v>
      </c>
      <c r="B5732" t="s">
        <v>22</v>
      </c>
      <c r="C5732" t="s">
        <v>1271</v>
      </c>
      <c r="D5732" t="s">
        <v>26</v>
      </c>
      <c r="E5732" t="s">
        <v>42</v>
      </c>
      <c r="F5732" t="s">
        <v>71</v>
      </c>
      <c r="G5732">
        <v>36.4</v>
      </c>
    </row>
    <row r="5733" spans="1:7" x14ac:dyDescent="0.55000000000000004">
      <c r="A5733" s="1">
        <v>42768</v>
      </c>
      <c r="B5733" t="s">
        <v>22</v>
      </c>
      <c r="C5733" t="s">
        <v>315</v>
      </c>
      <c r="D5733" t="s">
        <v>26</v>
      </c>
      <c r="E5733" t="s">
        <v>42</v>
      </c>
      <c r="F5733" t="s">
        <v>71</v>
      </c>
      <c r="G5733">
        <v>36.4</v>
      </c>
    </row>
    <row r="5734" spans="1:7" x14ac:dyDescent="0.55000000000000004">
      <c r="A5734" s="1">
        <v>42290</v>
      </c>
      <c r="B5734" t="s">
        <v>98</v>
      </c>
      <c r="C5734" t="s">
        <v>315</v>
      </c>
      <c r="D5734" t="s">
        <v>26</v>
      </c>
      <c r="E5734" t="s">
        <v>42</v>
      </c>
      <c r="F5734" t="s">
        <v>169</v>
      </c>
      <c r="G5734">
        <v>36.4</v>
      </c>
    </row>
    <row r="5735" spans="1:7" x14ac:dyDescent="0.55000000000000004">
      <c r="A5735" s="1">
        <v>42298</v>
      </c>
      <c r="B5735" t="s">
        <v>37</v>
      </c>
      <c r="C5735" t="s">
        <v>39</v>
      </c>
      <c r="D5735" t="s">
        <v>40</v>
      </c>
      <c r="E5735" t="s">
        <v>42</v>
      </c>
      <c r="F5735" t="s">
        <v>71</v>
      </c>
      <c r="G5735">
        <v>36.36</v>
      </c>
    </row>
    <row r="5736" spans="1:7" x14ac:dyDescent="0.55000000000000004">
      <c r="A5736" s="1">
        <v>43260</v>
      </c>
      <c r="B5736" t="s">
        <v>98</v>
      </c>
      <c r="C5736" t="s">
        <v>207</v>
      </c>
      <c r="D5736" t="s">
        <v>101</v>
      </c>
      <c r="E5736" t="s">
        <v>42</v>
      </c>
      <c r="F5736" t="s">
        <v>86</v>
      </c>
      <c r="G5736">
        <v>36.351999999999997</v>
      </c>
    </row>
    <row r="5737" spans="1:7" x14ac:dyDescent="0.55000000000000004">
      <c r="A5737" s="1">
        <v>42616</v>
      </c>
      <c r="B5737" t="s">
        <v>22</v>
      </c>
      <c r="C5737" t="s">
        <v>143</v>
      </c>
      <c r="D5737" t="s">
        <v>144</v>
      </c>
      <c r="E5737" t="s">
        <v>42</v>
      </c>
      <c r="F5737" t="s">
        <v>55</v>
      </c>
      <c r="G5737">
        <v>36.335999999999999</v>
      </c>
    </row>
    <row r="5738" spans="1:7" x14ac:dyDescent="0.55000000000000004">
      <c r="A5738" s="1">
        <v>43239</v>
      </c>
      <c r="B5738" t="s">
        <v>98</v>
      </c>
      <c r="C5738" t="s">
        <v>39</v>
      </c>
      <c r="D5738" t="s">
        <v>40</v>
      </c>
      <c r="E5738" t="s">
        <v>67</v>
      </c>
      <c r="F5738" t="s">
        <v>157</v>
      </c>
      <c r="G5738">
        <v>36.32</v>
      </c>
    </row>
    <row r="5739" spans="1:7" x14ac:dyDescent="0.55000000000000004">
      <c r="A5739" s="1">
        <v>43313</v>
      </c>
      <c r="B5739" t="s">
        <v>37</v>
      </c>
      <c r="C5739" t="s">
        <v>100</v>
      </c>
      <c r="D5739" t="s">
        <v>101</v>
      </c>
      <c r="E5739" t="s">
        <v>42</v>
      </c>
      <c r="F5739" t="s">
        <v>86</v>
      </c>
      <c r="G5739">
        <v>36.287999999999997</v>
      </c>
    </row>
    <row r="5740" spans="1:7" x14ac:dyDescent="0.55000000000000004">
      <c r="A5740" s="1">
        <v>42339</v>
      </c>
      <c r="B5740" t="s">
        <v>22</v>
      </c>
      <c r="C5740" t="s">
        <v>494</v>
      </c>
      <c r="D5740" t="s">
        <v>144</v>
      </c>
      <c r="E5740" t="s">
        <v>42</v>
      </c>
      <c r="F5740" t="s">
        <v>86</v>
      </c>
      <c r="G5740">
        <v>36.287999999999997</v>
      </c>
    </row>
    <row r="5741" spans="1:7" x14ac:dyDescent="0.55000000000000004">
      <c r="A5741" s="1">
        <v>42354</v>
      </c>
      <c r="B5741" t="s">
        <v>22</v>
      </c>
      <c r="C5741" t="s">
        <v>100</v>
      </c>
      <c r="D5741" t="s">
        <v>101</v>
      </c>
      <c r="E5741" t="s">
        <v>42</v>
      </c>
      <c r="F5741" t="s">
        <v>86</v>
      </c>
      <c r="G5741">
        <v>36.287999999999997</v>
      </c>
    </row>
    <row r="5742" spans="1:7" x14ac:dyDescent="0.55000000000000004">
      <c r="A5742" s="1">
        <v>43114</v>
      </c>
      <c r="B5742" t="s">
        <v>22</v>
      </c>
      <c r="C5742" t="s">
        <v>331</v>
      </c>
      <c r="D5742" t="s">
        <v>26</v>
      </c>
      <c r="E5742" t="s">
        <v>42</v>
      </c>
      <c r="F5742" t="s">
        <v>86</v>
      </c>
      <c r="G5742">
        <v>36.287999999999997</v>
      </c>
    </row>
    <row r="5743" spans="1:7" x14ac:dyDescent="0.55000000000000004">
      <c r="A5743" s="1">
        <v>42666</v>
      </c>
      <c r="B5743" t="s">
        <v>22</v>
      </c>
      <c r="C5743" t="s">
        <v>100</v>
      </c>
      <c r="D5743" t="s">
        <v>101</v>
      </c>
      <c r="E5743" t="s">
        <v>42</v>
      </c>
      <c r="F5743" t="s">
        <v>86</v>
      </c>
      <c r="G5743">
        <v>36.287999999999997</v>
      </c>
    </row>
    <row r="5744" spans="1:7" x14ac:dyDescent="0.55000000000000004">
      <c r="A5744" s="1">
        <v>42320</v>
      </c>
      <c r="B5744" t="s">
        <v>37</v>
      </c>
      <c r="C5744" t="s">
        <v>100</v>
      </c>
      <c r="D5744" t="s">
        <v>101</v>
      </c>
      <c r="E5744" t="s">
        <v>42</v>
      </c>
      <c r="F5744" t="s">
        <v>86</v>
      </c>
      <c r="G5744">
        <v>36.287999999999997</v>
      </c>
    </row>
    <row r="5745" spans="1:7" x14ac:dyDescent="0.55000000000000004">
      <c r="A5745" s="1">
        <v>43427</v>
      </c>
      <c r="B5745" t="s">
        <v>37</v>
      </c>
      <c r="C5745" t="s">
        <v>100</v>
      </c>
      <c r="D5745" t="s">
        <v>101</v>
      </c>
      <c r="E5745" t="s">
        <v>42</v>
      </c>
      <c r="F5745" t="s">
        <v>86</v>
      </c>
      <c r="G5745">
        <v>36.287999999999997</v>
      </c>
    </row>
    <row r="5746" spans="1:7" x14ac:dyDescent="0.55000000000000004">
      <c r="A5746" s="1">
        <v>42599</v>
      </c>
      <c r="B5746" t="s">
        <v>22</v>
      </c>
      <c r="C5746" t="s">
        <v>306</v>
      </c>
      <c r="D5746" t="s">
        <v>40</v>
      </c>
      <c r="E5746" t="s">
        <v>42</v>
      </c>
      <c r="F5746" t="s">
        <v>86</v>
      </c>
      <c r="G5746">
        <v>36.287999999999997</v>
      </c>
    </row>
    <row r="5747" spans="1:7" x14ac:dyDescent="0.55000000000000004">
      <c r="A5747" s="1">
        <v>42268</v>
      </c>
      <c r="B5747" t="s">
        <v>37</v>
      </c>
      <c r="C5747" t="s">
        <v>134</v>
      </c>
      <c r="D5747" t="s">
        <v>101</v>
      </c>
      <c r="E5747" t="s">
        <v>42</v>
      </c>
      <c r="F5747" t="s">
        <v>74</v>
      </c>
      <c r="G5747">
        <v>36.270000000000003</v>
      </c>
    </row>
    <row r="5748" spans="1:7" x14ac:dyDescent="0.55000000000000004">
      <c r="A5748" s="1">
        <v>42724</v>
      </c>
      <c r="B5748" t="s">
        <v>22</v>
      </c>
      <c r="C5748" t="s">
        <v>315</v>
      </c>
      <c r="D5748" t="s">
        <v>26</v>
      </c>
      <c r="E5748" t="s">
        <v>42</v>
      </c>
      <c r="F5748" t="s">
        <v>74</v>
      </c>
      <c r="G5748">
        <v>36.270000000000003</v>
      </c>
    </row>
    <row r="5749" spans="1:7" x14ac:dyDescent="0.55000000000000004">
      <c r="A5749" s="1">
        <v>42532</v>
      </c>
      <c r="B5749" t="s">
        <v>22</v>
      </c>
      <c r="C5749" t="s">
        <v>734</v>
      </c>
      <c r="D5749" t="s">
        <v>26</v>
      </c>
      <c r="E5749" t="s">
        <v>42</v>
      </c>
      <c r="F5749" t="s">
        <v>71</v>
      </c>
      <c r="G5749">
        <v>36.26</v>
      </c>
    </row>
    <row r="5750" spans="1:7" x14ac:dyDescent="0.55000000000000004">
      <c r="A5750" s="1">
        <v>42848</v>
      </c>
      <c r="B5750" t="s">
        <v>37</v>
      </c>
      <c r="C5750" t="s">
        <v>84</v>
      </c>
      <c r="D5750" t="s">
        <v>26</v>
      </c>
      <c r="E5750" t="s">
        <v>42</v>
      </c>
      <c r="F5750" t="s">
        <v>86</v>
      </c>
      <c r="G5750">
        <v>36.24</v>
      </c>
    </row>
    <row r="5751" spans="1:7" x14ac:dyDescent="0.55000000000000004">
      <c r="A5751" s="1">
        <v>42717</v>
      </c>
      <c r="B5751" t="s">
        <v>22</v>
      </c>
      <c r="C5751" t="s">
        <v>39</v>
      </c>
      <c r="D5751" t="s">
        <v>40</v>
      </c>
      <c r="E5751" t="s">
        <v>67</v>
      </c>
      <c r="F5751" t="s">
        <v>157</v>
      </c>
      <c r="G5751">
        <v>36.24</v>
      </c>
    </row>
    <row r="5752" spans="1:7" x14ac:dyDescent="0.55000000000000004">
      <c r="A5752" s="1">
        <v>42788</v>
      </c>
      <c r="B5752" t="s">
        <v>22</v>
      </c>
      <c r="C5752" t="s">
        <v>39</v>
      </c>
      <c r="D5752" t="s">
        <v>40</v>
      </c>
      <c r="E5752" t="s">
        <v>67</v>
      </c>
      <c r="F5752" t="s">
        <v>157</v>
      </c>
      <c r="G5752">
        <v>36.24</v>
      </c>
    </row>
    <row r="5753" spans="1:7" x14ac:dyDescent="0.55000000000000004">
      <c r="A5753" s="1">
        <v>43069</v>
      </c>
      <c r="B5753" t="s">
        <v>22</v>
      </c>
      <c r="C5753" t="s">
        <v>84</v>
      </c>
      <c r="D5753" t="s">
        <v>26</v>
      </c>
      <c r="E5753" t="s">
        <v>67</v>
      </c>
      <c r="F5753" t="s">
        <v>68</v>
      </c>
      <c r="G5753">
        <v>36.192</v>
      </c>
    </row>
    <row r="5754" spans="1:7" x14ac:dyDescent="0.55000000000000004">
      <c r="A5754" s="1">
        <v>43045</v>
      </c>
      <c r="B5754" t="s">
        <v>37</v>
      </c>
      <c r="C5754" t="s">
        <v>50</v>
      </c>
      <c r="D5754" t="s">
        <v>26</v>
      </c>
      <c r="E5754" t="s">
        <v>42</v>
      </c>
      <c r="F5754" t="s">
        <v>86</v>
      </c>
      <c r="G5754">
        <v>36.112000000000002</v>
      </c>
    </row>
    <row r="5755" spans="1:7" x14ac:dyDescent="0.55000000000000004">
      <c r="A5755" s="1">
        <v>43238</v>
      </c>
      <c r="B5755" t="s">
        <v>22</v>
      </c>
      <c r="C5755" t="s">
        <v>143</v>
      </c>
      <c r="D5755" t="s">
        <v>144</v>
      </c>
      <c r="E5755" t="s">
        <v>67</v>
      </c>
      <c r="F5755" t="s">
        <v>157</v>
      </c>
      <c r="G5755">
        <v>36.048000000000002</v>
      </c>
    </row>
    <row r="5756" spans="1:7" x14ac:dyDescent="0.55000000000000004">
      <c r="A5756" s="1">
        <v>43325</v>
      </c>
      <c r="B5756" t="s">
        <v>37</v>
      </c>
      <c r="C5756" t="s">
        <v>39</v>
      </c>
      <c r="D5756" t="s">
        <v>40</v>
      </c>
      <c r="E5756" t="s">
        <v>42</v>
      </c>
      <c r="F5756" t="s">
        <v>71</v>
      </c>
      <c r="G5756">
        <v>36.024000000000001</v>
      </c>
    </row>
    <row r="5757" spans="1:7" x14ac:dyDescent="0.55000000000000004">
      <c r="A5757" s="1">
        <v>43381</v>
      </c>
      <c r="B5757" t="s">
        <v>37</v>
      </c>
      <c r="C5757" t="s">
        <v>39</v>
      </c>
      <c r="D5757" t="s">
        <v>40</v>
      </c>
      <c r="E5757" t="s">
        <v>67</v>
      </c>
      <c r="F5757" t="s">
        <v>157</v>
      </c>
      <c r="G5757">
        <v>36</v>
      </c>
    </row>
    <row r="5758" spans="1:7" x14ac:dyDescent="0.55000000000000004">
      <c r="A5758" s="1">
        <v>43050</v>
      </c>
      <c r="B5758" t="s">
        <v>37</v>
      </c>
      <c r="C5758" t="s">
        <v>263</v>
      </c>
      <c r="D5758" t="s">
        <v>144</v>
      </c>
      <c r="E5758" t="s">
        <v>67</v>
      </c>
      <c r="F5758" t="s">
        <v>157</v>
      </c>
      <c r="G5758">
        <v>36</v>
      </c>
    </row>
    <row r="5759" spans="1:7" x14ac:dyDescent="0.55000000000000004">
      <c r="A5759" s="1">
        <v>42935</v>
      </c>
      <c r="B5759" t="s">
        <v>98</v>
      </c>
      <c r="C5759" t="s">
        <v>39</v>
      </c>
      <c r="D5759" t="s">
        <v>40</v>
      </c>
      <c r="E5759" t="s">
        <v>67</v>
      </c>
      <c r="F5759" t="s">
        <v>68</v>
      </c>
      <c r="G5759">
        <v>35.984000000000002</v>
      </c>
    </row>
    <row r="5760" spans="1:7" x14ac:dyDescent="0.55000000000000004">
      <c r="A5760" s="1">
        <v>42206</v>
      </c>
      <c r="B5760" t="s">
        <v>22</v>
      </c>
      <c r="C5760" t="s">
        <v>134</v>
      </c>
      <c r="D5760" t="s">
        <v>101</v>
      </c>
      <c r="E5760" t="s">
        <v>67</v>
      </c>
      <c r="F5760" t="s">
        <v>68</v>
      </c>
      <c r="G5760">
        <v>35.979999999999997</v>
      </c>
    </row>
    <row r="5761" spans="1:7" x14ac:dyDescent="0.55000000000000004">
      <c r="A5761" s="1">
        <v>43199</v>
      </c>
      <c r="B5761" t="s">
        <v>98</v>
      </c>
      <c r="C5761" t="s">
        <v>263</v>
      </c>
      <c r="D5761" t="s">
        <v>144</v>
      </c>
      <c r="E5761" t="s">
        <v>42</v>
      </c>
      <c r="F5761" t="s">
        <v>64</v>
      </c>
      <c r="G5761">
        <v>35.97</v>
      </c>
    </row>
    <row r="5762" spans="1:7" x14ac:dyDescent="0.55000000000000004">
      <c r="A5762" s="1">
        <v>42916</v>
      </c>
      <c r="B5762" t="s">
        <v>22</v>
      </c>
      <c r="C5762" t="s">
        <v>1271</v>
      </c>
      <c r="D5762" t="s">
        <v>26</v>
      </c>
      <c r="E5762" t="s">
        <v>42</v>
      </c>
      <c r="F5762" t="s">
        <v>64</v>
      </c>
      <c r="G5762">
        <v>35.97</v>
      </c>
    </row>
    <row r="5763" spans="1:7" x14ac:dyDescent="0.55000000000000004">
      <c r="A5763" s="1">
        <v>42637</v>
      </c>
      <c r="B5763" t="s">
        <v>22</v>
      </c>
      <c r="C5763" t="s">
        <v>92</v>
      </c>
      <c r="D5763" t="s">
        <v>40</v>
      </c>
      <c r="E5763" t="s">
        <v>42</v>
      </c>
      <c r="F5763" t="s">
        <v>64</v>
      </c>
      <c r="G5763">
        <v>35.96</v>
      </c>
    </row>
    <row r="5764" spans="1:7" x14ac:dyDescent="0.55000000000000004">
      <c r="A5764" s="1">
        <v>43332</v>
      </c>
      <c r="B5764" t="s">
        <v>98</v>
      </c>
      <c r="C5764" t="s">
        <v>84</v>
      </c>
      <c r="D5764" t="s">
        <v>26</v>
      </c>
      <c r="E5764" t="s">
        <v>67</v>
      </c>
      <c r="F5764" t="s">
        <v>68</v>
      </c>
      <c r="G5764">
        <v>35.96</v>
      </c>
    </row>
    <row r="5765" spans="1:7" x14ac:dyDescent="0.55000000000000004">
      <c r="A5765" s="1">
        <v>42986</v>
      </c>
      <c r="B5765" t="s">
        <v>22</v>
      </c>
      <c r="C5765" t="s">
        <v>100</v>
      </c>
      <c r="D5765" t="s">
        <v>101</v>
      </c>
      <c r="E5765" t="s">
        <v>42</v>
      </c>
      <c r="F5765" t="s">
        <v>55</v>
      </c>
      <c r="G5765">
        <v>35.951999999999998</v>
      </c>
    </row>
    <row r="5766" spans="1:7" x14ac:dyDescent="0.55000000000000004">
      <c r="A5766" s="1">
        <v>42874</v>
      </c>
      <c r="B5766" t="s">
        <v>22</v>
      </c>
      <c r="C5766" t="s">
        <v>263</v>
      </c>
      <c r="D5766" t="s">
        <v>144</v>
      </c>
      <c r="E5766" t="s">
        <v>28</v>
      </c>
      <c r="F5766" t="s">
        <v>61</v>
      </c>
      <c r="G5766">
        <v>35.92</v>
      </c>
    </row>
    <row r="5767" spans="1:7" x14ac:dyDescent="0.55000000000000004">
      <c r="A5767" s="1">
        <v>43458</v>
      </c>
      <c r="B5767" t="s">
        <v>22</v>
      </c>
      <c r="C5767" t="s">
        <v>263</v>
      </c>
      <c r="D5767" t="s">
        <v>144</v>
      </c>
      <c r="E5767" t="s">
        <v>42</v>
      </c>
      <c r="F5767" t="s">
        <v>74</v>
      </c>
      <c r="G5767">
        <v>35.909999999999997</v>
      </c>
    </row>
    <row r="5768" spans="1:7" x14ac:dyDescent="0.55000000000000004">
      <c r="A5768" s="1">
        <v>43169</v>
      </c>
      <c r="B5768" t="s">
        <v>98</v>
      </c>
      <c r="C5768" t="s">
        <v>143</v>
      </c>
      <c r="D5768" t="s">
        <v>144</v>
      </c>
      <c r="E5768" t="s">
        <v>67</v>
      </c>
      <c r="F5768" t="s">
        <v>68</v>
      </c>
      <c r="G5768">
        <v>35.909999999999997</v>
      </c>
    </row>
    <row r="5769" spans="1:7" x14ac:dyDescent="0.55000000000000004">
      <c r="A5769" s="1">
        <v>42135</v>
      </c>
      <c r="B5769" t="s">
        <v>37</v>
      </c>
      <c r="C5769" t="s">
        <v>263</v>
      </c>
      <c r="D5769" t="s">
        <v>144</v>
      </c>
      <c r="E5769" t="s">
        <v>42</v>
      </c>
      <c r="F5769" t="s">
        <v>74</v>
      </c>
      <c r="G5769">
        <v>35.909999999999997</v>
      </c>
    </row>
    <row r="5770" spans="1:7" x14ac:dyDescent="0.55000000000000004">
      <c r="A5770" s="1">
        <v>43075</v>
      </c>
      <c r="B5770" t="s">
        <v>22</v>
      </c>
      <c r="C5770" t="s">
        <v>92</v>
      </c>
      <c r="D5770" t="s">
        <v>40</v>
      </c>
      <c r="E5770" t="s">
        <v>42</v>
      </c>
      <c r="F5770" t="s">
        <v>169</v>
      </c>
      <c r="G5770">
        <v>35.89</v>
      </c>
    </row>
    <row r="5771" spans="1:7" x14ac:dyDescent="0.55000000000000004">
      <c r="A5771" s="1">
        <v>42080</v>
      </c>
      <c r="B5771" t="s">
        <v>22</v>
      </c>
      <c r="C5771" t="s">
        <v>225</v>
      </c>
      <c r="D5771" t="s">
        <v>101</v>
      </c>
      <c r="E5771" t="s">
        <v>42</v>
      </c>
      <c r="F5771" t="s">
        <v>71</v>
      </c>
      <c r="G5771">
        <v>35.880000000000003</v>
      </c>
    </row>
    <row r="5772" spans="1:7" x14ac:dyDescent="0.55000000000000004">
      <c r="A5772" s="1">
        <v>43396</v>
      </c>
      <c r="B5772" t="s">
        <v>37</v>
      </c>
      <c r="C5772" t="s">
        <v>263</v>
      </c>
      <c r="D5772" t="s">
        <v>144</v>
      </c>
      <c r="E5772" t="s">
        <v>67</v>
      </c>
      <c r="F5772" t="s">
        <v>68</v>
      </c>
      <c r="G5772">
        <v>35.880000000000003</v>
      </c>
    </row>
    <row r="5773" spans="1:7" x14ac:dyDescent="0.55000000000000004">
      <c r="A5773" s="1">
        <v>43407</v>
      </c>
      <c r="B5773" t="s">
        <v>22</v>
      </c>
      <c r="C5773" t="s">
        <v>39</v>
      </c>
      <c r="D5773" t="s">
        <v>40</v>
      </c>
      <c r="E5773" t="s">
        <v>42</v>
      </c>
      <c r="F5773" t="s">
        <v>86</v>
      </c>
      <c r="G5773">
        <v>35.880000000000003</v>
      </c>
    </row>
    <row r="5774" spans="1:7" x14ac:dyDescent="0.55000000000000004">
      <c r="A5774" s="1">
        <v>42416</v>
      </c>
      <c r="B5774" t="s">
        <v>37</v>
      </c>
      <c r="C5774" t="s">
        <v>2697</v>
      </c>
      <c r="D5774" t="s">
        <v>144</v>
      </c>
      <c r="E5774" t="s">
        <v>42</v>
      </c>
      <c r="F5774" t="s">
        <v>86</v>
      </c>
      <c r="G5774">
        <v>35.880000000000003</v>
      </c>
    </row>
    <row r="5775" spans="1:7" x14ac:dyDescent="0.55000000000000004">
      <c r="A5775" s="1">
        <v>43369</v>
      </c>
      <c r="B5775" t="s">
        <v>37</v>
      </c>
      <c r="C5775" t="s">
        <v>39</v>
      </c>
      <c r="D5775" t="s">
        <v>40</v>
      </c>
      <c r="E5775" t="s">
        <v>42</v>
      </c>
      <c r="F5775" t="s">
        <v>86</v>
      </c>
      <c r="G5775">
        <v>35.880000000000003</v>
      </c>
    </row>
    <row r="5776" spans="1:7" x14ac:dyDescent="0.55000000000000004">
      <c r="A5776" s="1">
        <v>43029</v>
      </c>
      <c r="B5776" t="s">
        <v>98</v>
      </c>
      <c r="C5776" t="s">
        <v>1392</v>
      </c>
      <c r="D5776" t="s">
        <v>40</v>
      </c>
      <c r="E5776" t="s">
        <v>42</v>
      </c>
      <c r="F5776" t="s">
        <v>86</v>
      </c>
      <c r="G5776">
        <v>35.880000000000003</v>
      </c>
    </row>
    <row r="5777" spans="1:7" x14ac:dyDescent="0.55000000000000004">
      <c r="A5777" s="1">
        <v>43000</v>
      </c>
      <c r="B5777" t="s">
        <v>22</v>
      </c>
      <c r="C5777" t="s">
        <v>250</v>
      </c>
      <c r="D5777" t="s">
        <v>101</v>
      </c>
      <c r="E5777" t="s">
        <v>42</v>
      </c>
      <c r="F5777" t="s">
        <v>86</v>
      </c>
      <c r="G5777">
        <v>35.880000000000003</v>
      </c>
    </row>
    <row r="5778" spans="1:7" x14ac:dyDescent="0.55000000000000004">
      <c r="A5778" s="1">
        <v>42197</v>
      </c>
      <c r="B5778" t="s">
        <v>22</v>
      </c>
      <c r="C5778" t="s">
        <v>207</v>
      </c>
      <c r="D5778" t="s">
        <v>101</v>
      </c>
      <c r="E5778" t="s">
        <v>42</v>
      </c>
      <c r="F5778" t="s">
        <v>86</v>
      </c>
      <c r="G5778">
        <v>35.856000000000002</v>
      </c>
    </row>
    <row r="5779" spans="1:7" x14ac:dyDescent="0.55000000000000004">
      <c r="A5779" s="1">
        <v>43275</v>
      </c>
      <c r="B5779" t="s">
        <v>37</v>
      </c>
      <c r="C5779" t="s">
        <v>39</v>
      </c>
      <c r="D5779" t="s">
        <v>40</v>
      </c>
      <c r="E5779" t="s">
        <v>42</v>
      </c>
      <c r="F5779" t="s">
        <v>64</v>
      </c>
      <c r="G5779">
        <v>35.82</v>
      </c>
    </row>
    <row r="5780" spans="1:7" x14ac:dyDescent="0.55000000000000004">
      <c r="A5780" s="1">
        <v>42326</v>
      </c>
      <c r="B5780" t="s">
        <v>22</v>
      </c>
      <c r="C5780" t="s">
        <v>453</v>
      </c>
      <c r="D5780" t="s">
        <v>40</v>
      </c>
      <c r="E5780" t="s">
        <v>42</v>
      </c>
      <c r="F5780" t="s">
        <v>86</v>
      </c>
      <c r="G5780">
        <v>35.808</v>
      </c>
    </row>
    <row r="5781" spans="1:7" x14ac:dyDescent="0.55000000000000004">
      <c r="A5781" s="1">
        <v>43080</v>
      </c>
      <c r="B5781" t="s">
        <v>22</v>
      </c>
      <c r="C5781" t="s">
        <v>39</v>
      </c>
      <c r="D5781" t="s">
        <v>40</v>
      </c>
      <c r="E5781" t="s">
        <v>42</v>
      </c>
      <c r="F5781" t="s">
        <v>71</v>
      </c>
      <c r="G5781">
        <v>35.808</v>
      </c>
    </row>
    <row r="5782" spans="1:7" x14ac:dyDescent="0.55000000000000004">
      <c r="A5782" s="1">
        <v>43121</v>
      </c>
      <c r="B5782" t="s">
        <v>98</v>
      </c>
      <c r="C5782" t="s">
        <v>84</v>
      </c>
      <c r="D5782" t="s">
        <v>26</v>
      </c>
      <c r="E5782" t="s">
        <v>42</v>
      </c>
      <c r="F5782" t="s">
        <v>71</v>
      </c>
      <c r="G5782">
        <v>35.783999999999999</v>
      </c>
    </row>
    <row r="5783" spans="1:7" x14ac:dyDescent="0.55000000000000004">
      <c r="A5783" s="1">
        <v>42603</v>
      </c>
      <c r="B5783" t="s">
        <v>37</v>
      </c>
      <c r="C5783" t="s">
        <v>25</v>
      </c>
      <c r="D5783" t="s">
        <v>26</v>
      </c>
      <c r="E5783" t="s">
        <v>42</v>
      </c>
      <c r="F5783" t="s">
        <v>64</v>
      </c>
      <c r="G5783">
        <v>35.76</v>
      </c>
    </row>
    <row r="5784" spans="1:7" x14ac:dyDescent="0.55000000000000004">
      <c r="A5784" s="1">
        <v>43426</v>
      </c>
      <c r="B5784" t="s">
        <v>22</v>
      </c>
      <c r="C5784" t="s">
        <v>100</v>
      </c>
      <c r="D5784" t="s">
        <v>101</v>
      </c>
      <c r="E5784" t="s">
        <v>42</v>
      </c>
      <c r="F5784" t="s">
        <v>64</v>
      </c>
      <c r="G5784">
        <v>35.712000000000003</v>
      </c>
    </row>
    <row r="5785" spans="1:7" x14ac:dyDescent="0.55000000000000004">
      <c r="A5785" s="1">
        <v>43045</v>
      </c>
      <c r="B5785" t="s">
        <v>37</v>
      </c>
      <c r="C5785" t="s">
        <v>50</v>
      </c>
      <c r="D5785" t="s">
        <v>26</v>
      </c>
      <c r="E5785" t="s">
        <v>28</v>
      </c>
      <c r="F5785" t="s">
        <v>61</v>
      </c>
      <c r="G5785">
        <v>35.567999999999998</v>
      </c>
    </row>
    <row r="5786" spans="1:7" x14ac:dyDescent="0.55000000000000004">
      <c r="A5786" s="1">
        <v>43358</v>
      </c>
      <c r="B5786" t="s">
        <v>98</v>
      </c>
      <c r="C5786" t="s">
        <v>263</v>
      </c>
      <c r="D5786" t="s">
        <v>144</v>
      </c>
      <c r="E5786" t="s">
        <v>28</v>
      </c>
      <c r="F5786" t="s">
        <v>61</v>
      </c>
      <c r="G5786">
        <v>35.56</v>
      </c>
    </row>
    <row r="5787" spans="1:7" x14ac:dyDescent="0.55000000000000004">
      <c r="A5787" s="1">
        <v>42418</v>
      </c>
      <c r="B5787" t="s">
        <v>22</v>
      </c>
      <c r="C5787" t="s">
        <v>39</v>
      </c>
      <c r="D5787" t="s">
        <v>40</v>
      </c>
      <c r="E5787" t="s">
        <v>28</v>
      </c>
      <c r="F5787" t="s">
        <v>52</v>
      </c>
      <c r="G5787">
        <v>35.543999999999997</v>
      </c>
    </row>
    <row r="5788" spans="1:7" x14ac:dyDescent="0.55000000000000004">
      <c r="A5788" s="1">
        <v>42588</v>
      </c>
      <c r="B5788" t="s">
        <v>37</v>
      </c>
      <c r="C5788" t="s">
        <v>100</v>
      </c>
      <c r="D5788" t="s">
        <v>101</v>
      </c>
      <c r="E5788" t="s">
        <v>42</v>
      </c>
      <c r="F5788" t="s">
        <v>43</v>
      </c>
      <c r="G5788">
        <v>35.520000000000003</v>
      </c>
    </row>
    <row r="5789" spans="1:7" x14ac:dyDescent="0.55000000000000004">
      <c r="A5789" s="1">
        <v>42646</v>
      </c>
      <c r="B5789" t="s">
        <v>22</v>
      </c>
      <c r="C5789" t="s">
        <v>494</v>
      </c>
      <c r="D5789" t="s">
        <v>144</v>
      </c>
      <c r="E5789" t="s">
        <v>28</v>
      </c>
      <c r="F5789" t="s">
        <v>29</v>
      </c>
      <c r="G5789">
        <v>35.49</v>
      </c>
    </row>
    <row r="5790" spans="1:7" x14ac:dyDescent="0.55000000000000004">
      <c r="A5790" s="1">
        <v>43415</v>
      </c>
      <c r="B5790" t="s">
        <v>22</v>
      </c>
      <c r="C5790" t="s">
        <v>263</v>
      </c>
      <c r="D5790" t="s">
        <v>144</v>
      </c>
      <c r="E5790" t="s">
        <v>42</v>
      </c>
      <c r="F5790" t="s">
        <v>55</v>
      </c>
      <c r="G5790">
        <v>35.479999999999997</v>
      </c>
    </row>
    <row r="5791" spans="1:7" x14ac:dyDescent="0.55000000000000004">
      <c r="A5791" s="1">
        <v>42368</v>
      </c>
      <c r="B5791" t="s">
        <v>22</v>
      </c>
      <c r="C5791" t="s">
        <v>263</v>
      </c>
      <c r="D5791" t="s">
        <v>144</v>
      </c>
      <c r="E5791" t="s">
        <v>42</v>
      </c>
      <c r="F5791" t="s">
        <v>71</v>
      </c>
      <c r="G5791">
        <v>35.448</v>
      </c>
    </row>
    <row r="5792" spans="1:7" x14ac:dyDescent="0.55000000000000004">
      <c r="A5792" s="1">
        <v>43094</v>
      </c>
      <c r="B5792" t="s">
        <v>37</v>
      </c>
      <c r="C5792" t="s">
        <v>306</v>
      </c>
      <c r="D5792" t="s">
        <v>40</v>
      </c>
      <c r="E5792" t="s">
        <v>28</v>
      </c>
      <c r="F5792" t="s">
        <v>52</v>
      </c>
      <c r="G5792">
        <v>35.445</v>
      </c>
    </row>
    <row r="5793" spans="1:7" x14ac:dyDescent="0.55000000000000004">
      <c r="A5793" s="1">
        <v>43021</v>
      </c>
      <c r="B5793" t="s">
        <v>22</v>
      </c>
      <c r="C5793" t="s">
        <v>39</v>
      </c>
      <c r="D5793" t="s">
        <v>40</v>
      </c>
      <c r="E5793" t="s">
        <v>42</v>
      </c>
      <c r="F5793" t="s">
        <v>86</v>
      </c>
      <c r="G5793">
        <v>35.44</v>
      </c>
    </row>
    <row r="5794" spans="1:7" x14ac:dyDescent="0.55000000000000004">
      <c r="A5794" s="1">
        <v>42129</v>
      </c>
      <c r="B5794" t="s">
        <v>37</v>
      </c>
      <c r="C5794" t="s">
        <v>315</v>
      </c>
      <c r="D5794" t="s">
        <v>26</v>
      </c>
      <c r="E5794" t="s">
        <v>42</v>
      </c>
      <c r="F5794" t="s">
        <v>86</v>
      </c>
      <c r="G5794">
        <v>35.44</v>
      </c>
    </row>
    <row r="5795" spans="1:7" x14ac:dyDescent="0.55000000000000004">
      <c r="A5795" s="1">
        <v>43004</v>
      </c>
      <c r="B5795" t="s">
        <v>22</v>
      </c>
      <c r="C5795" t="s">
        <v>39</v>
      </c>
      <c r="D5795" t="s">
        <v>40</v>
      </c>
      <c r="E5795" t="s">
        <v>42</v>
      </c>
      <c r="F5795" t="s">
        <v>64</v>
      </c>
      <c r="G5795">
        <v>35.4</v>
      </c>
    </row>
    <row r="5796" spans="1:7" x14ac:dyDescent="0.55000000000000004">
      <c r="A5796" s="1">
        <v>43362</v>
      </c>
      <c r="B5796" t="s">
        <v>98</v>
      </c>
      <c r="C5796" t="s">
        <v>1271</v>
      </c>
      <c r="D5796" t="s">
        <v>26</v>
      </c>
      <c r="E5796" t="s">
        <v>42</v>
      </c>
      <c r="F5796" t="s">
        <v>64</v>
      </c>
      <c r="G5796">
        <v>35.4</v>
      </c>
    </row>
    <row r="5797" spans="1:7" x14ac:dyDescent="0.55000000000000004">
      <c r="A5797" s="1">
        <v>42993</v>
      </c>
      <c r="B5797" t="s">
        <v>22</v>
      </c>
      <c r="C5797" t="s">
        <v>92</v>
      </c>
      <c r="D5797" t="s">
        <v>40</v>
      </c>
      <c r="E5797" t="s">
        <v>42</v>
      </c>
      <c r="F5797" t="s">
        <v>64</v>
      </c>
      <c r="G5797">
        <v>35.4</v>
      </c>
    </row>
    <row r="5798" spans="1:7" x14ac:dyDescent="0.55000000000000004">
      <c r="A5798" s="1">
        <v>42675</v>
      </c>
      <c r="B5798" t="s">
        <v>98</v>
      </c>
      <c r="C5798" t="s">
        <v>143</v>
      </c>
      <c r="D5798" t="s">
        <v>144</v>
      </c>
      <c r="E5798" t="s">
        <v>67</v>
      </c>
      <c r="F5798" t="s">
        <v>157</v>
      </c>
      <c r="G5798">
        <v>35.36</v>
      </c>
    </row>
    <row r="5799" spans="1:7" x14ac:dyDescent="0.55000000000000004">
      <c r="A5799" s="1">
        <v>43250</v>
      </c>
      <c r="B5799" t="s">
        <v>98</v>
      </c>
      <c r="C5799" t="s">
        <v>416</v>
      </c>
      <c r="D5799" t="s">
        <v>40</v>
      </c>
      <c r="E5799" t="s">
        <v>67</v>
      </c>
      <c r="F5799" t="s">
        <v>157</v>
      </c>
      <c r="G5799">
        <v>35.36</v>
      </c>
    </row>
    <row r="5800" spans="1:7" x14ac:dyDescent="0.55000000000000004">
      <c r="A5800" s="1">
        <v>42834</v>
      </c>
      <c r="B5800" t="s">
        <v>37</v>
      </c>
      <c r="C5800" t="s">
        <v>92</v>
      </c>
      <c r="D5800" t="s">
        <v>40</v>
      </c>
      <c r="E5800" t="s">
        <v>42</v>
      </c>
      <c r="F5800" t="s">
        <v>71</v>
      </c>
      <c r="G5800">
        <v>35.351999999999997</v>
      </c>
    </row>
    <row r="5801" spans="1:7" x14ac:dyDescent="0.55000000000000004">
      <c r="A5801" s="1">
        <v>42312</v>
      </c>
      <c r="B5801" t="s">
        <v>22</v>
      </c>
      <c r="C5801" t="s">
        <v>39</v>
      </c>
      <c r="D5801" t="s">
        <v>40</v>
      </c>
      <c r="E5801" t="s">
        <v>28</v>
      </c>
      <c r="F5801" t="s">
        <v>61</v>
      </c>
      <c r="G5801">
        <v>35.340000000000003</v>
      </c>
    </row>
    <row r="5802" spans="1:7" x14ac:dyDescent="0.55000000000000004">
      <c r="A5802" s="1">
        <v>42264</v>
      </c>
      <c r="B5802" t="s">
        <v>22</v>
      </c>
      <c r="C5802" t="s">
        <v>92</v>
      </c>
      <c r="D5802" t="s">
        <v>40</v>
      </c>
      <c r="E5802" t="s">
        <v>28</v>
      </c>
      <c r="F5802" t="s">
        <v>61</v>
      </c>
      <c r="G5802">
        <v>35.340000000000003</v>
      </c>
    </row>
    <row r="5803" spans="1:7" x14ac:dyDescent="0.55000000000000004">
      <c r="A5803" s="1">
        <v>42525</v>
      </c>
      <c r="B5803" t="s">
        <v>98</v>
      </c>
      <c r="C5803" t="s">
        <v>263</v>
      </c>
      <c r="D5803" t="s">
        <v>144</v>
      </c>
      <c r="E5803" t="s">
        <v>28</v>
      </c>
      <c r="F5803" t="s">
        <v>61</v>
      </c>
      <c r="G5803">
        <v>35.28</v>
      </c>
    </row>
    <row r="5804" spans="1:7" x14ac:dyDescent="0.55000000000000004">
      <c r="A5804" s="1">
        <v>42797</v>
      </c>
      <c r="B5804" t="s">
        <v>37</v>
      </c>
      <c r="C5804" t="s">
        <v>39</v>
      </c>
      <c r="D5804" t="s">
        <v>40</v>
      </c>
      <c r="E5804" t="s">
        <v>28</v>
      </c>
      <c r="F5804" t="s">
        <v>61</v>
      </c>
      <c r="G5804">
        <v>35.28</v>
      </c>
    </row>
    <row r="5805" spans="1:7" x14ac:dyDescent="0.55000000000000004">
      <c r="A5805" s="1">
        <v>43071</v>
      </c>
      <c r="B5805" t="s">
        <v>22</v>
      </c>
      <c r="C5805" t="s">
        <v>263</v>
      </c>
      <c r="D5805" t="s">
        <v>144</v>
      </c>
      <c r="E5805" t="s">
        <v>42</v>
      </c>
      <c r="F5805" t="s">
        <v>71</v>
      </c>
      <c r="G5805">
        <v>35.231999999999999</v>
      </c>
    </row>
    <row r="5806" spans="1:7" x14ac:dyDescent="0.55000000000000004">
      <c r="A5806" s="1">
        <v>43050</v>
      </c>
      <c r="B5806" t="s">
        <v>37</v>
      </c>
      <c r="C5806" t="s">
        <v>263</v>
      </c>
      <c r="D5806" t="s">
        <v>144</v>
      </c>
      <c r="E5806" t="s">
        <v>42</v>
      </c>
      <c r="F5806" t="s">
        <v>71</v>
      </c>
      <c r="G5806">
        <v>35.231999999999999</v>
      </c>
    </row>
    <row r="5807" spans="1:7" x14ac:dyDescent="0.55000000000000004">
      <c r="A5807" s="1">
        <v>42939</v>
      </c>
      <c r="B5807" t="s">
        <v>37</v>
      </c>
      <c r="C5807" t="s">
        <v>50</v>
      </c>
      <c r="D5807" t="s">
        <v>26</v>
      </c>
      <c r="E5807" t="s">
        <v>42</v>
      </c>
      <c r="F5807" t="s">
        <v>64</v>
      </c>
      <c r="G5807">
        <v>35.216000000000001</v>
      </c>
    </row>
    <row r="5808" spans="1:7" x14ac:dyDescent="0.55000000000000004">
      <c r="A5808" s="1">
        <v>42474</v>
      </c>
      <c r="B5808" t="s">
        <v>22</v>
      </c>
      <c r="C5808" t="s">
        <v>416</v>
      </c>
      <c r="D5808" t="s">
        <v>40</v>
      </c>
      <c r="E5808" t="s">
        <v>42</v>
      </c>
      <c r="F5808" t="s">
        <v>74</v>
      </c>
      <c r="G5808">
        <v>35.207999999999998</v>
      </c>
    </row>
    <row r="5809" spans="1:7" x14ac:dyDescent="0.55000000000000004">
      <c r="A5809" s="1">
        <v>43382</v>
      </c>
      <c r="B5809" t="s">
        <v>22</v>
      </c>
      <c r="C5809" t="s">
        <v>39</v>
      </c>
      <c r="D5809" t="s">
        <v>40</v>
      </c>
      <c r="E5809" t="s">
        <v>42</v>
      </c>
      <c r="F5809" t="s">
        <v>86</v>
      </c>
      <c r="G5809">
        <v>35.200000000000003</v>
      </c>
    </row>
    <row r="5810" spans="1:7" x14ac:dyDescent="0.55000000000000004">
      <c r="A5810" s="1">
        <v>43415</v>
      </c>
      <c r="B5810" t="s">
        <v>22</v>
      </c>
      <c r="C5810" t="s">
        <v>100</v>
      </c>
      <c r="D5810" t="s">
        <v>101</v>
      </c>
      <c r="E5810" t="s">
        <v>67</v>
      </c>
      <c r="F5810" t="s">
        <v>68</v>
      </c>
      <c r="G5810">
        <v>35.183999999999997</v>
      </c>
    </row>
    <row r="5811" spans="1:7" x14ac:dyDescent="0.55000000000000004">
      <c r="A5811" s="1">
        <v>43254</v>
      </c>
      <c r="B5811" t="s">
        <v>37</v>
      </c>
      <c r="C5811" t="s">
        <v>331</v>
      </c>
      <c r="D5811" t="s">
        <v>26</v>
      </c>
      <c r="E5811" t="s">
        <v>28</v>
      </c>
      <c r="F5811" t="s">
        <v>61</v>
      </c>
      <c r="G5811">
        <v>35.167999999999999</v>
      </c>
    </row>
    <row r="5812" spans="1:7" x14ac:dyDescent="0.55000000000000004">
      <c r="A5812" s="1">
        <v>43340</v>
      </c>
      <c r="B5812" t="s">
        <v>98</v>
      </c>
      <c r="C5812" t="s">
        <v>92</v>
      </c>
      <c r="D5812" t="s">
        <v>40</v>
      </c>
      <c r="E5812" t="s">
        <v>67</v>
      </c>
      <c r="F5812" t="s">
        <v>68</v>
      </c>
      <c r="G5812">
        <v>35.167999999999999</v>
      </c>
    </row>
    <row r="5813" spans="1:7" x14ac:dyDescent="0.55000000000000004">
      <c r="A5813" s="1">
        <v>42332</v>
      </c>
      <c r="B5813" t="s">
        <v>22</v>
      </c>
      <c r="C5813" t="s">
        <v>494</v>
      </c>
      <c r="D5813" t="s">
        <v>144</v>
      </c>
      <c r="E5813" t="s">
        <v>28</v>
      </c>
      <c r="F5813" t="s">
        <v>61</v>
      </c>
      <c r="G5813">
        <v>35.167999999999999</v>
      </c>
    </row>
    <row r="5814" spans="1:7" x14ac:dyDescent="0.55000000000000004">
      <c r="A5814" s="1">
        <v>42986</v>
      </c>
      <c r="B5814" t="s">
        <v>22</v>
      </c>
      <c r="C5814" t="s">
        <v>84</v>
      </c>
      <c r="D5814" t="s">
        <v>26</v>
      </c>
      <c r="E5814" t="s">
        <v>67</v>
      </c>
      <c r="F5814" t="s">
        <v>157</v>
      </c>
      <c r="G5814">
        <v>35.167999999999999</v>
      </c>
    </row>
    <row r="5815" spans="1:7" x14ac:dyDescent="0.55000000000000004">
      <c r="A5815" s="1">
        <v>42344</v>
      </c>
      <c r="B5815" t="s">
        <v>22</v>
      </c>
      <c r="C5815" t="s">
        <v>207</v>
      </c>
      <c r="D5815" t="s">
        <v>101</v>
      </c>
      <c r="E5815" t="s">
        <v>42</v>
      </c>
      <c r="F5815" t="s">
        <v>55</v>
      </c>
      <c r="G5815">
        <v>35.167999999999999</v>
      </c>
    </row>
    <row r="5816" spans="1:7" x14ac:dyDescent="0.55000000000000004">
      <c r="A5816" s="1">
        <v>42980</v>
      </c>
      <c r="B5816" t="s">
        <v>22</v>
      </c>
      <c r="C5816" t="s">
        <v>207</v>
      </c>
      <c r="D5816" t="s">
        <v>101</v>
      </c>
      <c r="E5816" t="s">
        <v>42</v>
      </c>
      <c r="F5816" t="s">
        <v>55</v>
      </c>
      <c r="G5816">
        <v>35.167999999999999</v>
      </c>
    </row>
    <row r="5817" spans="1:7" x14ac:dyDescent="0.55000000000000004">
      <c r="A5817" s="1">
        <v>42841</v>
      </c>
      <c r="B5817" t="s">
        <v>22</v>
      </c>
      <c r="C5817" t="s">
        <v>331</v>
      </c>
      <c r="D5817" t="s">
        <v>26</v>
      </c>
      <c r="E5817" t="s">
        <v>67</v>
      </c>
      <c r="F5817" t="s">
        <v>157</v>
      </c>
      <c r="G5817">
        <v>35.167999999999999</v>
      </c>
    </row>
    <row r="5818" spans="1:7" x14ac:dyDescent="0.55000000000000004">
      <c r="A5818" s="1">
        <v>43259</v>
      </c>
      <c r="B5818" t="s">
        <v>22</v>
      </c>
      <c r="C5818" t="s">
        <v>306</v>
      </c>
      <c r="D5818" t="s">
        <v>40</v>
      </c>
      <c r="E5818" t="s">
        <v>42</v>
      </c>
      <c r="F5818" t="s">
        <v>55</v>
      </c>
      <c r="G5818">
        <v>35.167999999999999</v>
      </c>
    </row>
    <row r="5819" spans="1:7" x14ac:dyDescent="0.55000000000000004">
      <c r="A5819" s="1">
        <v>42826</v>
      </c>
      <c r="B5819" t="s">
        <v>22</v>
      </c>
      <c r="C5819" t="s">
        <v>263</v>
      </c>
      <c r="D5819" t="s">
        <v>144</v>
      </c>
      <c r="E5819" t="s">
        <v>67</v>
      </c>
      <c r="F5819" t="s">
        <v>68</v>
      </c>
      <c r="G5819">
        <v>35.119999999999997</v>
      </c>
    </row>
    <row r="5820" spans="1:7" x14ac:dyDescent="0.55000000000000004">
      <c r="A5820" s="1">
        <v>42637</v>
      </c>
      <c r="B5820" t="s">
        <v>22</v>
      </c>
      <c r="C5820" t="s">
        <v>306</v>
      </c>
      <c r="D5820" t="s">
        <v>40</v>
      </c>
      <c r="E5820" t="s">
        <v>67</v>
      </c>
      <c r="F5820" t="s">
        <v>68</v>
      </c>
      <c r="G5820">
        <v>35.119999999999997</v>
      </c>
    </row>
    <row r="5821" spans="1:7" x14ac:dyDescent="0.55000000000000004">
      <c r="A5821" s="1">
        <v>43079</v>
      </c>
      <c r="B5821" t="s">
        <v>22</v>
      </c>
      <c r="C5821" t="s">
        <v>92</v>
      </c>
      <c r="D5821" t="s">
        <v>40</v>
      </c>
      <c r="E5821" t="s">
        <v>42</v>
      </c>
      <c r="F5821" t="s">
        <v>74</v>
      </c>
      <c r="G5821">
        <v>35.1</v>
      </c>
    </row>
    <row r="5822" spans="1:7" x14ac:dyDescent="0.55000000000000004">
      <c r="A5822" s="1">
        <v>43250</v>
      </c>
      <c r="B5822" t="s">
        <v>22</v>
      </c>
      <c r="C5822" t="s">
        <v>39</v>
      </c>
      <c r="D5822" t="s">
        <v>40</v>
      </c>
      <c r="E5822" t="s">
        <v>42</v>
      </c>
      <c r="F5822" t="s">
        <v>64</v>
      </c>
      <c r="G5822">
        <v>35.1</v>
      </c>
    </row>
    <row r="5823" spans="1:7" x14ac:dyDescent="0.55000000000000004">
      <c r="A5823" s="1">
        <v>42951</v>
      </c>
      <c r="B5823" t="s">
        <v>98</v>
      </c>
      <c r="C5823" t="s">
        <v>315</v>
      </c>
      <c r="D5823" t="s">
        <v>26</v>
      </c>
      <c r="E5823" t="s">
        <v>42</v>
      </c>
      <c r="F5823" t="s">
        <v>575</v>
      </c>
      <c r="G5823">
        <v>35.06</v>
      </c>
    </row>
    <row r="5824" spans="1:7" x14ac:dyDescent="0.55000000000000004">
      <c r="A5824" s="1">
        <v>43403</v>
      </c>
      <c r="B5824" t="s">
        <v>98</v>
      </c>
      <c r="C5824" t="s">
        <v>25</v>
      </c>
      <c r="D5824" t="s">
        <v>26</v>
      </c>
      <c r="E5824" t="s">
        <v>42</v>
      </c>
      <c r="F5824" t="s">
        <v>575</v>
      </c>
      <c r="G5824">
        <v>35.06</v>
      </c>
    </row>
    <row r="5825" spans="1:7" x14ac:dyDescent="0.55000000000000004">
      <c r="A5825" s="1">
        <v>42491</v>
      </c>
      <c r="B5825" t="s">
        <v>22</v>
      </c>
      <c r="C5825" t="s">
        <v>39</v>
      </c>
      <c r="D5825" t="s">
        <v>40</v>
      </c>
      <c r="E5825" t="s">
        <v>42</v>
      </c>
      <c r="F5825" t="s">
        <v>575</v>
      </c>
      <c r="G5825">
        <v>35.06</v>
      </c>
    </row>
    <row r="5826" spans="1:7" x14ac:dyDescent="0.55000000000000004">
      <c r="A5826" s="1">
        <v>43421</v>
      </c>
      <c r="B5826" t="s">
        <v>22</v>
      </c>
      <c r="C5826" t="s">
        <v>315</v>
      </c>
      <c r="D5826" t="s">
        <v>26</v>
      </c>
      <c r="E5826" t="s">
        <v>42</v>
      </c>
      <c r="F5826" t="s">
        <v>74</v>
      </c>
      <c r="G5826">
        <v>35.04</v>
      </c>
    </row>
    <row r="5827" spans="1:7" x14ac:dyDescent="0.55000000000000004">
      <c r="A5827" s="1">
        <v>42344</v>
      </c>
      <c r="B5827" t="s">
        <v>22</v>
      </c>
      <c r="C5827" t="s">
        <v>207</v>
      </c>
      <c r="D5827" t="s">
        <v>101</v>
      </c>
      <c r="E5827" t="s">
        <v>67</v>
      </c>
      <c r="F5827" t="s">
        <v>68</v>
      </c>
      <c r="G5827">
        <v>35.04</v>
      </c>
    </row>
    <row r="5828" spans="1:7" x14ac:dyDescent="0.55000000000000004">
      <c r="A5828" s="1">
        <v>42352</v>
      </c>
      <c r="B5828" t="s">
        <v>22</v>
      </c>
      <c r="C5828" t="s">
        <v>207</v>
      </c>
      <c r="D5828" t="s">
        <v>101</v>
      </c>
      <c r="E5828" t="s">
        <v>67</v>
      </c>
      <c r="F5828" t="s">
        <v>157</v>
      </c>
      <c r="G5828">
        <v>35.015999999999998</v>
      </c>
    </row>
    <row r="5829" spans="1:7" x14ac:dyDescent="0.55000000000000004">
      <c r="A5829" s="1">
        <v>43022</v>
      </c>
      <c r="B5829" t="s">
        <v>22</v>
      </c>
      <c r="C5829" t="s">
        <v>84</v>
      </c>
      <c r="D5829" t="s">
        <v>26</v>
      </c>
      <c r="E5829" t="s">
        <v>42</v>
      </c>
      <c r="F5829" t="s">
        <v>169</v>
      </c>
      <c r="G5829">
        <v>35.008000000000003</v>
      </c>
    </row>
    <row r="5830" spans="1:7" x14ac:dyDescent="0.55000000000000004">
      <c r="A5830" s="1">
        <v>43333</v>
      </c>
      <c r="B5830" t="s">
        <v>22</v>
      </c>
      <c r="C5830" t="s">
        <v>225</v>
      </c>
      <c r="D5830" t="s">
        <v>101</v>
      </c>
      <c r="E5830" t="s">
        <v>42</v>
      </c>
      <c r="F5830" t="s">
        <v>265</v>
      </c>
      <c r="G5830">
        <v>35</v>
      </c>
    </row>
    <row r="5831" spans="1:7" x14ac:dyDescent="0.55000000000000004">
      <c r="A5831" s="1">
        <v>42171</v>
      </c>
      <c r="B5831" t="s">
        <v>22</v>
      </c>
      <c r="C5831" t="s">
        <v>263</v>
      </c>
      <c r="D5831" t="s">
        <v>144</v>
      </c>
      <c r="E5831" t="s">
        <v>42</v>
      </c>
      <c r="F5831" t="s">
        <v>64</v>
      </c>
      <c r="G5831">
        <v>35</v>
      </c>
    </row>
    <row r="5832" spans="1:7" x14ac:dyDescent="0.55000000000000004">
      <c r="A5832" s="1">
        <v>43372</v>
      </c>
      <c r="B5832" t="s">
        <v>22</v>
      </c>
      <c r="C5832" t="s">
        <v>39</v>
      </c>
      <c r="D5832" t="s">
        <v>40</v>
      </c>
      <c r="E5832" t="s">
        <v>42</v>
      </c>
      <c r="F5832" t="s">
        <v>265</v>
      </c>
      <c r="G5832">
        <v>35</v>
      </c>
    </row>
    <row r="5833" spans="1:7" x14ac:dyDescent="0.55000000000000004">
      <c r="A5833" s="1">
        <v>43247</v>
      </c>
      <c r="B5833" t="s">
        <v>22</v>
      </c>
      <c r="C5833" t="s">
        <v>6264</v>
      </c>
      <c r="D5833" t="s">
        <v>40</v>
      </c>
      <c r="E5833" t="s">
        <v>28</v>
      </c>
      <c r="F5833" t="s">
        <v>61</v>
      </c>
      <c r="G5833">
        <v>35</v>
      </c>
    </row>
    <row r="5834" spans="1:7" x14ac:dyDescent="0.55000000000000004">
      <c r="A5834" s="1">
        <v>43396</v>
      </c>
      <c r="B5834" t="s">
        <v>37</v>
      </c>
      <c r="C5834" t="s">
        <v>1399</v>
      </c>
      <c r="D5834" t="s">
        <v>144</v>
      </c>
      <c r="E5834" t="s">
        <v>28</v>
      </c>
      <c r="F5834" t="s">
        <v>61</v>
      </c>
      <c r="G5834">
        <v>35</v>
      </c>
    </row>
    <row r="5835" spans="1:7" x14ac:dyDescent="0.55000000000000004">
      <c r="A5835" s="1">
        <v>43066</v>
      </c>
      <c r="B5835" t="s">
        <v>37</v>
      </c>
      <c r="C5835" t="s">
        <v>4535</v>
      </c>
      <c r="D5835" t="s">
        <v>101</v>
      </c>
      <c r="E5835" t="s">
        <v>67</v>
      </c>
      <c r="F5835" t="s">
        <v>157</v>
      </c>
      <c r="G5835">
        <v>34.950000000000003</v>
      </c>
    </row>
    <row r="5836" spans="1:7" x14ac:dyDescent="0.55000000000000004">
      <c r="A5836" s="1">
        <v>43365</v>
      </c>
      <c r="B5836" t="s">
        <v>22</v>
      </c>
      <c r="C5836" t="s">
        <v>1708</v>
      </c>
      <c r="D5836" t="s">
        <v>26</v>
      </c>
      <c r="E5836" t="s">
        <v>67</v>
      </c>
      <c r="F5836" t="s">
        <v>157</v>
      </c>
      <c r="G5836">
        <v>34.950000000000003</v>
      </c>
    </row>
    <row r="5837" spans="1:7" x14ac:dyDescent="0.55000000000000004">
      <c r="A5837" s="1">
        <v>42689</v>
      </c>
      <c r="B5837" t="s">
        <v>37</v>
      </c>
      <c r="C5837" t="s">
        <v>263</v>
      </c>
      <c r="D5837" t="s">
        <v>144</v>
      </c>
      <c r="E5837" t="s">
        <v>42</v>
      </c>
      <c r="F5837" t="s">
        <v>71</v>
      </c>
      <c r="G5837">
        <v>34.944000000000003</v>
      </c>
    </row>
    <row r="5838" spans="1:7" x14ac:dyDescent="0.55000000000000004">
      <c r="A5838" s="1">
        <v>43085</v>
      </c>
      <c r="B5838" t="s">
        <v>22</v>
      </c>
      <c r="C5838" t="s">
        <v>84</v>
      </c>
      <c r="D5838" t="s">
        <v>26</v>
      </c>
      <c r="E5838" t="s">
        <v>42</v>
      </c>
      <c r="F5838" t="s">
        <v>74</v>
      </c>
      <c r="G5838">
        <v>34.944000000000003</v>
      </c>
    </row>
    <row r="5839" spans="1:7" x14ac:dyDescent="0.55000000000000004">
      <c r="A5839" s="1">
        <v>43415</v>
      </c>
      <c r="B5839" t="s">
        <v>98</v>
      </c>
      <c r="C5839" t="s">
        <v>39</v>
      </c>
      <c r="D5839" t="s">
        <v>40</v>
      </c>
      <c r="E5839" t="s">
        <v>28</v>
      </c>
      <c r="F5839" t="s">
        <v>61</v>
      </c>
      <c r="G5839">
        <v>34.92</v>
      </c>
    </row>
    <row r="5840" spans="1:7" x14ac:dyDescent="0.55000000000000004">
      <c r="A5840" s="1">
        <v>42080</v>
      </c>
      <c r="B5840" t="s">
        <v>37</v>
      </c>
      <c r="C5840" t="s">
        <v>263</v>
      </c>
      <c r="D5840" t="s">
        <v>144</v>
      </c>
      <c r="E5840" t="s">
        <v>42</v>
      </c>
      <c r="F5840" t="s">
        <v>86</v>
      </c>
      <c r="G5840">
        <v>34.86</v>
      </c>
    </row>
    <row r="5841" spans="1:7" x14ac:dyDescent="0.55000000000000004">
      <c r="A5841" s="1">
        <v>42310</v>
      </c>
      <c r="B5841" t="s">
        <v>22</v>
      </c>
      <c r="C5841" t="s">
        <v>263</v>
      </c>
      <c r="D5841" t="s">
        <v>144</v>
      </c>
      <c r="E5841" t="s">
        <v>42</v>
      </c>
      <c r="F5841" t="s">
        <v>43</v>
      </c>
      <c r="G5841">
        <v>34.86</v>
      </c>
    </row>
    <row r="5842" spans="1:7" x14ac:dyDescent="0.55000000000000004">
      <c r="A5842" s="1">
        <v>42787</v>
      </c>
      <c r="B5842" t="s">
        <v>98</v>
      </c>
      <c r="C5842" t="s">
        <v>50</v>
      </c>
      <c r="D5842" t="s">
        <v>26</v>
      </c>
      <c r="E5842" t="s">
        <v>42</v>
      </c>
      <c r="F5842" t="s">
        <v>71</v>
      </c>
      <c r="G5842">
        <v>34.86</v>
      </c>
    </row>
    <row r="5843" spans="1:7" x14ac:dyDescent="0.55000000000000004">
      <c r="A5843" s="1">
        <v>43310</v>
      </c>
      <c r="B5843" t="s">
        <v>22</v>
      </c>
      <c r="C5843" t="s">
        <v>84</v>
      </c>
      <c r="D5843" t="s">
        <v>26</v>
      </c>
      <c r="E5843" t="s">
        <v>42</v>
      </c>
      <c r="F5843" t="s">
        <v>74</v>
      </c>
      <c r="G5843">
        <v>34.847999999999999</v>
      </c>
    </row>
    <row r="5844" spans="1:7" x14ac:dyDescent="0.55000000000000004">
      <c r="A5844" s="1">
        <v>42881</v>
      </c>
      <c r="B5844" t="s">
        <v>37</v>
      </c>
      <c r="C5844" t="s">
        <v>143</v>
      </c>
      <c r="D5844" t="s">
        <v>144</v>
      </c>
      <c r="E5844" t="s">
        <v>42</v>
      </c>
      <c r="F5844" t="s">
        <v>74</v>
      </c>
      <c r="G5844">
        <v>34.847999999999999</v>
      </c>
    </row>
    <row r="5845" spans="1:7" x14ac:dyDescent="0.55000000000000004">
      <c r="A5845" s="1">
        <v>42556</v>
      </c>
      <c r="B5845" t="s">
        <v>22</v>
      </c>
      <c r="C5845" t="s">
        <v>143</v>
      </c>
      <c r="D5845" t="s">
        <v>144</v>
      </c>
      <c r="E5845" t="s">
        <v>67</v>
      </c>
      <c r="F5845" t="s">
        <v>157</v>
      </c>
      <c r="G5845">
        <v>34.799999999999997</v>
      </c>
    </row>
    <row r="5846" spans="1:7" x14ac:dyDescent="0.55000000000000004">
      <c r="A5846" s="1">
        <v>42136</v>
      </c>
      <c r="B5846" t="s">
        <v>22</v>
      </c>
      <c r="C5846" t="s">
        <v>110</v>
      </c>
      <c r="D5846" t="s">
        <v>101</v>
      </c>
      <c r="E5846" t="s">
        <v>28</v>
      </c>
      <c r="F5846" t="s">
        <v>61</v>
      </c>
      <c r="G5846">
        <v>34.79</v>
      </c>
    </row>
    <row r="5847" spans="1:7" x14ac:dyDescent="0.55000000000000004">
      <c r="A5847" s="1">
        <v>42369</v>
      </c>
      <c r="B5847" t="s">
        <v>37</v>
      </c>
      <c r="C5847" t="s">
        <v>263</v>
      </c>
      <c r="D5847" t="s">
        <v>144</v>
      </c>
      <c r="E5847" t="s">
        <v>67</v>
      </c>
      <c r="F5847" t="s">
        <v>157</v>
      </c>
      <c r="G5847">
        <v>34.770000000000003</v>
      </c>
    </row>
    <row r="5848" spans="1:7" x14ac:dyDescent="0.55000000000000004">
      <c r="A5848" s="1">
        <v>42571</v>
      </c>
      <c r="B5848" t="s">
        <v>22</v>
      </c>
      <c r="C5848" t="s">
        <v>250</v>
      </c>
      <c r="D5848" t="s">
        <v>101</v>
      </c>
      <c r="E5848" t="s">
        <v>42</v>
      </c>
      <c r="F5848" t="s">
        <v>55</v>
      </c>
      <c r="G5848">
        <v>34.76</v>
      </c>
    </row>
    <row r="5849" spans="1:7" x14ac:dyDescent="0.55000000000000004">
      <c r="A5849" s="1">
        <v>43182</v>
      </c>
      <c r="B5849" t="s">
        <v>98</v>
      </c>
      <c r="C5849" t="s">
        <v>92</v>
      </c>
      <c r="D5849" t="s">
        <v>40</v>
      </c>
      <c r="E5849" t="s">
        <v>42</v>
      </c>
      <c r="F5849" t="s">
        <v>71</v>
      </c>
      <c r="G5849">
        <v>34.76</v>
      </c>
    </row>
    <row r="5850" spans="1:7" x14ac:dyDescent="0.55000000000000004">
      <c r="A5850" s="1">
        <v>43238</v>
      </c>
      <c r="B5850" t="s">
        <v>37</v>
      </c>
      <c r="C5850" t="s">
        <v>1271</v>
      </c>
      <c r="D5850" t="s">
        <v>26</v>
      </c>
      <c r="E5850" t="s">
        <v>67</v>
      </c>
      <c r="F5850" t="s">
        <v>68</v>
      </c>
      <c r="G5850">
        <v>34.75</v>
      </c>
    </row>
    <row r="5851" spans="1:7" x14ac:dyDescent="0.55000000000000004">
      <c r="A5851" s="1">
        <v>42328</v>
      </c>
      <c r="B5851" t="s">
        <v>37</v>
      </c>
      <c r="C5851" t="s">
        <v>263</v>
      </c>
      <c r="D5851" t="s">
        <v>144</v>
      </c>
      <c r="E5851" t="s">
        <v>42</v>
      </c>
      <c r="F5851" t="s">
        <v>169</v>
      </c>
      <c r="G5851">
        <v>34.74</v>
      </c>
    </row>
    <row r="5852" spans="1:7" x14ac:dyDescent="0.55000000000000004">
      <c r="A5852" s="1">
        <v>43443</v>
      </c>
      <c r="B5852" t="s">
        <v>22</v>
      </c>
      <c r="C5852" t="s">
        <v>234</v>
      </c>
      <c r="D5852" t="s">
        <v>101</v>
      </c>
      <c r="E5852" t="s">
        <v>42</v>
      </c>
      <c r="F5852" t="s">
        <v>64</v>
      </c>
      <c r="G5852">
        <v>34.700000000000003</v>
      </c>
    </row>
    <row r="5853" spans="1:7" x14ac:dyDescent="0.55000000000000004">
      <c r="A5853" s="1">
        <v>43021</v>
      </c>
      <c r="B5853" t="s">
        <v>37</v>
      </c>
      <c r="C5853" t="s">
        <v>263</v>
      </c>
      <c r="D5853" t="s">
        <v>144</v>
      </c>
      <c r="E5853" t="s">
        <v>42</v>
      </c>
      <c r="F5853" t="s">
        <v>64</v>
      </c>
      <c r="G5853">
        <v>34.700000000000003</v>
      </c>
    </row>
    <row r="5854" spans="1:7" x14ac:dyDescent="0.55000000000000004">
      <c r="A5854" s="1">
        <v>42347</v>
      </c>
      <c r="B5854" t="s">
        <v>37</v>
      </c>
      <c r="C5854" t="s">
        <v>39</v>
      </c>
      <c r="D5854" t="s">
        <v>40</v>
      </c>
      <c r="E5854" t="s">
        <v>42</v>
      </c>
      <c r="F5854" t="s">
        <v>86</v>
      </c>
      <c r="G5854">
        <v>34.68</v>
      </c>
    </row>
    <row r="5855" spans="1:7" x14ac:dyDescent="0.55000000000000004">
      <c r="A5855" s="1">
        <v>42970</v>
      </c>
      <c r="B5855" t="s">
        <v>22</v>
      </c>
      <c r="C5855" t="s">
        <v>92</v>
      </c>
      <c r="D5855" t="s">
        <v>40</v>
      </c>
      <c r="E5855" t="s">
        <v>42</v>
      </c>
      <c r="F5855" t="s">
        <v>86</v>
      </c>
      <c r="G5855">
        <v>34.68</v>
      </c>
    </row>
    <row r="5856" spans="1:7" x14ac:dyDescent="0.55000000000000004">
      <c r="A5856" s="1">
        <v>42364</v>
      </c>
      <c r="B5856" t="s">
        <v>22</v>
      </c>
      <c r="C5856" t="s">
        <v>143</v>
      </c>
      <c r="D5856" t="s">
        <v>144</v>
      </c>
      <c r="E5856" t="s">
        <v>42</v>
      </c>
      <c r="F5856" t="s">
        <v>74</v>
      </c>
      <c r="G5856">
        <v>34.655999999999999</v>
      </c>
    </row>
    <row r="5857" spans="1:7" x14ac:dyDescent="0.55000000000000004">
      <c r="A5857" s="1">
        <v>43436</v>
      </c>
      <c r="B5857" t="s">
        <v>22</v>
      </c>
      <c r="C5857" t="s">
        <v>315</v>
      </c>
      <c r="D5857" t="s">
        <v>26</v>
      </c>
      <c r="E5857" t="s">
        <v>42</v>
      </c>
      <c r="F5857" t="s">
        <v>64</v>
      </c>
      <c r="G5857">
        <v>34.65</v>
      </c>
    </row>
    <row r="5858" spans="1:7" x14ac:dyDescent="0.55000000000000004">
      <c r="A5858" s="1">
        <v>42490</v>
      </c>
      <c r="B5858" t="s">
        <v>37</v>
      </c>
      <c r="C5858" t="s">
        <v>39</v>
      </c>
      <c r="D5858" t="s">
        <v>40</v>
      </c>
      <c r="E5858" t="s">
        <v>42</v>
      </c>
      <c r="F5858" t="s">
        <v>64</v>
      </c>
      <c r="G5858">
        <v>34.65</v>
      </c>
    </row>
    <row r="5859" spans="1:7" x14ac:dyDescent="0.55000000000000004">
      <c r="A5859" s="1">
        <v>42539</v>
      </c>
      <c r="B5859" t="s">
        <v>22</v>
      </c>
      <c r="C5859" t="s">
        <v>315</v>
      </c>
      <c r="D5859" t="s">
        <v>26</v>
      </c>
      <c r="E5859" t="s">
        <v>42</v>
      </c>
      <c r="F5859" t="s">
        <v>71</v>
      </c>
      <c r="G5859">
        <v>34.6</v>
      </c>
    </row>
    <row r="5860" spans="1:7" x14ac:dyDescent="0.55000000000000004">
      <c r="A5860" s="1">
        <v>43130</v>
      </c>
      <c r="B5860" t="s">
        <v>37</v>
      </c>
      <c r="C5860" t="s">
        <v>485</v>
      </c>
      <c r="D5860" t="s">
        <v>101</v>
      </c>
      <c r="E5860" t="s">
        <v>28</v>
      </c>
      <c r="F5860" t="s">
        <v>61</v>
      </c>
      <c r="G5860">
        <v>34.58</v>
      </c>
    </row>
    <row r="5861" spans="1:7" x14ac:dyDescent="0.55000000000000004">
      <c r="A5861" s="1">
        <v>42742</v>
      </c>
      <c r="B5861" t="s">
        <v>98</v>
      </c>
      <c r="C5861" t="s">
        <v>39</v>
      </c>
      <c r="D5861" t="s">
        <v>40</v>
      </c>
      <c r="E5861" t="s">
        <v>42</v>
      </c>
      <c r="F5861" t="s">
        <v>64</v>
      </c>
      <c r="G5861">
        <v>34.58</v>
      </c>
    </row>
    <row r="5862" spans="1:7" x14ac:dyDescent="0.55000000000000004">
      <c r="A5862" s="1">
        <v>43463</v>
      </c>
      <c r="B5862" t="s">
        <v>22</v>
      </c>
      <c r="C5862" t="s">
        <v>25</v>
      </c>
      <c r="D5862" t="s">
        <v>26</v>
      </c>
      <c r="E5862" t="s">
        <v>42</v>
      </c>
      <c r="F5862" t="s">
        <v>64</v>
      </c>
      <c r="G5862">
        <v>34.58</v>
      </c>
    </row>
    <row r="5863" spans="1:7" x14ac:dyDescent="0.55000000000000004">
      <c r="A5863" s="1">
        <v>43190</v>
      </c>
      <c r="B5863" t="s">
        <v>37</v>
      </c>
      <c r="C5863" t="s">
        <v>1271</v>
      </c>
      <c r="D5863" t="s">
        <v>26</v>
      </c>
      <c r="E5863" t="s">
        <v>42</v>
      </c>
      <c r="F5863" t="s">
        <v>71</v>
      </c>
      <c r="G5863">
        <v>34.54</v>
      </c>
    </row>
    <row r="5864" spans="1:7" x14ac:dyDescent="0.55000000000000004">
      <c r="A5864" s="1">
        <v>43354</v>
      </c>
      <c r="B5864" t="s">
        <v>22</v>
      </c>
      <c r="C5864" t="s">
        <v>50</v>
      </c>
      <c r="D5864" t="s">
        <v>26</v>
      </c>
      <c r="E5864" t="s">
        <v>28</v>
      </c>
      <c r="F5864" t="s">
        <v>61</v>
      </c>
      <c r="G5864">
        <v>34.503999999999998</v>
      </c>
    </row>
    <row r="5865" spans="1:7" x14ac:dyDescent="0.55000000000000004">
      <c r="A5865" s="1">
        <v>42690</v>
      </c>
      <c r="B5865" t="s">
        <v>37</v>
      </c>
      <c r="C5865" t="s">
        <v>207</v>
      </c>
      <c r="D5865" t="s">
        <v>101</v>
      </c>
      <c r="E5865" t="s">
        <v>28</v>
      </c>
      <c r="F5865" t="s">
        <v>61</v>
      </c>
      <c r="G5865">
        <v>34.503999999999998</v>
      </c>
    </row>
    <row r="5866" spans="1:7" x14ac:dyDescent="0.55000000000000004">
      <c r="A5866" s="1">
        <v>43444</v>
      </c>
      <c r="B5866" t="s">
        <v>98</v>
      </c>
      <c r="C5866" t="s">
        <v>134</v>
      </c>
      <c r="D5866" t="s">
        <v>101</v>
      </c>
      <c r="E5866" t="s">
        <v>42</v>
      </c>
      <c r="F5866" t="s">
        <v>71</v>
      </c>
      <c r="G5866">
        <v>34.5</v>
      </c>
    </row>
    <row r="5867" spans="1:7" x14ac:dyDescent="0.55000000000000004">
      <c r="A5867" s="1">
        <v>43225</v>
      </c>
      <c r="B5867" t="s">
        <v>37</v>
      </c>
      <c r="C5867" t="s">
        <v>1271</v>
      </c>
      <c r="D5867" t="s">
        <v>26</v>
      </c>
      <c r="E5867" t="s">
        <v>42</v>
      </c>
      <c r="F5867" t="s">
        <v>71</v>
      </c>
      <c r="G5867">
        <v>34.5</v>
      </c>
    </row>
    <row r="5868" spans="1:7" x14ac:dyDescent="0.55000000000000004">
      <c r="A5868" s="1">
        <v>42270</v>
      </c>
      <c r="B5868" t="s">
        <v>22</v>
      </c>
      <c r="C5868" t="s">
        <v>241</v>
      </c>
      <c r="D5868" t="s">
        <v>144</v>
      </c>
      <c r="E5868" t="s">
        <v>42</v>
      </c>
      <c r="F5868" t="s">
        <v>71</v>
      </c>
      <c r="G5868">
        <v>34.5</v>
      </c>
    </row>
    <row r="5869" spans="1:7" x14ac:dyDescent="0.55000000000000004">
      <c r="A5869" s="1">
        <v>43361</v>
      </c>
      <c r="B5869" t="s">
        <v>37</v>
      </c>
      <c r="C5869" t="s">
        <v>1271</v>
      </c>
      <c r="D5869" t="s">
        <v>26</v>
      </c>
      <c r="E5869" t="s">
        <v>42</v>
      </c>
      <c r="F5869" t="s">
        <v>575</v>
      </c>
      <c r="G5869">
        <v>34.479999999999997</v>
      </c>
    </row>
    <row r="5870" spans="1:7" x14ac:dyDescent="0.55000000000000004">
      <c r="A5870" s="1">
        <v>42662</v>
      </c>
      <c r="B5870" t="s">
        <v>22</v>
      </c>
      <c r="C5870" t="s">
        <v>2697</v>
      </c>
      <c r="D5870" t="s">
        <v>144</v>
      </c>
      <c r="E5870" t="s">
        <v>42</v>
      </c>
      <c r="F5870" t="s">
        <v>86</v>
      </c>
      <c r="G5870">
        <v>34.44</v>
      </c>
    </row>
    <row r="5871" spans="1:7" x14ac:dyDescent="0.55000000000000004">
      <c r="A5871" s="1">
        <v>42639</v>
      </c>
      <c r="B5871" t="s">
        <v>22</v>
      </c>
      <c r="C5871" t="s">
        <v>263</v>
      </c>
      <c r="D5871" t="s">
        <v>144</v>
      </c>
      <c r="E5871" t="s">
        <v>42</v>
      </c>
      <c r="F5871" t="s">
        <v>265</v>
      </c>
      <c r="G5871">
        <v>34.44</v>
      </c>
    </row>
    <row r="5872" spans="1:7" x14ac:dyDescent="0.55000000000000004">
      <c r="A5872" s="1">
        <v>42325</v>
      </c>
      <c r="B5872" t="s">
        <v>98</v>
      </c>
      <c r="C5872" t="s">
        <v>263</v>
      </c>
      <c r="D5872" t="s">
        <v>144</v>
      </c>
      <c r="E5872" t="s">
        <v>42</v>
      </c>
      <c r="F5872" t="s">
        <v>86</v>
      </c>
      <c r="G5872">
        <v>34.44</v>
      </c>
    </row>
    <row r="5873" spans="1:7" x14ac:dyDescent="0.55000000000000004">
      <c r="A5873" s="1">
        <v>42833</v>
      </c>
      <c r="B5873" t="s">
        <v>22</v>
      </c>
      <c r="C5873" t="s">
        <v>263</v>
      </c>
      <c r="D5873" t="s">
        <v>144</v>
      </c>
      <c r="E5873" t="s">
        <v>42</v>
      </c>
      <c r="F5873" t="s">
        <v>86</v>
      </c>
      <c r="G5873">
        <v>34.4</v>
      </c>
    </row>
    <row r="5874" spans="1:7" x14ac:dyDescent="0.55000000000000004">
      <c r="A5874" s="1">
        <v>43222</v>
      </c>
      <c r="B5874" t="s">
        <v>22</v>
      </c>
      <c r="C5874" t="s">
        <v>39</v>
      </c>
      <c r="D5874" t="s">
        <v>40</v>
      </c>
      <c r="E5874" t="s">
        <v>42</v>
      </c>
      <c r="F5874" t="s">
        <v>86</v>
      </c>
      <c r="G5874">
        <v>34.4</v>
      </c>
    </row>
    <row r="5875" spans="1:7" x14ac:dyDescent="0.55000000000000004">
      <c r="A5875" s="1">
        <v>43115</v>
      </c>
      <c r="B5875" t="s">
        <v>22</v>
      </c>
      <c r="C5875" t="s">
        <v>143</v>
      </c>
      <c r="D5875" t="s">
        <v>144</v>
      </c>
      <c r="E5875" t="s">
        <v>42</v>
      </c>
      <c r="F5875" t="s">
        <v>74</v>
      </c>
      <c r="G5875">
        <v>34.384</v>
      </c>
    </row>
    <row r="5876" spans="1:7" x14ac:dyDescent="0.55000000000000004">
      <c r="A5876" s="1">
        <v>43010</v>
      </c>
      <c r="B5876" t="s">
        <v>37</v>
      </c>
      <c r="C5876" t="s">
        <v>250</v>
      </c>
      <c r="D5876" t="s">
        <v>101</v>
      </c>
      <c r="E5876" t="s">
        <v>42</v>
      </c>
      <c r="F5876" t="s">
        <v>71</v>
      </c>
      <c r="G5876">
        <v>34.369999999999997</v>
      </c>
    </row>
    <row r="5877" spans="1:7" x14ac:dyDescent="0.55000000000000004">
      <c r="A5877" s="1">
        <v>43172</v>
      </c>
      <c r="B5877" t="s">
        <v>98</v>
      </c>
      <c r="C5877" t="s">
        <v>207</v>
      </c>
      <c r="D5877" t="s">
        <v>101</v>
      </c>
      <c r="E5877" t="s">
        <v>67</v>
      </c>
      <c r="F5877" t="s">
        <v>68</v>
      </c>
      <c r="G5877">
        <v>34.36</v>
      </c>
    </row>
    <row r="5878" spans="1:7" x14ac:dyDescent="0.55000000000000004">
      <c r="A5878" s="1">
        <v>42301</v>
      </c>
      <c r="B5878" t="s">
        <v>22</v>
      </c>
      <c r="C5878" t="s">
        <v>39</v>
      </c>
      <c r="D5878" t="s">
        <v>40</v>
      </c>
      <c r="E5878" t="s">
        <v>42</v>
      </c>
      <c r="F5878" t="s">
        <v>71</v>
      </c>
      <c r="G5878">
        <v>34.271999999999998</v>
      </c>
    </row>
    <row r="5879" spans="1:7" x14ac:dyDescent="0.55000000000000004">
      <c r="A5879" s="1">
        <v>43088</v>
      </c>
      <c r="B5879" t="s">
        <v>37</v>
      </c>
      <c r="C5879" t="s">
        <v>263</v>
      </c>
      <c r="D5879" t="s">
        <v>144</v>
      </c>
      <c r="E5879" t="s">
        <v>42</v>
      </c>
      <c r="F5879" t="s">
        <v>71</v>
      </c>
      <c r="G5879">
        <v>34.247999999999998</v>
      </c>
    </row>
    <row r="5880" spans="1:7" x14ac:dyDescent="0.55000000000000004">
      <c r="A5880" s="1">
        <v>42039</v>
      </c>
      <c r="B5880" t="s">
        <v>98</v>
      </c>
      <c r="C5880" t="s">
        <v>39</v>
      </c>
      <c r="D5880" t="s">
        <v>40</v>
      </c>
      <c r="E5880" t="s">
        <v>42</v>
      </c>
      <c r="F5880" t="s">
        <v>86</v>
      </c>
      <c r="G5880">
        <v>34.24</v>
      </c>
    </row>
    <row r="5881" spans="1:7" x14ac:dyDescent="0.55000000000000004">
      <c r="A5881" s="1">
        <v>43232</v>
      </c>
      <c r="B5881" t="s">
        <v>37</v>
      </c>
      <c r="C5881" t="s">
        <v>100</v>
      </c>
      <c r="D5881" t="s">
        <v>101</v>
      </c>
      <c r="E5881" t="s">
        <v>42</v>
      </c>
      <c r="F5881" t="s">
        <v>71</v>
      </c>
      <c r="G5881">
        <v>34.24</v>
      </c>
    </row>
    <row r="5882" spans="1:7" x14ac:dyDescent="0.55000000000000004">
      <c r="A5882" s="1">
        <v>42986</v>
      </c>
      <c r="B5882" t="s">
        <v>22</v>
      </c>
      <c r="C5882" t="s">
        <v>39</v>
      </c>
      <c r="D5882" t="s">
        <v>40</v>
      </c>
      <c r="E5882" t="s">
        <v>42</v>
      </c>
      <c r="F5882" t="s">
        <v>86</v>
      </c>
      <c r="G5882">
        <v>34.24</v>
      </c>
    </row>
    <row r="5883" spans="1:7" x14ac:dyDescent="0.55000000000000004">
      <c r="A5883" s="1">
        <v>43418</v>
      </c>
      <c r="B5883" t="s">
        <v>22</v>
      </c>
      <c r="C5883" t="s">
        <v>39</v>
      </c>
      <c r="D5883" t="s">
        <v>40</v>
      </c>
      <c r="E5883" t="s">
        <v>42</v>
      </c>
      <c r="F5883" t="s">
        <v>64</v>
      </c>
      <c r="G5883">
        <v>34.24</v>
      </c>
    </row>
    <row r="5884" spans="1:7" x14ac:dyDescent="0.55000000000000004">
      <c r="A5884" s="1">
        <v>43375</v>
      </c>
      <c r="B5884" t="s">
        <v>98</v>
      </c>
      <c r="C5884" t="s">
        <v>331</v>
      </c>
      <c r="D5884" t="s">
        <v>26</v>
      </c>
      <c r="E5884" t="s">
        <v>42</v>
      </c>
      <c r="F5884" t="s">
        <v>71</v>
      </c>
      <c r="G5884">
        <v>34.235999999999997</v>
      </c>
    </row>
    <row r="5885" spans="1:7" x14ac:dyDescent="0.55000000000000004">
      <c r="A5885" s="1">
        <v>42143</v>
      </c>
      <c r="B5885" t="s">
        <v>22</v>
      </c>
      <c r="C5885" t="s">
        <v>315</v>
      </c>
      <c r="D5885" t="s">
        <v>26</v>
      </c>
      <c r="E5885" t="s">
        <v>42</v>
      </c>
      <c r="F5885" t="s">
        <v>575</v>
      </c>
      <c r="G5885">
        <v>34.200000000000003</v>
      </c>
    </row>
    <row r="5886" spans="1:7" x14ac:dyDescent="0.55000000000000004">
      <c r="A5886" s="1">
        <v>42331</v>
      </c>
      <c r="B5886" t="s">
        <v>37</v>
      </c>
      <c r="C5886" t="s">
        <v>100</v>
      </c>
      <c r="D5886" t="s">
        <v>101</v>
      </c>
      <c r="E5886" t="s">
        <v>42</v>
      </c>
      <c r="F5886" t="s">
        <v>74</v>
      </c>
      <c r="G5886">
        <v>34.176000000000002</v>
      </c>
    </row>
    <row r="5887" spans="1:7" x14ac:dyDescent="0.55000000000000004">
      <c r="A5887" s="1">
        <v>42308</v>
      </c>
      <c r="B5887" t="s">
        <v>22</v>
      </c>
      <c r="C5887" t="s">
        <v>1399</v>
      </c>
      <c r="D5887" t="s">
        <v>144</v>
      </c>
      <c r="E5887" t="s">
        <v>42</v>
      </c>
      <c r="F5887" t="s">
        <v>71</v>
      </c>
      <c r="G5887">
        <v>34.08</v>
      </c>
    </row>
    <row r="5888" spans="1:7" x14ac:dyDescent="0.55000000000000004">
      <c r="A5888" s="1">
        <v>43429</v>
      </c>
      <c r="B5888" t="s">
        <v>37</v>
      </c>
      <c r="C5888" t="s">
        <v>39</v>
      </c>
      <c r="D5888" t="s">
        <v>40</v>
      </c>
      <c r="E5888" t="s">
        <v>42</v>
      </c>
      <c r="F5888" t="s">
        <v>86</v>
      </c>
      <c r="G5888">
        <v>34.08</v>
      </c>
    </row>
    <row r="5889" spans="1:7" x14ac:dyDescent="0.55000000000000004">
      <c r="A5889" s="1">
        <v>43077</v>
      </c>
      <c r="B5889" t="s">
        <v>22</v>
      </c>
      <c r="C5889" t="s">
        <v>39</v>
      </c>
      <c r="D5889" t="s">
        <v>40</v>
      </c>
      <c r="E5889" t="s">
        <v>42</v>
      </c>
      <c r="F5889" t="s">
        <v>55</v>
      </c>
      <c r="G5889">
        <v>34.049999999999997</v>
      </c>
    </row>
    <row r="5890" spans="1:7" x14ac:dyDescent="0.55000000000000004">
      <c r="A5890" s="1">
        <v>43360</v>
      </c>
      <c r="B5890" t="s">
        <v>22</v>
      </c>
      <c r="C5890" t="s">
        <v>786</v>
      </c>
      <c r="D5890" t="s">
        <v>144</v>
      </c>
      <c r="E5890" t="s">
        <v>42</v>
      </c>
      <c r="F5890" t="s">
        <v>55</v>
      </c>
      <c r="G5890">
        <v>34.049999999999997</v>
      </c>
    </row>
    <row r="5891" spans="1:7" x14ac:dyDescent="0.55000000000000004">
      <c r="A5891" s="1">
        <v>42713</v>
      </c>
      <c r="B5891" t="s">
        <v>37</v>
      </c>
      <c r="C5891" t="s">
        <v>250</v>
      </c>
      <c r="D5891" t="s">
        <v>101</v>
      </c>
      <c r="E5891" t="s">
        <v>42</v>
      </c>
      <c r="F5891" t="s">
        <v>86</v>
      </c>
      <c r="G5891">
        <v>34.020000000000003</v>
      </c>
    </row>
    <row r="5892" spans="1:7" x14ac:dyDescent="0.55000000000000004">
      <c r="A5892" s="1">
        <v>43454</v>
      </c>
      <c r="B5892" t="s">
        <v>37</v>
      </c>
      <c r="C5892" t="s">
        <v>263</v>
      </c>
      <c r="D5892" t="s">
        <v>144</v>
      </c>
      <c r="E5892" t="s">
        <v>42</v>
      </c>
      <c r="F5892" t="s">
        <v>86</v>
      </c>
      <c r="G5892">
        <v>34.020000000000003</v>
      </c>
    </row>
    <row r="5893" spans="1:7" x14ac:dyDescent="0.55000000000000004">
      <c r="A5893" s="1">
        <v>43353</v>
      </c>
      <c r="B5893" t="s">
        <v>22</v>
      </c>
      <c r="C5893" t="s">
        <v>593</v>
      </c>
      <c r="D5893" t="s">
        <v>101</v>
      </c>
      <c r="E5893" t="s">
        <v>42</v>
      </c>
      <c r="F5893" t="s">
        <v>74</v>
      </c>
      <c r="G5893">
        <v>33.99</v>
      </c>
    </row>
    <row r="5894" spans="1:7" x14ac:dyDescent="0.55000000000000004">
      <c r="A5894" s="1">
        <v>42688</v>
      </c>
      <c r="B5894" t="s">
        <v>37</v>
      </c>
      <c r="C5894" t="s">
        <v>315</v>
      </c>
      <c r="D5894" t="s">
        <v>26</v>
      </c>
      <c r="E5894" t="s">
        <v>42</v>
      </c>
      <c r="F5894" t="s">
        <v>169</v>
      </c>
      <c r="G5894">
        <v>33.96</v>
      </c>
    </row>
    <row r="5895" spans="1:7" x14ac:dyDescent="0.55000000000000004">
      <c r="A5895" s="1">
        <v>43010</v>
      </c>
      <c r="B5895" t="s">
        <v>37</v>
      </c>
      <c r="C5895" t="s">
        <v>250</v>
      </c>
      <c r="D5895" t="s">
        <v>101</v>
      </c>
      <c r="E5895" t="s">
        <v>42</v>
      </c>
      <c r="F5895" t="s">
        <v>64</v>
      </c>
      <c r="G5895">
        <v>33.96</v>
      </c>
    </row>
    <row r="5896" spans="1:7" x14ac:dyDescent="0.55000000000000004">
      <c r="A5896" s="1">
        <v>43403</v>
      </c>
      <c r="B5896" t="s">
        <v>98</v>
      </c>
      <c r="C5896" t="s">
        <v>25</v>
      </c>
      <c r="D5896" t="s">
        <v>26</v>
      </c>
      <c r="E5896" t="s">
        <v>28</v>
      </c>
      <c r="F5896" t="s">
        <v>32</v>
      </c>
      <c r="G5896">
        <v>33.94</v>
      </c>
    </row>
    <row r="5897" spans="1:7" x14ac:dyDescent="0.55000000000000004">
      <c r="A5897" s="1">
        <v>43302</v>
      </c>
      <c r="B5897" t="s">
        <v>98</v>
      </c>
      <c r="C5897" t="s">
        <v>494</v>
      </c>
      <c r="D5897" t="s">
        <v>144</v>
      </c>
      <c r="E5897" t="s">
        <v>42</v>
      </c>
      <c r="F5897" t="s">
        <v>71</v>
      </c>
      <c r="G5897">
        <v>33.93</v>
      </c>
    </row>
    <row r="5898" spans="1:7" x14ac:dyDescent="0.55000000000000004">
      <c r="A5898" s="1">
        <v>43074</v>
      </c>
      <c r="B5898" t="s">
        <v>98</v>
      </c>
      <c r="C5898" t="s">
        <v>3037</v>
      </c>
      <c r="D5898" t="s">
        <v>144</v>
      </c>
      <c r="E5898" t="s">
        <v>42</v>
      </c>
      <c r="F5898" t="s">
        <v>64</v>
      </c>
      <c r="G5898">
        <v>33.92</v>
      </c>
    </row>
    <row r="5899" spans="1:7" x14ac:dyDescent="0.55000000000000004">
      <c r="A5899" s="1">
        <v>43095</v>
      </c>
      <c r="B5899" t="s">
        <v>22</v>
      </c>
      <c r="C5899" t="s">
        <v>92</v>
      </c>
      <c r="D5899" t="s">
        <v>40</v>
      </c>
      <c r="E5899" t="s">
        <v>42</v>
      </c>
      <c r="F5899" t="s">
        <v>86</v>
      </c>
      <c r="G5899">
        <v>33.9</v>
      </c>
    </row>
    <row r="5900" spans="1:7" x14ac:dyDescent="0.55000000000000004">
      <c r="A5900" s="1">
        <v>42100</v>
      </c>
      <c r="B5900" t="s">
        <v>37</v>
      </c>
      <c r="C5900" t="s">
        <v>92</v>
      </c>
      <c r="D5900" t="s">
        <v>40</v>
      </c>
      <c r="E5900" t="s">
        <v>67</v>
      </c>
      <c r="F5900" t="s">
        <v>157</v>
      </c>
      <c r="G5900">
        <v>33.9</v>
      </c>
    </row>
    <row r="5901" spans="1:7" x14ac:dyDescent="0.55000000000000004">
      <c r="A5901" s="1">
        <v>43089</v>
      </c>
      <c r="B5901" t="s">
        <v>22</v>
      </c>
      <c r="C5901" t="s">
        <v>134</v>
      </c>
      <c r="D5901" t="s">
        <v>101</v>
      </c>
      <c r="E5901" t="s">
        <v>42</v>
      </c>
      <c r="F5901" t="s">
        <v>86</v>
      </c>
      <c r="G5901">
        <v>33.9</v>
      </c>
    </row>
    <row r="5902" spans="1:7" x14ac:dyDescent="0.55000000000000004">
      <c r="A5902" s="1">
        <v>43071</v>
      </c>
      <c r="B5902" t="s">
        <v>22</v>
      </c>
      <c r="C5902" t="s">
        <v>39</v>
      </c>
      <c r="D5902" t="s">
        <v>40</v>
      </c>
      <c r="E5902" t="s">
        <v>42</v>
      </c>
      <c r="F5902" t="s">
        <v>55</v>
      </c>
      <c r="G5902">
        <v>33.869999999999997</v>
      </c>
    </row>
    <row r="5903" spans="1:7" x14ac:dyDescent="0.55000000000000004">
      <c r="A5903" s="1">
        <v>42446</v>
      </c>
      <c r="B5903" t="s">
        <v>37</v>
      </c>
      <c r="C5903" t="s">
        <v>263</v>
      </c>
      <c r="D5903" t="s">
        <v>144</v>
      </c>
      <c r="E5903" t="s">
        <v>42</v>
      </c>
      <c r="F5903" t="s">
        <v>55</v>
      </c>
      <c r="G5903">
        <v>33.82</v>
      </c>
    </row>
    <row r="5904" spans="1:7" x14ac:dyDescent="0.55000000000000004">
      <c r="A5904" s="1">
        <v>42934</v>
      </c>
      <c r="B5904" t="s">
        <v>37</v>
      </c>
      <c r="C5904" t="s">
        <v>306</v>
      </c>
      <c r="D5904" t="s">
        <v>40</v>
      </c>
      <c r="E5904" t="s">
        <v>42</v>
      </c>
      <c r="F5904" t="s">
        <v>575</v>
      </c>
      <c r="G5904">
        <v>33.799999999999997</v>
      </c>
    </row>
    <row r="5905" spans="1:7" x14ac:dyDescent="0.55000000000000004">
      <c r="A5905" s="1">
        <v>42272</v>
      </c>
      <c r="B5905" t="s">
        <v>98</v>
      </c>
      <c r="C5905" t="s">
        <v>100</v>
      </c>
      <c r="D5905" t="s">
        <v>101</v>
      </c>
      <c r="E5905" t="s">
        <v>42</v>
      </c>
      <c r="F5905" t="s">
        <v>86</v>
      </c>
      <c r="G5905">
        <v>33.792000000000002</v>
      </c>
    </row>
    <row r="5906" spans="1:7" x14ac:dyDescent="0.55000000000000004">
      <c r="A5906" s="1">
        <v>43065</v>
      </c>
      <c r="B5906" t="s">
        <v>37</v>
      </c>
      <c r="C5906" t="s">
        <v>354</v>
      </c>
      <c r="D5906" t="s">
        <v>26</v>
      </c>
      <c r="E5906" t="s">
        <v>42</v>
      </c>
      <c r="F5906" t="s">
        <v>71</v>
      </c>
      <c r="G5906">
        <v>33.75</v>
      </c>
    </row>
    <row r="5907" spans="1:7" x14ac:dyDescent="0.55000000000000004">
      <c r="A5907" s="1">
        <v>43106</v>
      </c>
      <c r="B5907" t="s">
        <v>98</v>
      </c>
      <c r="C5907" t="s">
        <v>354</v>
      </c>
      <c r="D5907" t="s">
        <v>26</v>
      </c>
      <c r="E5907" t="s">
        <v>42</v>
      </c>
      <c r="F5907" t="s">
        <v>71</v>
      </c>
      <c r="G5907">
        <v>33.74</v>
      </c>
    </row>
    <row r="5908" spans="1:7" x14ac:dyDescent="0.55000000000000004">
      <c r="A5908" s="1">
        <v>43443</v>
      </c>
      <c r="B5908" t="s">
        <v>22</v>
      </c>
      <c r="C5908" t="s">
        <v>234</v>
      </c>
      <c r="D5908" t="s">
        <v>101</v>
      </c>
      <c r="E5908" t="s">
        <v>42</v>
      </c>
      <c r="F5908" t="s">
        <v>71</v>
      </c>
      <c r="G5908">
        <v>33.72</v>
      </c>
    </row>
    <row r="5909" spans="1:7" x14ac:dyDescent="0.55000000000000004">
      <c r="A5909" s="1">
        <v>43072</v>
      </c>
      <c r="B5909" t="s">
        <v>22</v>
      </c>
      <c r="C5909" t="s">
        <v>263</v>
      </c>
      <c r="D5909" t="s">
        <v>144</v>
      </c>
      <c r="E5909" t="s">
        <v>42</v>
      </c>
      <c r="F5909" t="s">
        <v>55</v>
      </c>
      <c r="G5909">
        <v>33.630000000000003</v>
      </c>
    </row>
    <row r="5910" spans="1:7" x14ac:dyDescent="0.55000000000000004">
      <c r="A5910" s="1">
        <v>42696</v>
      </c>
      <c r="B5910" t="s">
        <v>22</v>
      </c>
      <c r="C5910" t="s">
        <v>39</v>
      </c>
      <c r="D5910" t="s">
        <v>40</v>
      </c>
      <c r="E5910" t="s">
        <v>42</v>
      </c>
      <c r="F5910" t="s">
        <v>55</v>
      </c>
      <c r="G5910">
        <v>33.630000000000003</v>
      </c>
    </row>
    <row r="5911" spans="1:7" x14ac:dyDescent="0.55000000000000004">
      <c r="A5911" s="1">
        <v>43190</v>
      </c>
      <c r="B5911" t="s">
        <v>37</v>
      </c>
      <c r="C5911" t="s">
        <v>100</v>
      </c>
      <c r="D5911" t="s">
        <v>101</v>
      </c>
      <c r="E5911" t="s">
        <v>42</v>
      </c>
      <c r="F5911" t="s">
        <v>74</v>
      </c>
      <c r="G5911">
        <v>33.619999999999997</v>
      </c>
    </row>
    <row r="5912" spans="1:7" x14ac:dyDescent="0.55000000000000004">
      <c r="A5912" s="1">
        <v>42082</v>
      </c>
      <c r="B5912" t="s">
        <v>37</v>
      </c>
      <c r="C5912" t="s">
        <v>50</v>
      </c>
      <c r="D5912" t="s">
        <v>26</v>
      </c>
      <c r="E5912" t="s">
        <v>42</v>
      </c>
      <c r="F5912" t="s">
        <v>71</v>
      </c>
      <c r="G5912">
        <v>33.57</v>
      </c>
    </row>
    <row r="5913" spans="1:7" x14ac:dyDescent="0.55000000000000004">
      <c r="A5913" s="1">
        <v>43430</v>
      </c>
      <c r="B5913" t="s">
        <v>22</v>
      </c>
      <c r="C5913" t="s">
        <v>207</v>
      </c>
      <c r="D5913" t="s">
        <v>101</v>
      </c>
      <c r="E5913" t="s">
        <v>42</v>
      </c>
      <c r="F5913" t="s">
        <v>71</v>
      </c>
      <c r="G5913">
        <v>33.567999999999998</v>
      </c>
    </row>
    <row r="5914" spans="1:7" x14ac:dyDescent="0.55000000000000004">
      <c r="A5914" s="1">
        <v>42914</v>
      </c>
      <c r="B5914" t="s">
        <v>37</v>
      </c>
      <c r="C5914" t="s">
        <v>39</v>
      </c>
      <c r="D5914" t="s">
        <v>40</v>
      </c>
      <c r="E5914" t="s">
        <v>42</v>
      </c>
      <c r="F5914" t="s">
        <v>71</v>
      </c>
      <c r="G5914">
        <v>33.567999999999998</v>
      </c>
    </row>
    <row r="5915" spans="1:7" x14ac:dyDescent="0.55000000000000004">
      <c r="A5915" s="1">
        <v>42434</v>
      </c>
      <c r="B5915" t="s">
        <v>37</v>
      </c>
      <c r="C5915" t="s">
        <v>143</v>
      </c>
      <c r="D5915" t="s">
        <v>144</v>
      </c>
      <c r="E5915" t="s">
        <v>28</v>
      </c>
      <c r="F5915" t="s">
        <v>61</v>
      </c>
      <c r="G5915">
        <v>33.567999999999998</v>
      </c>
    </row>
    <row r="5916" spans="1:7" x14ac:dyDescent="0.55000000000000004">
      <c r="A5916" s="1">
        <v>43094</v>
      </c>
      <c r="B5916" t="s">
        <v>22</v>
      </c>
      <c r="C5916" t="s">
        <v>263</v>
      </c>
      <c r="D5916" t="s">
        <v>144</v>
      </c>
      <c r="E5916" t="s">
        <v>42</v>
      </c>
      <c r="F5916" t="s">
        <v>71</v>
      </c>
      <c r="G5916">
        <v>33.567999999999998</v>
      </c>
    </row>
    <row r="5917" spans="1:7" x14ac:dyDescent="0.55000000000000004">
      <c r="A5917" s="1">
        <v>42899</v>
      </c>
      <c r="B5917" t="s">
        <v>22</v>
      </c>
      <c r="C5917" t="s">
        <v>263</v>
      </c>
      <c r="D5917" t="s">
        <v>144</v>
      </c>
      <c r="E5917" t="s">
        <v>42</v>
      </c>
      <c r="F5917" t="s">
        <v>71</v>
      </c>
      <c r="G5917">
        <v>33.567999999999998</v>
      </c>
    </row>
    <row r="5918" spans="1:7" x14ac:dyDescent="0.55000000000000004">
      <c r="A5918" s="1">
        <v>42726</v>
      </c>
      <c r="B5918" t="s">
        <v>37</v>
      </c>
      <c r="C5918" t="s">
        <v>143</v>
      </c>
      <c r="D5918" t="s">
        <v>144</v>
      </c>
      <c r="E5918" t="s">
        <v>42</v>
      </c>
      <c r="F5918" t="s">
        <v>55</v>
      </c>
      <c r="G5918">
        <v>33.567999999999998</v>
      </c>
    </row>
    <row r="5919" spans="1:7" x14ac:dyDescent="0.55000000000000004">
      <c r="A5919" s="1">
        <v>42637</v>
      </c>
      <c r="B5919" t="s">
        <v>22</v>
      </c>
      <c r="C5919" t="s">
        <v>494</v>
      </c>
      <c r="D5919" t="s">
        <v>144</v>
      </c>
      <c r="E5919" t="s">
        <v>42</v>
      </c>
      <c r="F5919" t="s">
        <v>55</v>
      </c>
      <c r="G5919">
        <v>33.567999999999998</v>
      </c>
    </row>
    <row r="5920" spans="1:7" x14ac:dyDescent="0.55000000000000004">
      <c r="A5920" s="1">
        <v>42263</v>
      </c>
      <c r="B5920" t="s">
        <v>37</v>
      </c>
      <c r="C5920" t="s">
        <v>263</v>
      </c>
      <c r="D5920" t="s">
        <v>144</v>
      </c>
      <c r="E5920" t="s">
        <v>42</v>
      </c>
      <c r="F5920" t="s">
        <v>71</v>
      </c>
      <c r="G5920">
        <v>33.552</v>
      </c>
    </row>
    <row r="5921" spans="1:7" x14ac:dyDescent="0.55000000000000004">
      <c r="A5921" s="1">
        <v>43063</v>
      </c>
      <c r="B5921" t="s">
        <v>98</v>
      </c>
      <c r="C5921" t="s">
        <v>39</v>
      </c>
      <c r="D5921" t="s">
        <v>40</v>
      </c>
      <c r="E5921" t="s">
        <v>67</v>
      </c>
      <c r="F5921" t="s">
        <v>68</v>
      </c>
      <c r="G5921">
        <v>33.520000000000003</v>
      </c>
    </row>
    <row r="5922" spans="1:7" x14ac:dyDescent="0.55000000000000004">
      <c r="A5922" s="1">
        <v>42840</v>
      </c>
      <c r="B5922" t="s">
        <v>37</v>
      </c>
      <c r="C5922" t="s">
        <v>100</v>
      </c>
      <c r="D5922" t="s">
        <v>101</v>
      </c>
      <c r="E5922" t="s">
        <v>42</v>
      </c>
      <c r="F5922" t="s">
        <v>64</v>
      </c>
      <c r="G5922">
        <v>33.488</v>
      </c>
    </row>
    <row r="5923" spans="1:7" x14ac:dyDescent="0.55000000000000004">
      <c r="A5923" s="1">
        <v>42924</v>
      </c>
      <c r="B5923" t="s">
        <v>22</v>
      </c>
      <c r="C5923" t="s">
        <v>453</v>
      </c>
      <c r="D5923" t="s">
        <v>40</v>
      </c>
      <c r="E5923" t="s">
        <v>42</v>
      </c>
      <c r="F5923" t="s">
        <v>55</v>
      </c>
      <c r="G5923">
        <v>33.488</v>
      </c>
    </row>
    <row r="5924" spans="1:7" x14ac:dyDescent="0.55000000000000004">
      <c r="A5924" s="1">
        <v>42587</v>
      </c>
      <c r="B5924" t="s">
        <v>37</v>
      </c>
      <c r="C5924" t="s">
        <v>100</v>
      </c>
      <c r="D5924" t="s">
        <v>101</v>
      </c>
      <c r="E5924" t="s">
        <v>42</v>
      </c>
      <c r="F5924" t="s">
        <v>55</v>
      </c>
      <c r="G5924">
        <v>33.488</v>
      </c>
    </row>
    <row r="5925" spans="1:7" x14ac:dyDescent="0.55000000000000004">
      <c r="A5925" s="1">
        <v>42096</v>
      </c>
      <c r="B5925" t="s">
        <v>22</v>
      </c>
      <c r="C5925" t="s">
        <v>100</v>
      </c>
      <c r="D5925" t="s">
        <v>101</v>
      </c>
      <c r="E5925" t="s">
        <v>42</v>
      </c>
      <c r="F5925" t="s">
        <v>86</v>
      </c>
      <c r="G5925">
        <v>33.488</v>
      </c>
    </row>
    <row r="5926" spans="1:7" x14ac:dyDescent="0.55000000000000004">
      <c r="A5926" s="1">
        <v>43081</v>
      </c>
      <c r="B5926" t="s">
        <v>98</v>
      </c>
      <c r="C5926" t="s">
        <v>234</v>
      </c>
      <c r="D5926" t="s">
        <v>101</v>
      </c>
      <c r="E5926" t="s">
        <v>28</v>
      </c>
      <c r="F5926" t="s">
        <v>61</v>
      </c>
      <c r="G5926">
        <v>33.479999999999997</v>
      </c>
    </row>
    <row r="5927" spans="1:7" x14ac:dyDescent="0.55000000000000004">
      <c r="A5927" s="1">
        <v>43310</v>
      </c>
      <c r="B5927" t="s">
        <v>22</v>
      </c>
      <c r="C5927" t="s">
        <v>646</v>
      </c>
      <c r="D5927" t="s">
        <v>101</v>
      </c>
      <c r="E5927" t="s">
        <v>42</v>
      </c>
      <c r="F5927" t="s">
        <v>71</v>
      </c>
      <c r="G5927">
        <v>33.479999999999997</v>
      </c>
    </row>
    <row r="5928" spans="1:7" x14ac:dyDescent="0.55000000000000004">
      <c r="A5928" s="1">
        <v>43035</v>
      </c>
      <c r="B5928" t="s">
        <v>22</v>
      </c>
      <c r="C5928" t="s">
        <v>263</v>
      </c>
      <c r="D5928" t="s">
        <v>144</v>
      </c>
      <c r="E5928" t="s">
        <v>42</v>
      </c>
      <c r="F5928" t="s">
        <v>55</v>
      </c>
      <c r="G5928">
        <v>33.479999999999997</v>
      </c>
    </row>
    <row r="5929" spans="1:7" x14ac:dyDescent="0.55000000000000004">
      <c r="A5929" s="1">
        <v>43443</v>
      </c>
      <c r="B5929" t="s">
        <v>22</v>
      </c>
      <c r="C5929" t="s">
        <v>250</v>
      </c>
      <c r="D5929" t="s">
        <v>101</v>
      </c>
      <c r="E5929" t="s">
        <v>42</v>
      </c>
      <c r="F5929" t="s">
        <v>86</v>
      </c>
      <c r="G5929">
        <v>33.450000000000003</v>
      </c>
    </row>
    <row r="5930" spans="1:7" x14ac:dyDescent="0.55000000000000004">
      <c r="A5930" s="1">
        <v>42968</v>
      </c>
      <c r="B5930" t="s">
        <v>37</v>
      </c>
      <c r="C5930" t="s">
        <v>92</v>
      </c>
      <c r="D5930" t="s">
        <v>40</v>
      </c>
      <c r="E5930" t="s">
        <v>42</v>
      </c>
      <c r="F5930" t="s">
        <v>71</v>
      </c>
      <c r="G5930">
        <v>33.44</v>
      </c>
    </row>
    <row r="5931" spans="1:7" x14ac:dyDescent="0.55000000000000004">
      <c r="A5931" s="1">
        <v>42457</v>
      </c>
      <c r="B5931" t="s">
        <v>22</v>
      </c>
      <c r="C5931" t="s">
        <v>39</v>
      </c>
      <c r="D5931" t="s">
        <v>40</v>
      </c>
      <c r="E5931" t="s">
        <v>42</v>
      </c>
      <c r="F5931" t="s">
        <v>86</v>
      </c>
      <c r="G5931">
        <v>33.4</v>
      </c>
    </row>
    <row r="5932" spans="1:7" x14ac:dyDescent="0.55000000000000004">
      <c r="A5932" s="1">
        <v>42995</v>
      </c>
      <c r="B5932" t="s">
        <v>37</v>
      </c>
      <c r="C5932" t="s">
        <v>250</v>
      </c>
      <c r="D5932" t="s">
        <v>101</v>
      </c>
      <c r="E5932" t="s">
        <v>42</v>
      </c>
      <c r="F5932" t="s">
        <v>64</v>
      </c>
      <c r="G5932">
        <v>33.4</v>
      </c>
    </row>
    <row r="5933" spans="1:7" x14ac:dyDescent="0.55000000000000004">
      <c r="A5933" s="1">
        <v>43093</v>
      </c>
      <c r="B5933" t="s">
        <v>37</v>
      </c>
      <c r="C5933" t="s">
        <v>92</v>
      </c>
      <c r="D5933" t="s">
        <v>40</v>
      </c>
      <c r="E5933" t="s">
        <v>42</v>
      </c>
      <c r="F5933" t="s">
        <v>86</v>
      </c>
      <c r="G5933">
        <v>33.4</v>
      </c>
    </row>
    <row r="5934" spans="1:7" x14ac:dyDescent="0.55000000000000004">
      <c r="A5934" s="1">
        <v>42672</v>
      </c>
      <c r="B5934" t="s">
        <v>37</v>
      </c>
      <c r="C5934" t="s">
        <v>39</v>
      </c>
      <c r="D5934" t="s">
        <v>40</v>
      </c>
      <c r="E5934" t="s">
        <v>42</v>
      </c>
      <c r="F5934" t="s">
        <v>86</v>
      </c>
      <c r="G5934">
        <v>33.4</v>
      </c>
    </row>
    <row r="5935" spans="1:7" x14ac:dyDescent="0.55000000000000004">
      <c r="A5935" s="1">
        <v>43450</v>
      </c>
      <c r="B5935" t="s">
        <v>98</v>
      </c>
      <c r="C5935" t="s">
        <v>263</v>
      </c>
      <c r="D5935" t="s">
        <v>144</v>
      </c>
      <c r="E5935" t="s">
        <v>42</v>
      </c>
      <c r="F5935" t="s">
        <v>71</v>
      </c>
      <c r="G5935">
        <v>33.375999999999998</v>
      </c>
    </row>
    <row r="5936" spans="1:7" x14ac:dyDescent="0.55000000000000004">
      <c r="A5936" s="1">
        <v>42448</v>
      </c>
      <c r="B5936" t="s">
        <v>22</v>
      </c>
      <c r="C5936" t="s">
        <v>39</v>
      </c>
      <c r="D5936" t="s">
        <v>40</v>
      </c>
      <c r="E5936" t="s">
        <v>42</v>
      </c>
      <c r="F5936" t="s">
        <v>575</v>
      </c>
      <c r="G5936">
        <v>33.36</v>
      </c>
    </row>
    <row r="5937" spans="1:7" x14ac:dyDescent="0.55000000000000004">
      <c r="A5937" s="1">
        <v>42452</v>
      </c>
      <c r="B5937" t="s">
        <v>37</v>
      </c>
      <c r="C5937" t="s">
        <v>39</v>
      </c>
      <c r="D5937" t="s">
        <v>40</v>
      </c>
      <c r="E5937" t="s">
        <v>42</v>
      </c>
      <c r="F5937" t="s">
        <v>86</v>
      </c>
      <c r="G5937">
        <v>33.36</v>
      </c>
    </row>
    <row r="5938" spans="1:7" x14ac:dyDescent="0.55000000000000004">
      <c r="A5938" s="1">
        <v>43069</v>
      </c>
      <c r="B5938" t="s">
        <v>22</v>
      </c>
      <c r="C5938" t="s">
        <v>234</v>
      </c>
      <c r="D5938" t="s">
        <v>101</v>
      </c>
      <c r="E5938" t="s">
        <v>42</v>
      </c>
      <c r="F5938" t="s">
        <v>86</v>
      </c>
      <c r="G5938">
        <v>33.36</v>
      </c>
    </row>
    <row r="5939" spans="1:7" x14ac:dyDescent="0.55000000000000004">
      <c r="A5939" s="1">
        <v>42367</v>
      </c>
      <c r="B5939" t="s">
        <v>22</v>
      </c>
      <c r="C5939" t="s">
        <v>665</v>
      </c>
      <c r="D5939" t="s">
        <v>40</v>
      </c>
      <c r="E5939" t="s">
        <v>42</v>
      </c>
      <c r="F5939" t="s">
        <v>55</v>
      </c>
      <c r="G5939">
        <v>33.29</v>
      </c>
    </row>
    <row r="5940" spans="1:7" x14ac:dyDescent="0.55000000000000004">
      <c r="A5940" s="1">
        <v>43420</v>
      </c>
      <c r="B5940" t="s">
        <v>22</v>
      </c>
      <c r="C5940" t="s">
        <v>92</v>
      </c>
      <c r="D5940" t="s">
        <v>40</v>
      </c>
      <c r="E5940" t="s">
        <v>42</v>
      </c>
      <c r="F5940" t="s">
        <v>55</v>
      </c>
      <c r="G5940">
        <v>33.29</v>
      </c>
    </row>
    <row r="5941" spans="1:7" x14ac:dyDescent="0.55000000000000004">
      <c r="A5941" s="1">
        <v>43428</v>
      </c>
      <c r="B5941" t="s">
        <v>37</v>
      </c>
      <c r="C5941" t="s">
        <v>4535</v>
      </c>
      <c r="D5941" t="s">
        <v>101</v>
      </c>
      <c r="E5941" t="s">
        <v>42</v>
      </c>
      <c r="F5941" t="s">
        <v>55</v>
      </c>
      <c r="G5941">
        <v>33.29</v>
      </c>
    </row>
    <row r="5942" spans="1:7" x14ac:dyDescent="0.55000000000000004">
      <c r="A5942" s="1">
        <v>43399</v>
      </c>
      <c r="B5942" t="s">
        <v>22</v>
      </c>
      <c r="C5942" t="s">
        <v>143</v>
      </c>
      <c r="D5942" t="s">
        <v>144</v>
      </c>
      <c r="E5942" t="s">
        <v>42</v>
      </c>
      <c r="F5942" t="s">
        <v>71</v>
      </c>
      <c r="G5942">
        <v>33.281999999999996</v>
      </c>
    </row>
    <row r="5943" spans="1:7" x14ac:dyDescent="0.55000000000000004">
      <c r="A5943" s="1">
        <v>42144</v>
      </c>
      <c r="B5943" t="s">
        <v>37</v>
      </c>
      <c r="C5943" t="s">
        <v>2697</v>
      </c>
      <c r="D5943" t="s">
        <v>144</v>
      </c>
      <c r="E5943" t="s">
        <v>42</v>
      </c>
      <c r="F5943" t="s">
        <v>74</v>
      </c>
      <c r="G5943">
        <v>33.28</v>
      </c>
    </row>
    <row r="5944" spans="1:7" x14ac:dyDescent="0.55000000000000004">
      <c r="A5944" s="1">
        <v>42507</v>
      </c>
      <c r="B5944" t="s">
        <v>37</v>
      </c>
      <c r="C5944" t="s">
        <v>100</v>
      </c>
      <c r="D5944" t="s">
        <v>101</v>
      </c>
      <c r="E5944" t="s">
        <v>42</v>
      </c>
      <c r="F5944" t="s">
        <v>71</v>
      </c>
      <c r="G5944">
        <v>33.28</v>
      </c>
    </row>
    <row r="5945" spans="1:7" x14ac:dyDescent="0.55000000000000004">
      <c r="A5945" s="1">
        <v>43462</v>
      </c>
      <c r="B5945" t="s">
        <v>22</v>
      </c>
      <c r="C5945" t="s">
        <v>263</v>
      </c>
      <c r="D5945" t="s">
        <v>144</v>
      </c>
      <c r="E5945" t="s">
        <v>42</v>
      </c>
      <c r="F5945" t="s">
        <v>71</v>
      </c>
      <c r="G5945">
        <v>33.264000000000003</v>
      </c>
    </row>
    <row r="5946" spans="1:7" x14ac:dyDescent="0.55000000000000004">
      <c r="A5946" s="1">
        <v>43333</v>
      </c>
      <c r="B5946" t="s">
        <v>37</v>
      </c>
      <c r="C5946" t="s">
        <v>92</v>
      </c>
      <c r="D5946" t="s">
        <v>40</v>
      </c>
      <c r="E5946" t="s">
        <v>67</v>
      </c>
      <c r="F5946" t="s">
        <v>157</v>
      </c>
      <c r="G5946">
        <v>33.18</v>
      </c>
    </row>
    <row r="5947" spans="1:7" x14ac:dyDescent="0.55000000000000004">
      <c r="A5947" s="1">
        <v>43217</v>
      </c>
      <c r="B5947" t="s">
        <v>37</v>
      </c>
      <c r="C5947" t="s">
        <v>100</v>
      </c>
      <c r="D5947" t="s">
        <v>101</v>
      </c>
      <c r="E5947" t="s">
        <v>42</v>
      </c>
      <c r="F5947" t="s">
        <v>43</v>
      </c>
      <c r="G5947">
        <v>33.119999999999997</v>
      </c>
    </row>
    <row r="5948" spans="1:7" x14ac:dyDescent="0.55000000000000004">
      <c r="A5948" s="1">
        <v>42671</v>
      </c>
      <c r="B5948" t="s">
        <v>22</v>
      </c>
      <c r="C5948" t="s">
        <v>25</v>
      </c>
      <c r="D5948" t="s">
        <v>26</v>
      </c>
      <c r="E5948" t="s">
        <v>28</v>
      </c>
      <c r="F5948" t="s">
        <v>61</v>
      </c>
      <c r="G5948">
        <v>33.11</v>
      </c>
    </row>
    <row r="5949" spans="1:7" x14ac:dyDescent="0.55000000000000004">
      <c r="A5949" s="1">
        <v>42100</v>
      </c>
      <c r="B5949" t="s">
        <v>37</v>
      </c>
      <c r="C5949" t="s">
        <v>39</v>
      </c>
      <c r="D5949" t="s">
        <v>40</v>
      </c>
      <c r="E5949" t="s">
        <v>28</v>
      </c>
      <c r="F5949" t="s">
        <v>61</v>
      </c>
      <c r="G5949">
        <v>33.11</v>
      </c>
    </row>
    <row r="5950" spans="1:7" x14ac:dyDescent="0.55000000000000004">
      <c r="A5950" s="1">
        <v>42077</v>
      </c>
      <c r="B5950" t="s">
        <v>22</v>
      </c>
      <c r="C5950" t="s">
        <v>117</v>
      </c>
      <c r="D5950" t="s">
        <v>40</v>
      </c>
      <c r="E5950" t="s">
        <v>42</v>
      </c>
      <c r="F5950" t="s">
        <v>71</v>
      </c>
      <c r="G5950">
        <v>33.088000000000001</v>
      </c>
    </row>
    <row r="5951" spans="1:7" x14ac:dyDescent="0.55000000000000004">
      <c r="A5951" s="1">
        <v>43365</v>
      </c>
      <c r="B5951" t="s">
        <v>37</v>
      </c>
      <c r="C5951" t="s">
        <v>110</v>
      </c>
      <c r="D5951" t="s">
        <v>101</v>
      </c>
      <c r="E5951" t="s">
        <v>42</v>
      </c>
      <c r="F5951" t="s">
        <v>71</v>
      </c>
      <c r="G5951">
        <v>33.04</v>
      </c>
    </row>
    <row r="5952" spans="1:7" x14ac:dyDescent="0.55000000000000004">
      <c r="A5952" s="1">
        <v>42986</v>
      </c>
      <c r="B5952" t="s">
        <v>98</v>
      </c>
      <c r="C5952" t="s">
        <v>39</v>
      </c>
      <c r="D5952" t="s">
        <v>40</v>
      </c>
      <c r="E5952" t="s">
        <v>42</v>
      </c>
      <c r="F5952" t="s">
        <v>71</v>
      </c>
      <c r="G5952">
        <v>33.024000000000001</v>
      </c>
    </row>
    <row r="5953" spans="1:7" x14ac:dyDescent="0.55000000000000004">
      <c r="A5953" s="1">
        <v>42539</v>
      </c>
      <c r="B5953" t="s">
        <v>22</v>
      </c>
      <c r="C5953" t="s">
        <v>315</v>
      </c>
      <c r="D5953" t="s">
        <v>26</v>
      </c>
      <c r="E5953" t="s">
        <v>42</v>
      </c>
      <c r="F5953" t="s">
        <v>71</v>
      </c>
      <c r="G5953">
        <v>33.020000000000003</v>
      </c>
    </row>
    <row r="5954" spans="1:7" x14ac:dyDescent="0.55000000000000004">
      <c r="A5954" s="1">
        <v>42973</v>
      </c>
      <c r="B5954" t="s">
        <v>37</v>
      </c>
      <c r="C5954" t="s">
        <v>263</v>
      </c>
      <c r="D5954" t="s">
        <v>144</v>
      </c>
      <c r="E5954" t="s">
        <v>67</v>
      </c>
      <c r="F5954" t="s">
        <v>68</v>
      </c>
      <c r="G5954">
        <v>33</v>
      </c>
    </row>
    <row r="5955" spans="1:7" x14ac:dyDescent="0.55000000000000004">
      <c r="A5955" s="1">
        <v>42696</v>
      </c>
      <c r="B5955" t="s">
        <v>22</v>
      </c>
      <c r="C5955" t="s">
        <v>50</v>
      </c>
      <c r="D5955" t="s">
        <v>26</v>
      </c>
      <c r="E5955" t="s">
        <v>67</v>
      </c>
      <c r="F5955" t="s">
        <v>680</v>
      </c>
      <c r="G5955">
        <v>32.984999999999999</v>
      </c>
    </row>
    <row r="5956" spans="1:7" x14ac:dyDescent="0.55000000000000004">
      <c r="A5956" s="1">
        <v>42255</v>
      </c>
      <c r="B5956" t="s">
        <v>37</v>
      </c>
      <c r="C5956" t="s">
        <v>1271</v>
      </c>
      <c r="D5956" t="s">
        <v>26</v>
      </c>
      <c r="E5956" t="s">
        <v>67</v>
      </c>
      <c r="F5956" t="s">
        <v>157</v>
      </c>
      <c r="G5956">
        <v>32.97</v>
      </c>
    </row>
    <row r="5957" spans="1:7" x14ac:dyDescent="0.55000000000000004">
      <c r="A5957" s="1">
        <v>42400</v>
      </c>
      <c r="B5957" t="s">
        <v>22</v>
      </c>
      <c r="C5957" t="s">
        <v>225</v>
      </c>
      <c r="D5957" t="s">
        <v>101</v>
      </c>
      <c r="E5957" t="s">
        <v>42</v>
      </c>
      <c r="F5957" t="s">
        <v>71</v>
      </c>
      <c r="G5957">
        <v>32.96</v>
      </c>
    </row>
    <row r="5958" spans="1:7" x14ac:dyDescent="0.55000000000000004">
      <c r="A5958" s="1">
        <v>42074</v>
      </c>
      <c r="B5958" t="s">
        <v>37</v>
      </c>
      <c r="C5958" t="s">
        <v>25</v>
      </c>
      <c r="D5958" t="s">
        <v>26</v>
      </c>
      <c r="E5958" t="s">
        <v>67</v>
      </c>
      <c r="F5958" t="s">
        <v>157</v>
      </c>
      <c r="G5958">
        <v>32.96</v>
      </c>
    </row>
    <row r="5959" spans="1:7" x14ac:dyDescent="0.55000000000000004">
      <c r="A5959" s="1">
        <v>42365</v>
      </c>
      <c r="B5959" t="s">
        <v>22</v>
      </c>
      <c r="C5959" t="s">
        <v>207</v>
      </c>
      <c r="D5959" t="s">
        <v>101</v>
      </c>
      <c r="E5959" t="s">
        <v>28</v>
      </c>
      <c r="F5959" t="s">
        <v>61</v>
      </c>
      <c r="G5959">
        <v>32.951999999999998</v>
      </c>
    </row>
    <row r="5960" spans="1:7" x14ac:dyDescent="0.55000000000000004">
      <c r="A5960" s="1">
        <v>42084</v>
      </c>
      <c r="B5960" t="s">
        <v>22</v>
      </c>
      <c r="C5960" t="s">
        <v>331</v>
      </c>
      <c r="D5960" t="s">
        <v>26</v>
      </c>
      <c r="E5960" t="s">
        <v>28</v>
      </c>
      <c r="F5960" t="s">
        <v>61</v>
      </c>
      <c r="G5960">
        <v>32.951999999999998</v>
      </c>
    </row>
    <row r="5961" spans="1:7" x14ac:dyDescent="0.55000000000000004">
      <c r="A5961" s="1">
        <v>42609</v>
      </c>
      <c r="B5961" t="s">
        <v>22</v>
      </c>
      <c r="C5961" t="s">
        <v>39</v>
      </c>
      <c r="D5961" t="s">
        <v>40</v>
      </c>
      <c r="E5961" t="s">
        <v>42</v>
      </c>
      <c r="F5961" t="s">
        <v>575</v>
      </c>
      <c r="G5961">
        <v>32.94</v>
      </c>
    </row>
    <row r="5962" spans="1:7" x14ac:dyDescent="0.55000000000000004">
      <c r="A5962" s="1">
        <v>43284</v>
      </c>
      <c r="B5962" t="s">
        <v>98</v>
      </c>
      <c r="C5962" t="s">
        <v>494</v>
      </c>
      <c r="D5962" t="s">
        <v>144</v>
      </c>
      <c r="E5962" t="s">
        <v>42</v>
      </c>
      <c r="F5962" t="s">
        <v>86</v>
      </c>
      <c r="G5962">
        <v>32.896000000000001</v>
      </c>
    </row>
    <row r="5963" spans="1:7" x14ac:dyDescent="0.55000000000000004">
      <c r="A5963" s="1">
        <v>42059</v>
      </c>
      <c r="B5963" t="s">
        <v>22</v>
      </c>
      <c r="C5963" t="s">
        <v>416</v>
      </c>
      <c r="D5963" t="s">
        <v>40</v>
      </c>
      <c r="E5963" t="s">
        <v>42</v>
      </c>
      <c r="F5963" t="s">
        <v>86</v>
      </c>
      <c r="G5963">
        <v>32.896000000000001</v>
      </c>
    </row>
    <row r="5964" spans="1:7" x14ac:dyDescent="0.55000000000000004">
      <c r="A5964" s="1">
        <v>42273</v>
      </c>
      <c r="B5964" t="s">
        <v>98</v>
      </c>
      <c r="C5964" t="s">
        <v>494</v>
      </c>
      <c r="D5964" t="s">
        <v>144</v>
      </c>
      <c r="E5964" t="s">
        <v>42</v>
      </c>
      <c r="F5964" t="s">
        <v>86</v>
      </c>
      <c r="G5964">
        <v>32.896000000000001</v>
      </c>
    </row>
    <row r="5965" spans="1:7" x14ac:dyDescent="0.55000000000000004">
      <c r="A5965" s="1">
        <v>42885</v>
      </c>
      <c r="B5965" t="s">
        <v>37</v>
      </c>
      <c r="C5965" t="s">
        <v>453</v>
      </c>
      <c r="D5965" t="s">
        <v>40</v>
      </c>
      <c r="E5965" t="s">
        <v>42</v>
      </c>
      <c r="F5965" t="s">
        <v>86</v>
      </c>
      <c r="G5965">
        <v>32.792000000000002</v>
      </c>
    </row>
    <row r="5966" spans="1:7" x14ac:dyDescent="0.55000000000000004">
      <c r="A5966" s="1">
        <v>42553</v>
      </c>
      <c r="B5966" t="s">
        <v>22</v>
      </c>
      <c r="C5966" t="s">
        <v>100</v>
      </c>
      <c r="D5966" t="s">
        <v>101</v>
      </c>
      <c r="E5966" t="s">
        <v>42</v>
      </c>
      <c r="F5966" t="s">
        <v>74</v>
      </c>
      <c r="G5966">
        <v>32.783999999999999</v>
      </c>
    </row>
    <row r="5967" spans="1:7" x14ac:dyDescent="0.55000000000000004">
      <c r="A5967" s="1">
        <v>43115</v>
      </c>
      <c r="B5967" t="s">
        <v>22</v>
      </c>
      <c r="C5967" t="s">
        <v>100</v>
      </c>
      <c r="D5967" t="s">
        <v>101</v>
      </c>
      <c r="E5967" t="s">
        <v>42</v>
      </c>
      <c r="F5967" t="s">
        <v>71</v>
      </c>
      <c r="G5967">
        <v>32.783999999999999</v>
      </c>
    </row>
    <row r="5968" spans="1:7" x14ac:dyDescent="0.55000000000000004">
      <c r="A5968" s="1">
        <v>43371</v>
      </c>
      <c r="B5968" t="s">
        <v>98</v>
      </c>
      <c r="C5968" t="s">
        <v>453</v>
      </c>
      <c r="D5968" t="s">
        <v>40</v>
      </c>
      <c r="E5968" t="s">
        <v>28</v>
      </c>
      <c r="F5968" t="s">
        <v>61</v>
      </c>
      <c r="G5968">
        <v>32.776000000000003</v>
      </c>
    </row>
    <row r="5969" spans="1:7" x14ac:dyDescent="0.55000000000000004">
      <c r="A5969" s="1">
        <v>43436</v>
      </c>
      <c r="B5969" t="s">
        <v>22</v>
      </c>
      <c r="C5969" t="s">
        <v>84</v>
      </c>
      <c r="D5969" t="s">
        <v>26</v>
      </c>
      <c r="E5969" t="s">
        <v>42</v>
      </c>
      <c r="F5969" t="s">
        <v>64</v>
      </c>
      <c r="G5969">
        <v>32.776000000000003</v>
      </c>
    </row>
    <row r="5970" spans="1:7" x14ac:dyDescent="0.55000000000000004">
      <c r="A5970" s="1">
        <v>42184</v>
      </c>
      <c r="B5970" t="s">
        <v>22</v>
      </c>
      <c r="C5970" t="s">
        <v>494</v>
      </c>
      <c r="D5970" t="s">
        <v>144</v>
      </c>
      <c r="E5970" t="s">
        <v>42</v>
      </c>
      <c r="F5970" t="s">
        <v>64</v>
      </c>
      <c r="G5970">
        <v>32.76</v>
      </c>
    </row>
    <row r="5971" spans="1:7" x14ac:dyDescent="0.55000000000000004">
      <c r="A5971" s="1">
        <v>42710</v>
      </c>
      <c r="B5971" t="s">
        <v>98</v>
      </c>
      <c r="C5971" t="s">
        <v>39</v>
      </c>
      <c r="D5971" t="s">
        <v>40</v>
      </c>
      <c r="E5971" t="s">
        <v>42</v>
      </c>
      <c r="F5971" t="s">
        <v>86</v>
      </c>
      <c r="G5971">
        <v>32.75</v>
      </c>
    </row>
    <row r="5972" spans="1:7" x14ac:dyDescent="0.55000000000000004">
      <c r="A5972" s="1">
        <v>42911</v>
      </c>
      <c r="B5972" t="s">
        <v>22</v>
      </c>
      <c r="C5972" t="s">
        <v>100</v>
      </c>
      <c r="D5972" t="s">
        <v>101</v>
      </c>
      <c r="E5972" t="s">
        <v>28</v>
      </c>
      <c r="F5972" t="s">
        <v>61</v>
      </c>
      <c r="G5972">
        <v>32.712000000000003</v>
      </c>
    </row>
    <row r="5973" spans="1:7" x14ac:dyDescent="0.55000000000000004">
      <c r="A5973" s="1">
        <v>43392</v>
      </c>
      <c r="B5973" t="s">
        <v>37</v>
      </c>
      <c r="C5973" t="s">
        <v>1244</v>
      </c>
      <c r="D5973" t="s">
        <v>144</v>
      </c>
      <c r="E5973" t="s">
        <v>42</v>
      </c>
      <c r="F5973" t="s">
        <v>55</v>
      </c>
      <c r="G5973">
        <v>32.700000000000003</v>
      </c>
    </row>
    <row r="5974" spans="1:7" x14ac:dyDescent="0.55000000000000004">
      <c r="A5974" s="1">
        <v>43395</v>
      </c>
      <c r="B5974" t="s">
        <v>37</v>
      </c>
      <c r="C5974" t="s">
        <v>143</v>
      </c>
      <c r="D5974" t="s">
        <v>144</v>
      </c>
      <c r="E5974" t="s">
        <v>67</v>
      </c>
      <c r="F5974" t="s">
        <v>68</v>
      </c>
      <c r="G5974">
        <v>32.700000000000003</v>
      </c>
    </row>
    <row r="5975" spans="1:7" x14ac:dyDescent="0.55000000000000004">
      <c r="A5975" s="1">
        <v>43135</v>
      </c>
      <c r="B5975" t="s">
        <v>22</v>
      </c>
      <c r="C5975" t="s">
        <v>263</v>
      </c>
      <c r="D5975" t="s">
        <v>144</v>
      </c>
      <c r="E5975" t="s">
        <v>42</v>
      </c>
      <c r="F5975" t="s">
        <v>74</v>
      </c>
      <c r="G5975">
        <v>32.67</v>
      </c>
    </row>
    <row r="5976" spans="1:7" x14ac:dyDescent="0.55000000000000004">
      <c r="A5976" s="1">
        <v>42080</v>
      </c>
      <c r="B5976" t="s">
        <v>37</v>
      </c>
      <c r="C5976" t="s">
        <v>1488</v>
      </c>
      <c r="D5976" t="s">
        <v>26</v>
      </c>
      <c r="E5976" t="s">
        <v>42</v>
      </c>
      <c r="F5976" t="s">
        <v>74</v>
      </c>
      <c r="G5976">
        <v>32.67</v>
      </c>
    </row>
    <row r="5977" spans="1:7" x14ac:dyDescent="0.55000000000000004">
      <c r="A5977" s="1">
        <v>42357</v>
      </c>
      <c r="B5977" t="s">
        <v>22</v>
      </c>
      <c r="C5977" t="s">
        <v>207</v>
      </c>
      <c r="D5977" t="s">
        <v>101</v>
      </c>
      <c r="E5977" t="s">
        <v>42</v>
      </c>
      <c r="F5977" t="s">
        <v>55</v>
      </c>
      <c r="G5977">
        <v>32.591999999999999</v>
      </c>
    </row>
    <row r="5978" spans="1:7" x14ac:dyDescent="0.55000000000000004">
      <c r="A5978" s="1">
        <v>43451</v>
      </c>
      <c r="B5978" t="s">
        <v>37</v>
      </c>
      <c r="C5978" t="s">
        <v>110</v>
      </c>
      <c r="D5978" t="s">
        <v>101</v>
      </c>
      <c r="E5978" t="s">
        <v>42</v>
      </c>
      <c r="F5978" t="s">
        <v>55</v>
      </c>
      <c r="G5978">
        <v>32.56</v>
      </c>
    </row>
    <row r="5979" spans="1:7" x14ac:dyDescent="0.55000000000000004">
      <c r="A5979" s="1">
        <v>43206</v>
      </c>
      <c r="B5979" t="s">
        <v>22</v>
      </c>
      <c r="C5979" t="s">
        <v>100</v>
      </c>
      <c r="D5979" t="s">
        <v>101</v>
      </c>
      <c r="E5979" t="s">
        <v>42</v>
      </c>
      <c r="F5979" t="s">
        <v>55</v>
      </c>
      <c r="G5979">
        <v>32.543999999999997</v>
      </c>
    </row>
    <row r="5980" spans="1:7" x14ac:dyDescent="0.55000000000000004">
      <c r="A5980" s="1">
        <v>43067</v>
      </c>
      <c r="B5980" t="s">
        <v>37</v>
      </c>
      <c r="C5980" t="s">
        <v>143</v>
      </c>
      <c r="D5980" t="s">
        <v>144</v>
      </c>
      <c r="E5980" t="s">
        <v>42</v>
      </c>
      <c r="F5980" t="s">
        <v>55</v>
      </c>
      <c r="G5980">
        <v>32.543999999999997</v>
      </c>
    </row>
    <row r="5981" spans="1:7" x14ac:dyDescent="0.55000000000000004">
      <c r="A5981" s="1">
        <v>42811</v>
      </c>
      <c r="B5981" t="s">
        <v>22</v>
      </c>
      <c r="C5981" t="s">
        <v>241</v>
      </c>
      <c r="D5981" t="s">
        <v>144</v>
      </c>
      <c r="E5981" t="s">
        <v>42</v>
      </c>
      <c r="F5981" t="s">
        <v>71</v>
      </c>
      <c r="G5981">
        <v>32.54</v>
      </c>
    </row>
    <row r="5982" spans="1:7" x14ac:dyDescent="0.55000000000000004">
      <c r="A5982" s="1">
        <v>42821</v>
      </c>
      <c r="B5982" t="s">
        <v>37</v>
      </c>
      <c r="C5982" t="s">
        <v>1271</v>
      </c>
      <c r="D5982" t="s">
        <v>26</v>
      </c>
      <c r="E5982" t="s">
        <v>42</v>
      </c>
      <c r="F5982" t="s">
        <v>71</v>
      </c>
      <c r="G5982">
        <v>32.54</v>
      </c>
    </row>
    <row r="5983" spans="1:7" x14ac:dyDescent="0.55000000000000004">
      <c r="A5983" s="1">
        <v>43010</v>
      </c>
      <c r="B5983" t="s">
        <v>37</v>
      </c>
      <c r="C5983" t="s">
        <v>250</v>
      </c>
      <c r="D5983" t="s">
        <v>101</v>
      </c>
      <c r="E5983" t="s">
        <v>42</v>
      </c>
      <c r="F5983" t="s">
        <v>55</v>
      </c>
      <c r="G5983">
        <v>32.479999999999997</v>
      </c>
    </row>
    <row r="5984" spans="1:7" x14ac:dyDescent="0.55000000000000004">
      <c r="A5984" s="1">
        <v>43182</v>
      </c>
      <c r="B5984" t="s">
        <v>22</v>
      </c>
      <c r="C5984" t="s">
        <v>92</v>
      </c>
      <c r="D5984" t="s">
        <v>40</v>
      </c>
      <c r="E5984" t="s">
        <v>42</v>
      </c>
      <c r="F5984" t="s">
        <v>55</v>
      </c>
      <c r="G5984">
        <v>32.479999999999997</v>
      </c>
    </row>
    <row r="5985" spans="1:7" x14ac:dyDescent="0.55000000000000004">
      <c r="A5985" s="1">
        <v>43223</v>
      </c>
      <c r="B5985" t="s">
        <v>37</v>
      </c>
      <c r="C5985" t="s">
        <v>143</v>
      </c>
      <c r="D5985" t="s">
        <v>144</v>
      </c>
      <c r="E5985" t="s">
        <v>28</v>
      </c>
      <c r="F5985" t="s">
        <v>61</v>
      </c>
      <c r="G5985">
        <v>32.448</v>
      </c>
    </row>
    <row r="5986" spans="1:7" x14ac:dyDescent="0.55000000000000004">
      <c r="A5986" s="1">
        <v>42189</v>
      </c>
      <c r="B5986" t="s">
        <v>37</v>
      </c>
      <c r="C5986" t="s">
        <v>453</v>
      </c>
      <c r="D5986" t="s">
        <v>40</v>
      </c>
      <c r="E5986" t="s">
        <v>42</v>
      </c>
      <c r="F5986" t="s">
        <v>74</v>
      </c>
      <c r="G5986">
        <v>32.432000000000002</v>
      </c>
    </row>
    <row r="5987" spans="1:7" x14ac:dyDescent="0.55000000000000004">
      <c r="A5987" s="1">
        <v>42903</v>
      </c>
      <c r="B5987" t="s">
        <v>22</v>
      </c>
      <c r="C5987" t="s">
        <v>263</v>
      </c>
      <c r="D5987" t="s">
        <v>144</v>
      </c>
      <c r="E5987" t="s">
        <v>42</v>
      </c>
      <c r="F5987" t="s">
        <v>86</v>
      </c>
      <c r="G5987">
        <v>32.4</v>
      </c>
    </row>
    <row r="5988" spans="1:7" x14ac:dyDescent="0.55000000000000004">
      <c r="A5988" s="1">
        <v>43036</v>
      </c>
      <c r="B5988" t="s">
        <v>37</v>
      </c>
      <c r="C5988" t="s">
        <v>786</v>
      </c>
      <c r="D5988" t="s">
        <v>144</v>
      </c>
      <c r="E5988" t="s">
        <v>42</v>
      </c>
      <c r="F5988" t="s">
        <v>86</v>
      </c>
      <c r="G5988">
        <v>32.4</v>
      </c>
    </row>
    <row r="5989" spans="1:7" x14ac:dyDescent="0.55000000000000004">
      <c r="A5989" s="1">
        <v>42896</v>
      </c>
      <c r="B5989" t="s">
        <v>22</v>
      </c>
      <c r="C5989" t="s">
        <v>39</v>
      </c>
      <c r="D5989" t="s">
        <v>40</v>
      </c>
      <c r="E5989" t="s">
        <v>42</v>
      </c>
      <c r="F5989" t="s">
        <v>86</v>
      </c>
      <c r="G5989">
        <v>32.4</v>
      </c>
    </row>
    <row r="5990" spans="1:7" x14ac:dyDescent="0.55000000000000004">
      <c r="A5990" s="1">
        <v>42519</v>
      </c>
      <c r="B5990" t="s">
        <v>22</v>
      </c>
      <c r="C5990" t="s">
        <v>92</v>
      </c>
      <c r="D5990" t="s">
        <v>40</v>
      </c>
      <c r="E5990" t="s">
        <v>42</v>
      </c>
      <c r="F5990" t="s">
        <v>86</v>
      </c>
      <c r="G5990">
        <v>32.4</v>
      </c>
    </row>
    <row r="5991" spans="1:7" x14ac:dyDescent="0.55000000000000004">
      <c r="A5991" s="1">
        <v>42630</v>
      </c>
      <c r="B5991" t="s">
        <v>98</v>
      </c>
      <c r="C5991" t="s">
        <v>39</v>
      </c>
      <c r="D5991" t="s">
        <v>40</v>
      </c>
      <c r="E5991" t="s">
        <v>42</v>
      </c>
      <c r="F5991" t="s">
        <v>86</v>
      </c>
      <c r="G5991">
        <v>32.4</v>
      </c>
    </row>
    <row r="5992" spans="1:7" x14ac:dyDescent="0.55000000000000004">
      <c r="A5992" s="1">
        <v>43049</v>
      </c>
      <c r="B5992" t="s">
        <v>98</v>
      </c>
      <c r="C5992" t="s">
        <v>39</v>
      </c>
      <c r="D5992" t="s">
        <v>40</v>
      </c>
      <c r="E5992" t="s">
        <v>42</v>
      </c>
      <c r="F5992" t="s">
        <v>86</v>
      </c>
      <c r="G5992">
        <v>32.4</v>
      </c>
    </row>
    <row r="5993" spans="1:7" x14ac:dyDescent="0.55000000000000004">
      <c r="A5993" s="1">
        <v>43224</v>
      </c>
      <c r="B5993" t="s">
        <v>22</v>
      </c>
      <c r="C5993" t="s">
        <v>315</v>
      </c>
      <c r="D5993" t="s">
        <v>26</v>
      </c>
      <c r="E5993" t="s">
        <v>42</v>
      </c>
      <c r="F5993" t="s">
        <v>86</v>
      </c>
      <c r="G5993">
        <v>32.4</v>
      </c>
    </row>
    <row r="5994" spans="1:7" x14ac:dyDescent="0.55000000000000004">
      <c r="A5994" s="1">
        <v>43452</v>
      </c>
      <c r="B5994" t="s">
        <v>22</v>
      </c>
      <c r="C5994" t="s">
        <v>39</v>
      </c>
      <c r="D5994" t="s">
        <v>40</v>
      </c>
      <c r="E5994" t="s">
        <v>42</v>
      </c>
      <c r="F5994" t="s">
        <v>86</v>
      </c>
      <c r="G5994">
        <v>32.4</v>
      </c>
    </row>
    <row r="5995" spans="1:7" x14ac:dyDescent="0.55000000000000004">
      <c r="A5995" s="1">
        <v>42532</v>
      </c>
      <c r="B5995" t="s">
        <v>22</v>
      </c>
      <c r="C5995" t="s">
        <v>734</v>
      </c>
      <c r="D5995" t="s">
        <v>26</v>
      </c>
      <c r="E5995" t="s">
        <v>42</v>
      </c>
      <c r="F5995" t="s">
        <v>86</v>
      </c>
      <c r="G5995">
        <v>32.4</v>
      </c>
    </row>
    <row r="5996" spans="1:7" x14ac:dyDescent="0.55000000000000004">
      <c r="A5996" s="1">
        <v>42185</v>
      </c>
      <c r="B5996" t="s">
        <v>37</v>
      </c>
      <c r="C5996" t="s">
        <v>39</v>
      </c>
      <c r="D5996" t="s">
        <v>40</v>
      </c>
      <c r="E5996" t="s">
        <v>42</v>
      </c>
      <c r="F5996" t="s">
        <v>64</v>
      </c>
      <c r="G5996">
        <v>32.4</v>
      </c>
    </row>
    <row r="5997" spans="1:7" x14ac:dyDescent="0.55000000000000004">
      <c r="A5997" s="1">
        <v>42893</v>
      </c>
      <c r="B5997" t="s">
        <v>98</v>
      </c>
      <c r="C5997" t="s">
        <v>263</v>
      </c>
      <c r="D5997" t="s">
        <v>144</v>
      </c>
      <c r="E5997" t="s">
        <v>42</v>
      </c>
      <c r="F5997" t="s">
        <v>86</v>
      </c>
      <c r="G5997">
        <v>32.4</v>
      </c>
    </row>
    <row r="5998" spans="1:7" x14ac:dyDescent="0.55000000000000004">
      <c r="A5998" s="1">
        <v>42534</v>
      </c>
      <c r="B5998" t="s">
        <v>37</v>
      </c>
      <c r="C5998" t="s">
        <v>354</v>
      </c>
      <c r="D5998" t="s">
        <v>26</v>
      </c>
      <c r="E5998" t="s">
        <v>42</v>
      </c>
      <c r="F5998" t="s">
        <v>86</v>
      </c>
      <c r="G5998">
        <v>32.4</v>
      </c>
    </row>
    <row r="5999" spans="1:7" x14ac:dyDescent="0.55000000000000004">
      <c r="A5999" s="1">
        <v>42270</v>
      </c>
      <c r="B5999" t="s">
        <v>22</v>
      </c>
      <c r="C5999" t="s">
        <v>225</v>
      </c>
      <c r="D5999" t="s">
        <v>101</v>
      </c>
      <c r="E5999" t="s">
        <v>42</v>
      </c>
      <c r="F5999" t="s">
        <v>86</v>
      </c>
      <c r="G5999">
        <v>32.4</v>
      </c>
    </row>
    <row r="6000" spans="1:7" x14ac:dyDescent="0.55000000000000004">
      <c r="A6000" s="1">
        <v>42938</v>
      </c>
      <c r="B6000" t="s">
        <v>22</v>
      </c>
      <c r="C6000" t="s">
        <v>234</v>
      </c>
      <c r="D6000" t="s">
        <v>101</v>
      </c>
      <c r="E6000" t="s">
        <v>42</v>
      </c>
      <c r="F6000" t="s">
        <v>86</v>
      </c>
      <c r="G6000">
        <v>32.4</v>
      </c>
    </row>
    <row r="6001" spans="1:7" x14ac:dyDescent="0.55000000000000004">
      <c r="A6001" s="1">
        <v>43298</v>
      </c>
      <c r="B6001" t="s">
        <v>37</v>
      </c>
      <c r="C6001" t="s">
        <v>39</v>
      </c>
      <c r="D6001" t="s">
        <v>40</v>
      </c>
      <c r="E6001" t="s">
        <v>42</v>
      </c>
      <c r="F6001" t="s">
        <v>86</v>
      </c>
      <c r="G6001">
        <v>32.4</v>
      </c>
    </row>
    <row r="6002" spans="1:7" x14ac:dyDescent="0.55000000000000004">
      <c r="A6002" s="1">
        <v>42635</v>
      </c>
      <c r="B6002" t="s">
        <v>98</v>
      </c>
      <c r="C6002" t="s">
        <v>315</v>
      </c>
      <c r="D6002" t="s">
        <v>26</v>
      </c>
      <c r="E6002" t="s">
        <v>42</v>
      </c>
      <c r="F6002" t="s">
        <v>86</v>
      </c>
      <c r="G6002">
        <v>32.4</v>
      </c>
    </row>
    <row r="6003" spans="1:7" x14ac:dyDescent="0.55000000000000004">
      <c r="A6003" s="1">
        <v>42691</v>
      </c>
      <c r="B6003" t="s">
        <v>22</v>
      </c>
      <c r="C6003" t="s">
        <v>39</v>
      </c>
      <c r="D6003" t="s">
        <v>40</v>
      </c>
      <c r="E6003" t="s">
        <v>42</v>
      </c>
      <c r="F6003" t="s">
        <v>86</v>
      </c>
      <c r="G6003">
        <v>32.4</v>
      </c>
    </row>
    <row r="6004" spans="1:7" x14ac:dyDescent="0.55000000000000004">
      <c r="A6004" s="1">
        <v>43362</v>
      </c>
      <c r="B6004" t="s">
        <v>22</v>
      </c>
      <c r="C6004" t="s">
        <v>263</v>
      </c>
      <c r="D6004" t="s">
        <v>144</v>
      </c>
      <c r="E6004" t="s">
        <v>42</v>
      </c>
      <c r="F6004" t="s">
        <v>86</v>
      </c>
      <c r="G6004">
        <v>32.4</v>
      </c>
    </row>
    <row r="6005" spans="1:7" x14ac:dyDescent="0.55000000000000004">
      <c r="A6005" s="1">
        <v>43113</v>
      </c>
      <c r="B6005" t="s">
        <v>37</v>
      </c>
      <c r="C6005" t="s">
        <v>593</v>
      </c>
      <c r="D6005" t="s">
        <v>101</v>
      </c>
      <c r="E6005" t="s">
        <v>42</v>
      </c>
      <c r="F6005" t="s">
        <v>86</v>
      </c>
      <c r="G6005">
        <v>32.4</v>
      </c>
    </row>
    <row r="6006" spans="1:7" x14ac:dyDescent="0.55000000000000004">
      <c r="A6006" s="1">
        <v>42705</v>
      </c>
      <c r="B6006" t="s">
        <v>98</v>
      </c>
      <c r="C6006" t="s">
        <v>92</v>
      </c>
      <c r="D6006" t="s">
        <v>40</v>
      </c>
      <c r="E6006" t="s">
        <v>42</v>
      </c>
      <c r="F6006" t="s">
        <v>86</v>
      </c>
      <c r="G6006">
        <v>32.4</v>
      </c>
    </row>
    <row r="6007" spans="1:7" x14ac:dyDescent="0.55000000000000004">
      <c r="A6007" s="1">
        <v>42716</v>
      </c>
      <c r="B6007" t="s">
        <v>37</v>
      </c>
      <c r="C6007" t="s">
        <v>1392</v>
      </c>
      <c r="D6007" t="s">
        <v>40</v>
      </c>
      <c r="E6007" t="s">
        <v>42</v>
      </c>
      <c r="F6007" t="s">
        <v>86</v>
      </c>
      <c r="G6007">
        <v>32.4</v>
      </c>
    </row>
    <row r="6008" spans="1:7" x14ac:dyDescent="0.55000000000000004">
      <c r="A6008" s="1">
        <v>42963</v>
      </c>
      <c r="B6008" t="s">
        <v>22</v>
      </c>
      <c r="C6008" t="s">
        <v>39</v>
      </c>
      <c r="D6008" t="s">
        <v>40</v>
      </c>
      <c r="E6008" t="s">
        <v>42</v>
      </c>
      <c r="F6008" t="s">
        <v>86</v>
      </c>
      <c r="G6008">
        <v>32.4</v>
      </c>
    </row>
    <row r="6009" spans="1:7" x14ac:dyDescent="0.55000000000000004">
      <c r="A6009" s="1">
        <v>42958</v>
      </c>
      <c r="B6009" t="s">
        <v>98</v>
      </c>
      <c r="C6009" t="s">
        <v>646</v>
      </c>
      <c r="D6009" t="s">
        <v>101</v>
      </c>
      <c r="E6009" t="s">
        <v>42</v>
      </c>
      <c r="F6009" t="s">
        <v>86</v>
      </c>
      <c r="G6009">
        <v>32.4</v>
      </c>
    </row>
    <row r="6010" spans="1:7" x14ac:dyDescent="0.55000000000000004">
      <c r="A6010" s="1">
        <v>42322</v>
      </c>
      <c r="B6010" t="s">
        <v>22</v>
      </c>
      <c r="C6010" t="s">
        <v>315</v>
      </c>
      <c r="D6010" t="s">
        <v>26</v>
      </c>
      <c r="E6010" t="s">
        <v>42</v>
      </c>
      <c r="F6010" t="s">
        <v>86</v>
      </c>
      <c r="G6010">
        <v>32.4</v>
      </c>
    </row>
    <row r="6011" spans="1:7" x14ac:dyDescent="0.55000000000000004">
      <c r="A6011" s="1">
        <v>42106</v>
      </c>
      <c r="B6011" t="s">
        <v>22</v>
      </c>
      <c r="C6011" t="s">
        <v>250</v>
      </c>
      <c r="D6011" t="s">
        <v>101</v>
      </c>
      <c r="E6011" t="s">
        <v>42</v>
      </c>
      <c r="F6011" t="s">
        <v>86</v>
      </c>
      <c r="G6011">
        <v>32.4</v>
      </c>
    </row>
    <row r="6012" spans="1:7" x14ac:dyDescent="0.55000000000000004">
      <c r="A6012" s="1">
        <v>43060</v>
      </c>
      <c r="B6012" t="s">
        <v>37</v>
      </c>
      <c r="C6012" t="s">
        <v>39</v>
      </c>
      <c r="D6012" t="s">
        <v>40</v>
      </c>
      <c r="E6012" t="s">
        <v>42</v>
      </c>
      <c r="F6012" t="s">
        <v>86</v>
      </c>
      <c r="G6012">
        <v>32.4</v>
      </c>
    </row>
    <row r="6013" spans="1:7" x14ac:dyDescent="0.55000000000000004">
      <c r="A6013" s="1">
        <v>42194</v>
      </c>
      <c r="B6013" t="s">
        <v>98</v>
      </c>
      <c r="C6013" t="s">
        <v>39</v>
      </c>
      <c r="D6013" t="s">
        <v>40</v>
      </c>
      <c r="E6013" t="s">
        <v>42</v>
      </c>
      <c r="F6013" t="s">
        <v>86</v>
      </c>
      <c r="G6013">
        <v>32.4</v>
      </c>
    </row>
    <row r="6014" spans="1:7" x14ac:dyDescent="0.55000000000000004">
      <c r="A6014" s="1">
        <v>43271</v>
      </c>
      <c r="B6014" t="s">
        <v>22</v>
      </c>
      <c r="C6014" t="s">
        <v>315</v>
      </c>
      <c r="D6014" t="s">
        <v>26</v>
      </c>
      <c r="E6014" t="s">
        <v>42</v>
      </c>
      <c r="F6014" t="s">
        <v>86</v>
      </c>
      <c r="G6014">
        <v>32.4</v>
      </c>
    </row>
    <row r="6015" spans="1:7" x14ac:dyDescent="0.55000000000000004">
      <c r="A6015" s="1">
        <v>42254</v>
      </c>
      <c r="B6015" t="s">
        <v>37</v>
      </c>
      <c r="C6015" t="s">
        <v>143</v>
      </c>
      <c r="D6015" t="s">
        <v>144</v>
      </c>
      <c r="E6015" t="s">
        <v>67</v>
      </c>
      <c r="F6015" t="s">
        <v>68</v>
      </c>
      <c r="G6015">
        <v>32.381999999999998</v>
      </c>
    </row>
    <row r="6016" spans="1:7" x14ac:dyDescent="0.55000000000000004">
      <c r="A6016" s="1">
        <v>42515</v>
      </c>
      <c r="B6016" t="s">
        <v>37</v>
      </c>
      <c r="C6016" t="s">
        <v>100</v>
      </c>
      <c r="D6016" t="s">
        <v>101</v>
      </c>
      <c r="E6016" t="s">
        <v>42</v>
      </c>
      <c r="F6016" t="s">
        <v>86</v>
      </c>
      <c r="G6016">
        <v>32.368000000000002</v>
      </c>
    </row>
    <row r="6017" spans="1:7" x14ac:dyDescent="0.55000000000000004">
      <c r="A6017" s="1">
        <v>43354</v>
      </c>
      <c r="B6017" t="s">
        <v>22</v>
      </c>
      <c r="C6017" t="s">
        <v>39</v>
      </c>
      <c r="D6017" t="s">
        <v>40</v>
      </c>
      <c r="E6017" t="s">
        <v>28</v>
      </c>
      <c r="F6017" t="s">
        <v>61</v>
      </c>
      <c r="G6017">
        <v>32.36</v>
      </c>
    </row>
    <row r="6018" spans="1:7" x14ac:dyDescent="0.55000000000000004">
      <c r="A6018" s="1">
        <v>43130</v>
      </c>
      <c r="B6018" t="s">
        <v>37</v>
      </c>
      <c r="C6018" t="s">
        <v>485</v>
      </c>
      <c r="D6018" t="s">
        <v>101</v>
      </c>
      <c r="E6018" t="s">
        <v>42</v>
      </c>
      <c r="F6018" t="s">
        <v>71</v>
      </c>
      <c r="G6018">
        <v>32.35</v>
      </c>
    </row>
    <row r="6019" spans="1:7" x14ac:dyDescent="0.55000000000000004">
      <c r="A6019" s="1">
        <v>42373</v>
      </c>
      <c r="B6019" t="s">
        <v>37</v>
      </c>
      <c r="C6019" t="s">
        <v>225</v>
      </c>
      <c r="D6019" t="s">
        <v>101</v>
      </c>
      <c r="E6019" t="s">
        <v>42</v>
      </c>
      <c r="F6019" t="s">
        <v>71</v>
      </c>
      <c r="G6019">
        <v>32.340000000000003</v>
      </c>
    </row>
    <row r="6020" spans="1:7" x14ac:dyDescent="0.55000000000000004">
      <c r="A6020" s="1">
        <v>42023</v>
      </c>
      <c r="B6020" t="s">
        <v>22</v>
      </c>
      <c r="C6020" t="s">
        <v>306</v>
      </c>
      <c r="D6020" t="s">
        <v>40</v>
      </c>
      <c r="E6020" t="s">
        <v>42</v>
      </c>
      <c r="F6020" t="s">
        <v>71</v>
      </c>
      <c r="G6020">
        <v>32.340000000000003</v>
      </c>
    </row>
    <row r="6021" spans="1:7" x14ac:dyDescent="0.55000000000000004">
      <c r="A6021" s="1">
        <v>43185</v>
      </c>
      <c r="B6021" t="s">
        <v>37</v>
      </c>
      <c r="C6021" t="s">
        <v>100</v>
      </c>
      <c r="D6021" t="s">
        <v>101</v>
      </c>
      <c r="E6021" t="s">
        <v>42</v>
      </c>
      <c r="F6021" t="s">
        <v>55</v>
      </c>
      <c r="G6021">
        <v>32.231999999999999</v>
      </c>
    </row>
    <row r="6022" spans="1:7" x14ac:dyDescent="0.55000000000000004">
      <c r="A6022" s="1">
        <v>42462</v>
      </c>
      <c r="B6022" t="s">
        <v>22</v>
      </c>
      <c r="C6022" t="s">
        <v>100</v>
      </c>
      <c r="D6022" t="s">
        <v>101</v>
      </c>
      <c r="E6022" t="s">
        <v>42</v>
      </c>
      <c r="F6022" t="s">
        <v>74</v>
      </c>
      <c r="G6022">
        <v>32.192</v>
      </c>
    </row>
    <row r="6023" spans="1:7" x14ac:dyDescent="0.55000000000000004">
      <c r="A6023" s="1">
        <v>42847</v>
      </c>
      <c r="B6023" t="s">
        <v>22</v>
      </c>
      <c r="C6023" t="s">
        <v>263</v>
      </c>
      <c r="D6023" t="s">
        <v>144</v>
      </c>
      <c r="E6023" t="s">
        <v>42</v>
      </c>
      <c r="F6023" t="s">
        <v>64</v>
      </c>
      <c r="G6023">
        <v>32.130000000000003</v>
      </c>
    </row>
    <row r="6024" spans="1:7" x14ac:dyDescent="0.55000000000000004">
      <c r="A6024" s="1">
        <v>43333</v>
      </c>
      <c r="B6024" t="s">
        <v>22</v>
      </c>
      <c r="C6024" t="s">
        <v>263</v>
      </c>
      <c r="D6024" t="s">
        <v>144</v>
      </c>
      <c r="E6024" t="s">
        <v>42</v>
      </c>
      <c r="F6024" t="s">
        <v>71</v>
      </c>
      <c r="G6024">
        <v>32.088000000000001</v>
      </c>
    </row>
    <row r="6025" spans="1:7" x14ac:dyDescent="0.55000000000000004">
      <c r="A6025" s="1">
        <v>42646</v>
      </c>
      <c r="B6025" t="s">
        <v>22</v>
      </c>
      <c r="C6025" t="s">
        <v>494</v>
      </c>
      <c r="D6025" t="s">
        <v>144</v>
      </c>
      <c r="E6025" t="s">
        <v>42</v>
      </c>
      <c r="F6025" t="s">
        <v>71</v>
      </c>
      <c r="G6025">
        <v>32.07</v>
      </c>
    </row>
    <row r="6026" spans="1:7" x14ac:dyDescent="0.55000000000000004">
      <c r="A6026" s="1">
        <v>42255</v>
      </c>
      <c r="B6026" t="s">
        <v>22</v>
      </c>
      <c r="C6026" t="s">
        <v>100</v>
      </c>
      <c r="D6026" t="s">
        <v>101</v>
      </c>
      <c r="E6026" t="s">
        <v>42</v>
      </c>
      <c r="F6026" t="s">
        <v>64</v>
      </c>
      <c r="G6026">
        <v>32.064</v>
      </c>
    </row>
    <row r="6027" spans="1:7" x14ac:dyDescent="0.55000000000000004">
      <c r="A6027" s="1">
        <v>43039</v>
      </c>
      <c r="B6027" t="s">
        <v>22</v>
      </c>
      <c r="C6027" t="s">
        <v>50</v>
      </c>
      <c r="D6027" t="s">
        <v>26</v>
      </c>
      <c r="E6027" t="s">
        <v>42</v>
      </c>
      <c r="F6027" t="s">
        <v>86</v>
      </c>
      <c r="G6027">
        <v>32.064</v>
      </c>
    </row>
    <row r="6028" spans="1:7" x14ac:dyDescent="0.55000000000000004">
      <c r="A6028" s="1">
        <v>42886</v>
      </c>
      <c r="B6028" t="s">
        <v>22</v>
      </c>
      <c r="C6028" t="s">
        <v>207</v>
      </c>
      <c r="D6028" t="s">
        <v>101</v>
      </c>
      <c r="E6028" t="s">
        <v>28</v>
      </c>
      <c r="F6028" t="s">
        <v>61</v>
      </c>
      <c r="G6028">
        <v>32.064</v>
      </c>
    </row>
    <row r="6029" spans="1:7" x14ac:dyDescent="0.55000000000000004">
      <c r="A6029" s="1">
        <v>42254</v>
      </c>
      <c r="B6029" t="s">
        <v>98</v>
      </c>
      <c r="C6029" t="s">
        <v>646</v>
      </c>
      <c r="D6029" t="s">
        <v>101</v>
      </c>
      <c r="E6029" t="s">
        <v>42</v>
      </c>
      <c r="F6029" t="s">
        <v>71</v>
      </c>
      <c r="G6029">
        <v>32.06</v>
      </c>
    </row>
    <row r="6030" spans="1:7" x14ac:dyDescent="0.55000000000000004">
      <c r="A6030" s="1">
        <v>42681</v>
      </c>
      <c r="B6030" t="s">
        <v>22</v>
      </c>
      <c r="C6030" t="s">
        <v>100</v>
      </c>
      <c r="D6030" t="s">
        <v>101</v>
      </c>
      <c r="E6030" t="s">
        <v>42</v>
      </c>
      <c r="F6030" t="s">
        <v>71</v>
      </c>
      <c r="G6030">
        <v>32.06</v>
      </c>
    </row>
    <row r="6031" spans="1:7" x14ac:dyDescent="0.55000000000000004">
      <c r="A6031" s="1">
        <v>42864</v>
      </c>
      <c r="B6031" t="s">
        <v>37</v>
      </c>
      <c r="C6031" t="s">
        <v>39</v>
      </c>
      <c r="D6031" t="s">
        <v>40</v>
      </c>
      <c r="E6031" t="s">
        <v>42</v>
      </c>
      <c r="F6031" t="s">
        <v>86</v>
      </c>
      <c r="G6031">
        <v>32.04</v>
      </c>
    </row>
    <row r="6032" spans="1:7" x14ac:dyDescent="0.55000000000000004">
      <c r="A6032" s="1">
        <v>42694</v>
      </c>
      <c r="B6032" t="s">
        <v>22</v>
      </c>
      <c r="C6032" t="s">
        <v>39</v>
      </c>
      <c r="D6032" t="s">
        <v>40</v>
      </c>
      <c r="E6032" t="s">
        <v>28</v>
      </c>
      <c r="F6032" t="s">
        <v>61</v>
      </c>
      <c r="G6032">
        <v>32.04</v>
      </c>
    </row>
    <row r="6033" spans="1:7" x14ac:dyDescent="0.55000000000000004">
      <c r="A6033" s="1">
        <v>43151</v>
      </c>
      <c r="B6033" t="s">
        <v>98</v>
      </c>
      <c r="C6033" t="s">
        <v>306</v>
      </c>
      <c r="D6033" t="s">
        <v>40</v>
      </c>
      <c r="E6033" t="s">
        <v>67</v>
      </c>
      <c r="F6033" t="s">
        <v>157</v>
      </c>
      <c r="G6033">
        <v>31.992000000000001</v>
      </c>
    </row>
    <row r="6034" spans="1:7" x14ac:dyDescent="0.55000000000000004">
      <c r="A6034" s="1">
        <v>42890</v>
      </c>
      <c r="B6034" t="s">
        <v>22</v>
      </c>
      <c r="C6034" t="s">
        <v>207</v>
      </c>
      <c r="D6034" t="s">
        <v>101</v>
      </c>
      <c r="E6034" t="s">
        <v>67</v>
      </c>
      <c r="F6034" t="s">
        <v>68</v>
      </c>
      <c r="G6034">
        <v>31.984000000000002</v>
      </c>
    </row>
    <row r="6035" spans="1:7" x14ac:dyDescent="0.55000000000000004">
      <c r="A6035" s="1">
        <v>43051</v>
      </c>
      <c r="B6035" t="s">
        <v>22</v>
      </c>
      <c r="C6035" t="s">
        <v>306</v>
      </c>
      <c r="D6035" t="s">
        <v>40</v>
      </c>
      <c r="E6035" t="s">
        <v>67</v>
      </c>
      <c r="F6035" t="s">
        <v>157</v>
      </c>
      <c r="G6035">
        <v>31.984000000000002</v>
      </c>
    </row>
    <row r="6036" spans="1:7" x14ac:dyDescent="0.55000000000000004">
      <c r="A6036" s="1">
        <v>43255</v>
      </c>
      <c r="B6036" t="s">
        <v>37</v>
      </c>
      <c r="C6036" t="s">
        <v>84</v>
      </c>
      <c r="D6036" t="s">
        <v>26</v>
      </c>
      <c r="E6036" t="s">
        <v>28</v>
      </c>
      <c r="F6036" t="s">
        <v>61</v>
      </c>
      <c r="G6036">
        <v>31.984000000000002</v>
      </c>
    </row>
    <row r="6037" spans="1:7" x14ac:dyDescent="0.55000000000000004">
      <c r="A6037" s="1">
        <v>42825</v>
      </c>
      <c r="B6037" t="s">
        <v>22</v>
      </c>
      <c r="C6037" t="s">
        <v>143</v>
      </c>
      <c r="D6037" t="s">
        <v>144</v>
      </c>
      <c r="E6037" t="s">
        <v>67</v>
      </c>
      <c r="F6037" t="s">
        <v>157</v>
      </c>
      <c r="G6037">
        <v>31.984000000000002</v>
      </c>
    </row>
    <row r="6038" spans="1:7" x14ac:dyDescent="0.55000000000000004">
      <c r="A6038" s="1">
        <v>42252</v>
      </c>
      <c r="B6038" t="s">
        <v>22</v>
      </c>
      <c r="C6038" t="s">
        <v>50</v>
      </c>
      <c r="D6038" t="s">
        <v>26</v>
      </c>
      <c r="E6038" t="s">
        <v>28</v>
      </c>
      <c r="F6038" t="s">
        <v>61</v>
      </c>
      <c r="G6038">
        <v>31.984000000000002</v>
      </c>
    </row>
    <row r="6039" spans="1:7" x14ac:dyDescent="0.55000000000000004">
      <c r="A6039" s="1">
        <v>42968</v>
      </c>
      <c r="B6039" t="s">
        <v>37</v>
      </c>
      <c r="C6039" t="s">
        <v>39</v>
      </c>
      <c r="D6039" t="s">
        <v>40</v>
      </c>
      <c r="E6039" t="s">
        <v>67</v>
      </c>
      <c r="F6039" t="s">
        <v>68</v>
      </c>
      <c r="G6039">
        <v>31.984000000000002</v>
      </c>
    </row>
    <row r="6040" spans="1:7" x14ac:dyDescent="0.55000000000000004">
      <c r="A6040" s="1">
        <v>42199</v>
      </c>
      <c r="B6040" t="s">
        <v>22</v>
      </c>
      <c r="C6040" t="s">
        <v>143</v>
      </c>
      <c r="D6040" t="s">
        <v>144</v>
      </c>
      <c r="E6040" t="s">
        <v>28</v>
      </c>
      <c r="F6040" t="s">
        <v>61</v>
      </c>
      <c r="G6040">
        <v>31.984000000000002</v>
      </c>
    </row>
    <row r="6041" spans="1:7" x14ac:dyDescent="0.55000000000000004">
      <c r="A6041" s="1">
        <v>43325</v>
      </c>
      <c r="B6041" t="s">
        <v>22</v>
      </c>
      <c r="C6041" t="s">
        <v>331</v>
      </c>
      <c r="D6041" t="s">
        <v>26</v>
      </c>
      <c r="E6041" t="s">
        <v>28</v>
      </c>
      <c r="F6041" t="s">
        <v>61</v>
      </c>
      <c r="G6041">
        <v>31.984000000000002</v>
      </c>
    </row>
    <row r="6042" spans="1:7" x14ac:dyDescent="0.55000000000000004">
      <c r="A6042" s="1">
        <v>43386</v>
      </c>
      <c r="B6042" t="s">
        <v>37</v>
      </c>
      <c r="C6042" t="s">
        <v>39</v>
      </c>
      <c r="D6042" t="s">
        <v>40</v>
      </c>
      <c r="E6042" t="s">
        <v>67</v>
      </c>
      <c r="F6042" t="s">
        <v>68</v>
      </c>
      <c r="G6042">
        <v>31.984000000000002</v>
      </c>
    </row>
    <row r="6043" spans="1:7" x14ac:dyDescent="0.55000000000000004">
      <c r="A6043" s="1">
        <v>43423</v>
      </c>
      <c r="B6043" t="s">
        <v>22</v>
      </c>
      <c r="C6043" t="s">
        <v>39</v>
      </c>
      <c r="D6043" t="s">
        <v>40</v>
      </c>
      <c r="E6043" t="s">
        <v>67</v>
      </c>
      <c r="F6043" t="s">
        <v>68</v>
      </c>
      <c r="G6043">
        <v>31.968</v>
      </c>
    </row>
    <row r="6044" spans="1:7" x14ac:dyDescent="0.55000000000000004">
      <c r="A6044" s="1">
        <v>43119</v>
      </c>
      <c r="B6044" t="s">
        <v>22</v>
      </c>
      <c r="C6044" t="s">
        <v>143</v>
      </c>
      <c r="D6044" t="s">
        <v>144</v>
      </c>
      <c r="E6044" t="s">
        <v>28</v>
      </c>
      <c r="F6044" t="s">
        <v>61</v>
      </c>
      <c r="G6044">
        <v>31.968</v>
      </c>
    </row>
    <row r="6045" spans="1:7" x14ac:dyDescent="0.55000000000000004">
      <c r="A6045" s="1">
        <v>43070</v>
      </c>
      <c r="B6045" t="s">
        <v>98</v>
      </c>
      <c r="C6045" t="s">
        <v>39</v>
      </c>
      <c r="D6045" t="s">
        <v>40</v>
      </c>
      <c r="E6045" t="s">
        <v>28</v>
      </c>
      <c r="F6045" t="s">
        <v>61</v>
      </c>
      <c r="G6045">
        <v>31.96</v>
      </c>
    </row>
    <row r="6046" spans="1:7" x14ac:dyDescent="0.55000000000000004">
      <c r="A6046" s="1">
        <v>43058</v>
      </c>
      <c r="B6046" t="s">
        <v>37</v>
      </c>
      <c r="C6046" t="s">
        <v>92</v>
      </c>
      <c r="D6046" t="s">
        <v>40</v>
      </c>
      <c r="E6046" t="s">
        <v>28</v>
      </c>
      <c r="F6046" t="s">
        <v>61</v>
      </c>
      <c r="G6046">
        <v>31.96</v>
      </c>
    </row>
    <row r="6047" spans="1:7" x14ac:dyDescent="0.55000000000000004">
      <c r="A6047" s="1">
        <v>42654</v>
      </c>
      <c r="B6047" t="s">
        <v>22</v>
      </c>
      <c r="C6047" t="s">
        <v>263</v>
      </c>
      <c r="D6047" t="s">
        <v>144</v>
      </c>
      <c r="E6047" t="s">
        <v>67</v>
      </c>
      <c r="F6047" t="s">
        <v>157</v>
      </c>
      <c r="G6047">
        <v>31.95</v>
      </c>
    </row>
    <row r="6048" spans="1:7" x14ac:dyDescent="0.55000000000000004">
      <c r="A6048" s="1">
        <v>43442</v>
      </c>
      <c r="B6048" t="s">
        <v>22</v>
      </c>
      <c r="C6048" t="s">
        <v>263</v>
      </c>
      <c r="D6048" t="s">
        <v>144</v>
      </c>
      <c r="E6048" t="s">
        <v>42</v>
      </c>
      <c r="F6048" t="s">
        <v>55</v>
      </c>
      <c r="G6048">
        <v>31.92</v>
      </c>
    </row>
    <row r="6049" spans="1:7" x14ac:dyDescent="0.55000000000000004">
      <c r="A6049" s="1">
        <v>43325</v>
      </c>
      <c r="B6049" t="s">
        <v>22</v>
      </c>
      <c r="C6049" t="s">
        <v>39</v>
      </c>
      <c r="D6049" t="s">
        <v>40</v>
      </c>
      <c r="E6049" t="s">
        <v>42</v>
      </c>
      <c r="F6049" t="s">
        <v>575</v>
      </c>
      <c r="G6049">
        <v>31.92</v>
      </c>
    </row>
    <row r="6050" spans="1:7" x14ac:dyDescent="0.55000000000000004">
      <c r="A6050" s="1">
        <v>42288</v>
      </c>
      <c r="B6050" t="s">
        <v>22</v>
      </c>
      <c r="C6050" t="s">
        <v>39</v>
      </c>
      <c r="D6050" t="s">
        <v>40</v>
      </c>
      <c r="E6050" t="s">
        <v>42</v>
      </c>
      <c r="F6050" t="s">
        <v>55</v>
      </c>
      <c r="G6050">
        <v>31.92</v>
      </c>
    </row>
    <row r="6051" spans="1:7" x14ac:dyDescent="0.55000000000000004">
      <c r="A6051" s="1">
        <v>42434</v>
      </c>
      <c r="B6051" t="s">
        <v>22</v>
      </c>
      <c r="C6051" t="s">
        <v>100</v>
      </c>
      <c r="D6051" t="s">
        <v>101</v>
      </c>
      <c r="E6051" t="s">
        <v>67</v>
      </c>
      <c r="F6051" t="s">
        <v>68</v>
      </c>
      <c r="G6051">
        <v>31.92</v>
      </c>
    </row>
    <row r="6052" spans="1:7" x14ac:dyDescent="0.55000000000000004">
      <c r="A6052" s="1">
        <v>43358</v>
      </c>
      <c r="B6052" t="s">
        <v>37</v>
      </c>
      <c r="C6052" t="s">
        <v>100</v>
      </c>
      <c r="D6052" t="s">
        <v>101</v>
      </c>
      <c r="E6052" t="s">
        <v>42</v>
      </c>
      <c r="F6052" t="s">
        <v>86</v>
      </c>
      <c r="G6052">
        <v>31.872</v>
      </c>
    </row>
    <row r="6053" spans="1:7" x14ac:dyDescent="0.55000000000000004">
      <c r="A6053" s="1">
        <v>42984</v>
      </c>
      <c r="B6053" t="s">
        <v>22</v>
      </c>
      <c r="C6053" t="s">
        <v>263</v>
      </c>
      <c r="D6053" t="s">
        <v>144</v>
      </c>
      <c r="E6053" t="s">
        <v>67</v>
      </c>
      <c r="F6053" t="s">
        <v>157</v>
      </c>
      <c r="G6053">
        <v>31.86</v>
      </c>
    </row>
    <row r="6054" spans="1:7" x14ac:dyDescent="0.55000000000000004">
      <c r="A6054" s="1">
        <v>42775</v>
      </c>
      <c r="B6054" t="s">
        <v>37</v>
      </c>
      <c r="C6054" t="s">
        <v>39</v>
      </c>
      <c r="D6054" t="s">
        <v>40</v>
      </c>
      <c r="E6054" t="s">
        <v>67</v>
      </c>
      <c r="F6054" t="s">
        <v>157</v>
      </c>
      <c r="G6054">
        <v>31.86</v>
      </c>
    </row>
    <row r="6055" spans="1:7" x14ac:dyDescent="0.55000000000000004">
      <c r="A6055" s="1">
        <v>42145</v>
      </c>
      <c r="B6055" t="s">
        <v>98</v>
      </c>
      <c r="C6055" t="s">
        <v>39</v>
      </c>
      <c r="D6055" t="s">
        <v>40</v>
      </c>
      <c r="E6055" t="s">
        <v>42</v>
      </c>
      <c r="F6055" t="s">
        <v>64</v>
      </c>
      <c r="G6055">
        <v>31.84</v>
      </c>
    </row>
    <row r="6056" spans="1:7" x14ac:dyDescent="0.55000000000000004">
      <c r="A6056" s="1">
        <v>43459</v>
      </c>
      <c r="B6056" t="s">
        <v>22</v>
      </c>
      <c r="C6056" t="s">
        <v>786</v>
      </c>
      <c r="D6056" t="s">
        <v>144</v>
      </c>
      <c r="E6056" t="s">
        <v>67</v>
      </c>
      <c r="F6056" t="s">
        <v>157</v>
      </c>
      <c r="G6056">
        <v>31.8</v>
      </c>
    </row>
    <row r="6057" spans="1:7" x14ac:dyDescent="0.55000000000000004">
      <c r="A6057" s="1">
        <v>43423</v>
      </c>
      <c r="B6057" t="s">
        <v>37</v>
      </c>
      <c r="C6057" t="s">
        <v>100</v>
      </c>
      <c r="D6057" t="s">
        <v>101</v>
      </c>
      <c r="E6057" t="s">
        <v>42</v>
      </c>
      <c r="F6057" t="s">
        <v>64</v>
      </c>
      <c r="G6057">
        <v>31.776</v>
      </c>
    </row>
    <row r="6058" spans="1:7" x14ac:dyDescent="0.55000000000000004">
      <c r="A6058" s="1">
        <v>42280</v>
      </c>
      <c r="B6058" t="s">
        <v>22</v>
      </c>
      <c r="C6058" t="s">
        <v>100</v>
      </c>
      <c r="D6058" t="s">
        <v>101</v>
      </c>
      <c r="E6058" t="s">
        <v>28</v>
      </c>
      <c r="F6058" t="s">
        <v>61</v>
      </c>
      <c r="G6058">
        <v>31.776</v>
      </c>
    </row>
    <row r="6059" spans="1:7" x14ac:dyDescent="0.55000000000000004">
      <c r="A6059" s="1">
        <v>42982</v>
      </c>
      <c r="B6059" t="s">
        <v>22</v>
      </c>
      <c r="C6059" t="s">
        <v>331</v>
      </c>
      <c r="D6059" t="s">
        <v>26</v>
      </c>
      <c r="E6059" t="s">
        <v>42</v>
      </c>
      <c r="F6059" t="s">
        <v>64</v>
      </c>
      <c r="G6059">
        <v>31.744</v>
      </c>
    </row>
    <row r="6060" spans="1:7" x14ac:dyDescent="0.55000000000000004">
      <c r="A6060" s="1">
        <v>43358</v>
      </c>
      <c r="B6060" t="s">
        <v>22</v>
      </c>
      <c r="C6060" t="s">
        <v>100</v>
      </c>
      <c r="D6060" t="s">
        <v>101</v>
      </c>
      <c r="E6060" t="s">
        <v>42</v>
      </c>
      <c r="F6060" t="s">
        <v>64</v>
      </c>
      <c r="G6060">
        <v>31.744</v>
      </c>
    </row>
    <row r="6061" spans="1:7" x14ac:dyDescent="0.55000000000000004">
      <c r="A6061" s="1">
        <v>43459</v>
      </c>
      <c r="B6061" t="s">
        <v>22</v>
      </c>
      <c r="C6061" t="s">
        <v>100</v>
      </c>
      <c r="D6061" t="s">
        <v>101</v>
      </c>
      <c r="E6061" t="s">
        <v>42</v>
      </c>
      <c r="F6061" t="s">
        <v>64</v>
      </c>
      <c r="G6061">
        <v>31.744</v>
      </c>
    </row>
    <row r="6062" spans="1:7" x14ac:dyDescent="0.55000000000000004">
      <c r="A6062" s="1">
        <v>43102</v>
      </c>
      <c r="B6062" t="s">
        <v>22</v>
      </c>
      <c r="C6062" t="s">
        <v>100</v>
      </c>
      <c r="D6062" t="s">
        <v>101</v>
      </c>
      <c r="E6062" t="s">
        <v>42</v>
      </c>
      <c r="F6062" t="s">
        <v>64</v>
      </c>
      <c r="G6062">
        <v>31.744</v>
      </c>
    </row>
    <row r="6063" spans="1:7" x14ac:dyDescent="0.55000000000000004">
      <c r="A6063" s="1">
        <v>42605</v>
      </c>
      <c r="B6063" t="s">
        <v>22</v>
      </c>
      <c r="C6063" t="s">
        <v>207</v>
      </c>
      <c r="D6063" t="s">
        <v>101</v>
      </c>
      <c r="E6063" t="s">
        <v>42</v>
      </c>
      <c r="F6063" t="s">
        <v>575</v>
      </c>
      <c r="G6063">
        <v>31.68</v>
      </c>
    </row>
    <row r="6064" spans="1:7" x14ac:dyDescent="0.55000000000000004">
      <c r="A6064" s="1">
        <v>42324</v>
      </c>
      <c r="B6064" t="s">
        <v>98</v>
      </c>
      <c r="C6064" t="s">
        <v>250</v>
      </c>
      <c r="D6064" t="s">
        <v>101</v>
      </c>
      <c r="E6064" t="s">
        <v>42</v>
      </c>
      <c r="F6064" t="s">
        <v>86</v>
      </c>
      <c r="G6064">
        <v>31.68</v>
      </c>
    </row>
    <row r="6065" spans="1:7" x14ac:dyDescent="0.55000000000000004">
      <c r="A6065" s="1">
        <v>43395</v>
      </c>
      <c r="B6065" t="s">
        <v>37</v>
      </c>
      <c r="C6065" t="s">
        <v>143</v>
      </c>
      <c r="D6065" t="s">
        <v>144</v>
      </c>
      <c r="E6065" t="s">
        <v>42</v>
      </c>
      <c r="F6065" t="s">
        <v>169</v>
      </c>
      <c r="G6065">
        <v>31.68</v>
      </c>
    </row>
    <row r="6066" spans="1:7" x14ac:dyDescent="0.55000000000000004">
      <c r="A6066" s="1">
        <v>42309</v>
      </c>
      <c r="B6066" t="s">
        <v>22</v>
      </c>
      <c r="C6066" t="s">
        <v>263</v>
      </c>
      <c r="D6066" t="s">
        <v>144</v>
      </c>
      <c r="E6066" t="s">
        <v>28</v>
      </c>
      <c r="F6066" t="s">
        <v>61</v>
      </c>
      <c r="G6066">
        <v>31.68</v>
      </c>
    </row>
    <row r="6067" spans="1:7" x14ac:dyDescent="0.55000000000000004">
      <c r="A6067" s="1">
        <v>43130</v>
      </c>
      <c r="B6067" t="s">
        <v>22</v>
      </c>
      <c r="C6067" t="s">
        <v>207</v>
      </c>
      <c r="D6067" t="s">
        <v>101</v>
      </c>
      <c r="E6067" t="s">
        <v>42</v>
      </c>
      <c r="F6067" t="s">
        <v>575</v>
      </c>
      <c r="G6067">
        <v>31.68</v>
      </c>
    </row>
    <row r="6068" spans="1:7" x14ac:dyDescent="0.55000000000000004">
      <c r="A6068" s="1">
        <v>42826</v>
      </c>
      <c r="B6068" t="s">
        <v>37</v>
      </c>
      <c r="C6068" t="s">
        <v>306</v>
      </c>
      <c r="D6068" t="s">
        <v>40</v>
      </c>
      <c r="E6068" t="s">
        <v>42</v>
      </c>
      <c r="F6068" t="s">
        <v>265</v>
      </c>
      <c r="G6068">
        <v>31.56</v>
      </c>
    </row>
    <row r="6069" spans="1:7" x14ac:dyDescent="0.55000000000000004">
      <c r="A6069" s="1">
        <v>42847</v>
      </c>
      <c r="B6069" t="s">
        <v>22</v>
      </c>
      <c r="C6069" t="s">
        <v>39</v>
      </c>
      <c r="D6069" t="s">
        <v>40</v>
      </c>
      <c r="E6069" t="s">
        <v>28</v>
      </c>
      <c r="F6069" t="s">
        <v>61</v>
      </c>
      <c r="G6069">
        <v>31.56</v>
      </c>
    </row>
    <row r="6070" spans="1:7" x14ac:dyDescent="0.55000000000000004">
      <c r="A6070" s="1">
        <v>42452</v>
      </c>
      <c r="B6070" t="s">
        <v>22</v>
      </c>
      <c r="C6070" t="s">
        <v>379</v>
      </c>
      <c r="D6070" t="s">
        <v>26</v>
      </c>
      <c r="E6070" t="s">
        <v>42</v>
      </c>
      <c r="F6070" t="s">
        <v>265</v>
      </c>
      <c r="G6070">
        <v>31.56</v>
      </c>
    </row>
    <row r="6071" spans="1:7" x14ac:dyDescent="0.55000000000000004">
      <c r="A6071" s="1">
        <v>43066</v>
      </c>
      <c r="B6071" t="s">
        <v>37</v>
      </c>
      <c r="C6071" t="s">
        <v>786</v>
      </c>
      <c r="D6071" t="s">
        <v>144</v>
      </c>
      <c r="E6071" t="s">
        <v>28</v>
      </c>
      <c r="F6071" t="s">
        <v>61</v>
      </c>
      <c r="G6071">
        <v>31.56</v>
      </c>
    </row>
    <row r="6072" spans="1:7" x14ac:dyDescent="0.55000000000000004">
      <c r="A6072" s="1">
        <v>42595</v>
      </c>
      <c r="B6072" t="s">
        <v>22</v>
      </c>
      <c r="C6072" t="s">
        <v>39</v>
      </c>
      <c r="D6072" t="s">
        <v>40</v>
      </c>
      <c r="E6072" t="s">
        <v>28</v>
      </c>
      <c r="F6072" t="s">
        <v>61</v>
      </c>
      <c r="G6072">
        <v>31.56</v>
      </c>
    </row>
    <row r="6073" spans="1:7" x14ac:dyDescent="0.55000000000000004">
      <c r="A6073" s="1">
        <v>43050</v>
      </c>
      <c r="B6073" t="s">
        <v>22</v>
      </c>
      <c r="C6073" t="s">
        <v>39</v>
      </c>
      <c r="D6073" t="s">
        <v>40</v>
      </c>
      <c r="E6073" t="s">
        <v>42</v>
      </c>
      <c r="F6073" t="s">
        <v>71</v>
      </c>
      <c r="G6073">
        <v>31.504000000000001</v>
      </c>
    </row>
    <row r="6074" spans="1:7" x14ac:dyDescent="0.55000000000000004">
      <c r="A6074" s="1">
        <v>42682</v>
      </c>
      <c r="B6074" t="s">
        <v>37</v>
      </c>
      <c r="C6074" t="s">
        <v>84</v>
      </c>
      <c r="D6074" t="s">
        <v>26</v>
      </c>
      <c r="E6074" t="s">
        <v>42</v>
      </c>
      <c r="F6074" t="s">
        <v>265</v>
      </c>
      <c r="G6074">
        <v>31.504000000000001</v>
      </c>
    </row>
    <row r="6075" spans="1:7" x14ac:dyDescent="0.55000000000000004">
      <c r="A6075" s="1">
        <v>43392</v>
      </c>
      <c r="B6075" t="s">
        <v>37</v>
      </c>
      <c r="C6075" t="s">
        <v>39</v>
      </c>
      <c r="D6075" t="s">
        <v>40</v>
      </c>
      <c r="E6075" t="s">
        <v>42</v>
      </c>
      <c r="F6075" t="s">
        <v>43</v>
      </c>
      <c r="G6075">
        <v>31.5</v>
      </c>
    </row>
    <row r="6076" spans="1:7" x14ac:dyDescent="0.55000000000000004">
      <c r="A6076" s="1">
        <v>43366</v>
      </c>
      <c r="B6076" t="s">
        <v>22</v>
      </c>
      <c r="C6076" t="s">
        <v>92</v>
      </c>
      <c r="D6076" t="s">
        <v>40</v>
      </c>
      <c r="E6076" t="s">
        <v>42</v>
      </c>
      <c r="F6076" t="s">
        <v>55</v>
      </c>
      <c r="G6076">
        <v>31.44</v>
      </c>
    </row>
    <row r="6077" spans="1:7" x14ac:dyDescent="0.55000000000000004">
      <c r="A6077" s="1">
        <v>42616</v>
      </c>
      <c r="B6077" t="s">
        <v>37</v>
      </c>
      <c r="C6077" t="s">
        <v>39</v>
      </c>
      <c r="D6077" t="s">
        <v>40</v>
      </c>
      <c r="E6077" t="s">
        <v>42</v>
      </c>
      <c r="F6077" t="s">
        <v>55</v>
      </c>
      <c r="G6077">
        <v>31.44</v>
      </c>
    </row>
    <row r="6078" spans="1:7" x14ac:dyDescent="0.55000000000000004">
      <c r="A6078" s="1">
        <v>43325</v>
      </c>
      <c r="B6078" t="s">
        <v>22</v>
      </c>
      <c r="C6078" t="s">
        <v>39</v>
      </c>
      <c r="D6078" t="s">
        <v>40</v>
      </c>
      <c r="E6078" t="s">
        <v>42</v>
      </c>
      <c r="F6078" t="s">
        <v>55</v>
      </c>
      <c r="G6078">
        <v>31.44</v>
      </c>
    </row>
    <row r="6079" spans="1:7" x14ac:dyDescent="0.55000000000000004">
      <c r="A6079" s="1">
        <v>43247</v>
      </c>
      <c r="B6079" t="s">
        <v>37</v>
      </c>
      <c r="C6079" t="s">
        <v>92</v>
      </c>
      <c r="D6079" t="s">
        <v>40</v>
      </c>
      <c r="E6079" t="s">
        <v>42</v>
      </c>
      <c r="F6079" t="s">
        <v>64</v>
      </c>
      <c r="G6079">
        <v>31.44</v>
      </c>
    </row>
    <row r="6080" spans="1:7" x14ac:dyDescent="0.55000000000000004">
      <c r="A6080" s="1">
        <v>43447</v>
      </c>
      <c r="B6080" t="s">
        <v>22</v>
      </c>
      <c r="C6080" t="s">
        <v>92</v>
      </c>
      <c r="D6080" t="s">
        <v>40</v>
      </c>
      <c r="E6080" t="s">
        <v>42</v>
      </c>
      <c r="F6080" t="s">
        <v>55</v>
      </c>
      <c r="G6080">
        <v>31.44</v>
      </c>
    </row>
    <row r="6081" spans="1:7" x14ac:dyDescent="0.55000000000000004">
      <c r="A6081" s="1">
        <v>43030</v>
      </c>
      <c r="B6081" t="s">
        <v>98</v>
      </c>
      <c r="C6081" t="s">
        <v>234</v>
      </c>
      <c r="D6081" t="s">
        <v>101</v>
      </c>
      <c r="E6081" t="s">
        <v>28</v>
      </c>
      <c r="F6081" t="s">
        <v>61</v>
      </c>
      <c r="G6081">
        <v>31.4</v>
      </c>
    </row>
    <row r="6082" spans="1:7" x14ac:dyDescent="0.55000000000000004">
      <c r="A6082" s="1">
        <v>42822</v>
      </c>
      <c r="B6082" t="s">
        <v>37</v>
      </c>
      <c r="C6082" t="s">
        <v>315</v>
      </c>
      <c r="D6082" t="s">
        <v>26</v>
      </c>
      <c r="E6082" t="s">
        <v>42</v>
      </c>
      <c r="F6082" t="s">
        <v>55</v>
      </c>
      <c r="G6082">
        <v>31.4</v>
      </c>
    </row>
    <row r="6083" spans="1:7" x14ac:dyDescent="0.55000000000000004">
      <c r="A6083" s="1">
        <v>42490</v>
      </c>
      <c r="B6083" t="s">
        <v>37</v>
      </c>
      <c r="C6083" t="s">
        <v>1244</v>
      </c>
      <c r="D6083" t="s">
        <v>144</v>
      </c>
      <c r="E6083" t="s">
        <v>28</v>
      </c>
      <c r="F6083" t="s">
        <v>61</v>
      </c>
      <c r="G6083">
        <v>31.4</v>
      </c>
    </row>
    <row r="6084" spans="1:7" x14ac:dyDescent="0.55000000000000004">
      <c r="A6084" s="1">
        <v>42759</v>
      </c>
      <c r="B6084" t="s">
        <v>37</v>
      </c>
      <c r="C6084" t="s">
        <v>1488</v>
      </c>
      <c r="D6084" t="s">
        <v>26</v>
      </c>
      <c r="E6084" t="s">
        <v>42</v>
      </c>
      <c r="F6084" t="s">
        <v>71</v>
      </c>
      <c r="G6084">
        <v>31.36</v>
      </c>
    </row>
    <row r="6085" spans="1:7" x14ac:dyDescent="0.55000000000000004">
      <c r="A6085" s="1">
        <v>43091</v>
      </c>
      <c r="B6085" t="s">
        <v>22</v>
      </c>
      <c r="C6085" t="s">
        <v>416</v>
      </c>
      <c r="D6085" t="s">
        <v>40</v>
      </c>
      <c r="E6085" t="s">
        <v>42</v>
      </c>
      <c r="F6085" t="s">
        <v>71</v>
      </c>
      <c r="G6085">
        <v>31.32</v>
      </c>
    </row>
    <row r="6086" spans="1:7" x14ac:dyDescent="0.55000000000000004">
      <c r="A6086" s="1">
        <v>42787</v>
      </c>
      <c r="B6086" t="s">
        <v>37</v>
      </c>
      <c r="C6086" t="s">
        <v>39</v>
      </c>
      <c r="D6086" t="s">
        <v>40</v>
      </c>
      <c r="E6086" t="s">
        <v>42</v>
      </c>
      <c r="F6086" t="s">
        <v>71</v>
      </c>
      <c r="G6086">
        <v>31.248000000000001</v>
      </c>
    </row>
    <row r="6087" spans="1:7" x14ac:dyDescent="0.55000000000000004">
      <c r="A6087" s="1">
        <v>42013</v>
      </c>
      <c r="B6087" t="s">
        <v>22</v>
      </c>
      <c r="C6087" t="s">
        <v>100</v>
      </c>
      <c r="D6087" t="s">
        <v>101</v>
      </c>
      <c r="E6087" t="s">
        <v>67</v>
      </c>
      <c r="F6087" t="s">
        <v>157</v>
      </c>
      <c r="G6087">
        <v>31.2</v>
      </c>
    </row>
    <row r="6088" spans="1:7" x14ac:dyDescent="0.55000000000000004">
      <c r="A6088" s="1">
        <v>42598</v>
      </c>
      <c r="B6088" t="s">
        <v>37</v>
      </c>
      <c r="C6088" t="s">
        <v>143</v>
      </c>
      <c r="D6088" t="s">
        <v>144</v>
      </c>
      <c r="E6088" t="s">
        <v>67</v>
      </c>
      <c r="F6088" t="s">
        <v>157</v>
      </c>
      <c r="G6088">
        <v>31.175999999999998</v>
      </c>
    </row>
    <row r="6089" spans="1:7" x14ac:dyDescent="0.55000000000000004">
      <c r="A6089" s="1">
        <v>43439</v>
      </c>
      <c r="B6089" t="s">
        <v>98</v>
      </c>
      <c r="C6089" t="s">
        <v>92</v>
      </c>
      <c r="D6089" t="s">
        <v>40</v>
      </c>
      <c r="E6089" t="s">
        <v>67</v>
      </c>
      <c r="F6089" t="s">
        <v>68</v>
      </c>
      <c r="G6089">
        <v>31.175999999999998</v>
      </c>
    </row>
    <row r="6090" spans="1:7" x14ac:dyDescent="0.55000000000000004">
      <c r="A6090" s="1">
        <v>43266</v>
      </c>
      <c r="B6090" t="s">
        <v>37</v>
      </c>
      <c r="C6090" t="s">
        <v>331</v>
      </c>
      <c r="D6090" t="s">
        <v>26</v>
      </c>
      <c r="E6090" t="s">
        <v>28</v>
      </c>
      <c r="F6090" t="s">
        <v>61</v>
      </c>
      <c r="G6090">
        <v>31.167999999999999</v>
      </c>
    </row>
    <row r="6091" spans="1:7" x14ac:dyDescent="0.55000000000000004">
      <c r="A6091" s="1">
        <v>43456</v>
      </c>
      <c r="B6091" t="s">
        <v>22</v>
      </c>
      <c r="C6091" t="s">
        <v>225</v>
      </c>
      <c r="D6091" t="s">
        <v>101</v>
      </c>
      <c r="E6091" t="s">
        <v>42</v>
      </c>
      <c r="F6091" t="s">
        <v>55</v>
      </c>
      <c r="G6091">
        <v>31.16</v>
      </c>
    </row>
    <row r="6092" spans="1:7" x14ac:dyDescent="0.55000000000000004">
      <c r="A6092" s="1">
        <v>43273</v>
      </c>
      <c r="B6092" t="s">
        <v>98</v>
      </c>
      <c r="C6092" t="s">
        <v>143</v>
      </c>
      <c r="D6092" t="s">
        <v>144</v>
      </c>
      <c r="E6092" t="s">
        <v>42</v>
      </c>
      <c r="F6092" t="s">
        <v>71</v>
      </c>
      <c r="G6092">
        <v>31.155000000000001</v>
      </c>
    </row>
    <row r="6093" spans="1:7" x14ac:dyDescent="0.55000000000000004">
      <c r="A6093" s="1">
        <v>43435</v>
      </c>
      <c r="B6093" t="s">
        <v>22</v>
      </c>
      <c r="C6093" t="s">
        <v>453</v>
      </c>
      <c r="D6093" t="s">
        <v>40</v>
      </c>
      <c r="E6093" t="s">
        <v>42</v>
      </c>
      <c r="F6093" t="s">
        <v>74</v>
      </c>
      <c r="G6093">
        <v>31.152000000000001</v>
      </c>
    </row>
    <row r="6094" spans="1:7" x14ac:dyDescent="0.55000000000000004">
      <c r="A6094" s="1">
        <v>43319</v>
      </c>
      <c r="B6094" t="s">
        <v>22</v>
      </c>
      <c r="C6094" t="s">
        <v>39</v>
      </c>
      <c r="D6094" t="s">
        <v>40</v>
      </c>
      <c r="E6094" t="s">
        <v>42</v>
      </c>
      <c r="F6094" t="s">
        <v>71</v>
      </c>
      <c r="G6094">
        <v>31.128</v>
      </c>
    </row>
    <row r="6095" spans="1:7" x14ac:dyDescent="0.55000000000000004">
      <c r="A6095" s="1">
        <v>42010</v>
      </c>
      <c r="B6095" t="s">
        <v>98</v>
      </c>
      <c r="C6095" t="s">
        <v>25</v>
      </c>
      <c r="D6095" t="s">
        <v>26</v>
      </c>
      <c r="E6095" t="s">
        <v>42</v>
      </c>
      <c r="F6095" t="s">
        <v>265</v>
      </c>
      <c r="G6095">
        <v>31.12</v>
      </c>
    </row>
    <row r="6096" spans="1:7" x14ac:dyDescent="0.55000000000000004">
      <c r="A6096" s="1">
        <v>42629</v>
      </c>
      <c r="B6096" t="s">
        <v>22</v>
      </c>
      <c r="C6096" t="s">
        <v>315</v>
      </c>
      <c r="D6096" t="s">
        <v>26</v>
      </c>
      <c r="E6096" t="s">
        <v>42</v>
      </c>
      <c r="F6096" t="s">
        <v>169</v>
      </c>
      <c r="G6096">
        <v>31.12</v>
      </c>
    </row>
    <row r="6097" spans="1:7" x14ac:dyDescent="0.55000000000000004">
      <c r="A6097" s="1">
        <v>42639</v>
      </c>
      <c r="B6097" t="s">
        <v>22</v>
      </c>
      <c r="C6097" t="s">
        <v>416</v>
      </c>
      <c r="D6097" t="s">
        <v>40</v>
      </c>
      <c r="E6097" t="s">
        <v>42</v>
      </c>
      <c r="F6097" t="s">
        <v>86</v>
      </c>
      <c r="G6097">
        <v>31.103999999999999</v>
      </c>
    </row>
    <row r="6098" spans="1:7" x14ac:dyDescent="0.55000000000000004">
      <c r="A6098" s="1">
        <v>43271</v>
      </c>
      <c r="B6098" t="s">
        <v>22</v>
      </c>
      <c r="C6098" t="s">
        <v>494</v>
      </c>
      <c r="D6098" t="s">
        <v>144</v>
      </c>
      <c r="E6098" t="s">
        <v>42</v>
      </c>
      <c r="F6098" t="s">
        <v>86</v>
      </c>
      <c r="G6098">
        <v>31.103999999999999</v>
      </c>
    </row>
    <row r="6099" spans="1:7" x14ac:dyDescent="0.55000000000000004">
      <c r="A6099" s="1">
        <v>42546</v>
      </c>
      <c r="B6099" t="s">
        <v>98</v>
      </c>
      <c r="C6099" t="s">
        <v>143</v>
      </c>
      <c r="D6099" t="s">
        <v>144</v>
      </c>
      <c r="E6099" t="s">
        <v>42</v>
      </c>
      <c r="F6099" t="s">
        <v>86</v>
      </c>
      <c r="G6099">
        <v>31.103999999999999</v>
      </c>
    </row>
    <row r="6100" spans="1:7" x14ac:dyDescent="0.55000000000000004">
      <c r="A6100" s="1">
        <v>43410</v>
      </c>
      <c r="B6100" t="s">
        <v>22</v>
      </c>
      <c r="C6100" t="s">
        <v>84</v>
      </c>
      <c r="D6100" t="s">
        <v>26</v>
      </c>
      <c r="E6100" t="s">
        <v>42</v>
      </c>
      <c r="F6100" t="s">
        <v>86</v>
      </c>
      <c r="G6100">
        <v>31.103999999999999</v>
      </c>
    </row>
    <row r="6101" spans="1:7" x14ac:dyDescent="0.55000000000000004">
      <c r="A6101" s="1">
        <v>42248</v>
      </c>
      <c r="B6101" t="s">
        <v>22</v>
      </c>
      <c r="C6101" t="s">
        <v>100</v>
      </c>
      <c r="D6101" t="s">
        <v>101</v>
      </c>
      <c r="E6101" t="s">
        <v>42</v>
      </c>
      <c r="F6101" t="s">
        <v>86</v>
      </c>
      <c r="G6101">
        <v>31.103999999999999</v>
      </c>
    </row>
    <row r="6102" spans="1:7" x14ac:dyDescent="0.55000000000000004">
      <c r="A6102" s="1">
        <v>42473</v>
      </c>
      <c r="B6102" t="s">
        <v>98</v>
      </c>
      <c r="C6102" t="s">
        <v>306</v>
      </c>
      <c r="D6102" t="s">
        <v>40</v>
      </c>
      <c r="E6102" t="s">
        <v>42</v>
      </c>
      <c r="F6102" t="s">
        <v>86</v>
      </c>
      <c r="G6102">
        <v>31.103999999999999</v>
      </c>
    </row>
    <row r="6103" spans="1:7" x14ac:dyDescent="0.55000000000000004">
      <c r="A6103" s="1">
        <v>43286</v>
      </c>
      <c r="B6103" t="s">
        <v>37</v>
      </c>
      <c r="C6103" t="s">
        <v>100</v>
      </c>
      <c r="D6103" t="s">
        <v>101</v>
      </c>
      <c r="E6103" t="s">
        <v>42</v>
      </c>
      <c r="F6103" t="s">
        <v>86</v>
      </c>
      <c r="G6103">
        <v>31.103999999999999</v>
      </c>
    </row>
    <row r="6104" spans="1:7" x14ac:dyDescent="0.55000000000000004">
      <c r="A6104" s="1">
        <v>42869</v>
      </c>
      <c r="B6104" t="s">
        <v>37</v>
      </c>
      <c r="C6104" t="s">
        <v>50</v>
      </c>
      <c r="D6104" t="s">
        <v>26</v>
      </c>
      <c r="E6104" t="s">
        <v>42</v>
      </c>
      <c r="F6104" t="s">
        <v>86</v>
      </c>
      <c r="G6104">
        <v>31.103999999999999</v>
      </c>
    </row>
    <row r="6105" spans="1:7" x14ac:dyDescent="0.55000000000000004">
      <c r="A6105" s="1">
        <v>42239</v>
      </c>
      <c r="B6105" t="s">
        <v>22</v>
      </c>
      <c r="C6105" t="s">
        <v>453</v>
      </c>
      <c r="D6105" t="s">
        <v>40</v>
      </c>
      <c r="E6105" t="s">
        <v>42</v>
      </c>
      <c r="F6105" t="s">
        <v>86</v>
      </c>
      <c r="G6105">
        <v>31.103999999999999</v>
      </c>
    </row>
    <row r="6106" spans="1:7" x14ac:dyDescent="0.55000000000000004">
      <c r="A6106" s="1">
        <v>43352</v>
      </c>
      <c r="B6106" t="s">
        <v>37</v>
      </c>
      <c r="C6106" t="s">
        <v>416</v>
      </c>
      <c r="D6106" t="s">
        <v>40</v>
      </c>
      <c r="E6106" t="s">
        <v>42</v>
      </c>
      <c r="F6106" t="s">
        <v>86</v>
      </c>
      <c r="G6106">
        <v>31.103999999999999</v>
      </c>
    </row>
    <row r="6107" spans="1:7" x14ac:dyDescent="0.55000000000000004">
      <c r="A6107" s="1">
        <v>42228</v>
      </c>
      <c r="B6107" t="s">
        <v>98</v>
      </c>
      <c r="C6107" t="s">
        <v>50</v>
      </c>
      <c r="D6107" t="s">
        <v>26</v>
      </c>
      <c r="E6107" t="s">
        <v>42</v>
      </c>
      <c r="F6107" t="s">
        <v>86</v>
      </c>
      <c r="G6107">
        <v>31.103999999999999</v>
      </c>
    </row>
    <row r="6108" spans="1:7" x14ac:dyDescent="0.55000000000000004">
      <c r="A6108" s="1">
        <v>43049</v>
      </c>
      <c r="B6108" t="s">
        <v>22</v>
      </c>
      <c r="C6108" t="s">
        <v>494</v>
      </c>
      <c r="D6108" t="s">
        <v>144</v>
      </c>
      <c r="E6108" t="s">
        <v>42</v>
      </c>
      <c r="F6108" t="s">
        <v>86</v>
      </c>
      <c r="G6108">
        <v>31.103999999999999</v>
      </c>
    </row>
    <row r="6109" spans="1:7" x14ac:dyDescent="0.55000000000000004">
      <c r="A6109" s="1">
        <v>42183</v>
      </c>
      <c r="B6109" t="s">
        <v>22</v>
      </c>
      <c r="C6109" t="s">
        <v>143</v>
      </c>
      <c r="D6109" t="s">
        <v>144</v>
      </c>
      <c r="E6109" t="s">
        <v>42</v>
      </c>
      <c r="F6109" t="s">
        <v>71</v>
      </c>
      <c r="G6109">
        <v>31.085999999999999</v>
      </c>
    </row>
    <row r="6110" spans="1:7" x14ac:dyDescent="0.55000000000000004">
      <c r="A6110" s="1">
        <v>42813</v>
      </c>
      <c r="B6110" t="s">
        <v>37</v>
      </c>
      <c r="C6110" t="s">
        <v>331</v>
      </c>
      <c r="D6110" t="s">
        <v>26</v>
      </c>
      <c r="E6110" t="s">
        <v>42</v>
      </c>
      <c r="F6110" t="s">
        <v>71</v>
      </c>
      <c r="G6110">
        <v>31.085999999999999</v>
      </c>
    </row>
    <row r="6111" spans="1:7" x14ac:dyDescent="0.55000000000000004">
      <c r="A6111" s="1">
        <v>42693</v>
      </c>
      <c r="B6111" t="s">
        <v>37</v>
      </c>
      <c r="C6111" t="s">
        <v>1392</v>
      </c>
      <c r="D6111" t="s">
        <v>40</v>
      </c>
      <c r="E6111" t="s">
        <v>42</v>
      </c>
      <c r="F6111" t="s">
        <v>74</v>
      </c>
      <c r="G6111">
        <v>31.08</v>
      </c>
    </row>
    <row r="6112" spans="1:7" x14ac:dyDescent="0.55000000000000004">
      <c r="A6112" s="1">
        <v>43367</v>
      </c>
      <c r="B6112" t="s">
        <v>98</v>
      </c>
      <c r="C6112" t="s">
        <v>39</v>
      </c>
      <c r="D6112" t="s">
        <v>40</v>
      </c>
      <c r="E6112" t="s">
        <v>42</v>
      </c>
      <c r="F6112" t="s">
        <v>86</v>
      </c>
      <c r="G6112">
        <v>31.08</v>
      </c>
    </row>
    <row r="6113" spans="1:7" x14ac:dyDescent="0.55000000000000004">
      <c r="A6113" s="1">
        <v>42358</v>
      </c>
      <c r="B6113" t="s">
        <v>22</v>
      </c>
      <c r="C6113" t="s">
        <v>92</v>
      </c>
      <c r="D6113" t="s">
        <v>40</v>
      </c>
      <c r="E6113" t="s">
        <v>42</v>
      </c>
      <c r="F6113" t="s">
        <v>43</v>
      </c>
      <c r="G6113">
        <v>31.05</v>
      </c>
    </row>
    <row r="6114" spans="1:7" x14ac:dyDescent="0.55000000000000004">
      <c r="A6114" s="1">
        <v>42624</v>
      </c>
      <c r="B6114" t="s">
        <v>98</v>
      </c>
      <c r="C6114" t="s">
        <v>786</v>
      </c>
      <c r="D6114" t="s">
        <v>144</v>
      </c>
      <c r="E6114" t="s">
        <v>42</v>
      </c>
      <c r="F6114" t="s">
        <v>43</v>
      </c>
      <c r="G6114">
        <v>31.05</v>
      </c>
    </row>
    <row r="6115" spans="1:7" x14ac:dyDescent="0.55000000000000004">
      <c r="A6115" s="1">
        <v>42829</v>
      </c>
      <c r="B6115" t="s">
        <v>98</v>
      </c>
      <c r="C6115" t="s">
        <v>263</v>
      </c>
      <c r="D6115" t="s">
        <v>144</v>
      </c>
      <c r="E6115" t="s">
        <v>42</v>
      </c>
      <c r="F6115" t="s">
        <v>55</v>
      </c>
      <c r="G6115">
        <v>31.02</v>
      </c>
    </row>
    <row r="6116" spans="1:7" x14ac:dyDescent="0.55000000000000004">
      <c r="A6116" s="1">
        <v>42973</v>
      </c>
      <c r="B6116" t="s">
        <v>37</v>
      </c>
      <c r="C6116" t="s">
        <v>50</v>
      </c>
      <c r="D6116" t="s">
        <v>26</v>
      </c>
      <c r="E6116" t="s">
        <v>42</v>
      </c>
      <c r="F6116" t="s">
        <v>86</v>
      </c>
      <c r="G6116">
        <v>31.007999999999999</v>
      </c>
    </row>
    <row r="6117" spans="1:7" x14ac:dyDescent="0.55000000000000004">
      <c r="A6117" s="1">
        <v>42107</v>
      </c>
      <c r="B6117" t="s">
        <v>37</v>
      </c>
      <c r="C6117" t="s">
        <v>143</v>
      </c>
      <c r="D6117" t="s">
        <v>144</v>
      </c>
      <c r="E6117" t="s">
        <v>42</v>
      </c>
      <c r="F6117" t="s">
        <v>265</v>
      </c>
      <c r="G6117">
        <v>30.992000000000001</v>
      </c>
    </row>
    <row r="6118" spans="1:7" x14ac:dyDescent="0.55000000000000004">
      <c r="A6118" s="1">
        <v>43080</v>
      </c>
      <c r="B6118" t="s">
        <v>22</v>
      </c>
      <c r="C6118" t="s">
        <v>39</v>
      </c>
      <c r="D6118" t="s">
        <v>40</v>
      </c>
      <c r="E6118" t="s">
        <v>42</v>
      </c>
      <c r="F6118" t="s">
        <v>86</v>
      </c>
      <c r="G6118">
        <v>30.98</v>
      </c>
    </row>
    <row r="6119" spans="1:7" x14ac:dyDescent="0.55000000000000004">
      <c r="A6119" s="1">
        <v>42267</v>
      </c>
      <c r="B6119" t="s">
        <v>22</v>
      </c>
      <c r="C6119" t="s">
        <v>263</v>
      </c>
      <c r="D6119" t="s">
        <v>144</v>
      </c>
      <c r="E6119" t="s">
        <v>42</v>
      </c>
      <c r="F6119" t="s">
        <v>74</v>
      </c>
      <c r="G6119">
        <v>30.98</v>
      </c>
    </row>
    <row r="6120" spans="1:7" x14ac:dyDescent="0.55000000000000004">
      <c r="A6120" s="1">
        <v>43009</v>
      </c>
      <c r="B6120" t="s">
        <v>22</v>
      </c>
      <c r="C6120" t="s">
        <v>50</v>
      </c>
      <c r="D6120" t="s">
        <v>26</v>
      </c>
      <c r="E6120" t="s">
        <v>42</v>
      </c>
      <c r="F6120" t="s">
        <v>64</v>
      </c>
      <c r="G6120">
        <v>30.975999999999999</v>
      </c>
    </row>
    <row r="6121" spans="1:7" x14ac:dyDescent="0.55000000000000004">
      <c r="A6121" s="1">
        <v>42231</v>
      </c>
      <c r="B6121" t="s">
        <v>22</v>
      </c>
      <c r="C6121" t="s">
        <v>100</v>
      </c>
      <c r="D6121" t="s">
        <v>101</v>
      </c>
      <c r="E6121" t="s">
        <v>42</v>
      </c>
      <c r="F6121" t="s">
        <v>71</v>
      </c>
      <c r="G6121">
        <v>30.96</v>
      </c>
    </row>
    <row r="6122" spans="1:7" x14ac:dyDescent="0.55000000000000004">
      <c r="A6122" s="1">
        <v>43284</v>
      </c>
      <c r="B6122" t="s">
        <v>98</v>
      </c>
      <c r="C6122" t="s">
        <v>494</v>
      </c>
      <c r="D6122" t="s">
        <v>144</v>
      </c>
      <c r="E6122" t="s">
        <v>42</v>
      </c>
      <c r="F6122" t="s">
        <v>86</v>
      </c>
      <c r="G6122">
        <v>30.96</v>
      </c>
    </row>
    <row r="6123" spans="1:7" x14ac:dyDescent="0.55000000000000004">
      <c r="A6123" s="1">
        <v>42981</v>
      </c>
      <c r="B6123" t="s">
        <v>37</v>
      </c>
      <c r="C6123" t="s">
        <v>494</v>
      </c>
      <c r="D6123" t="s">
        <v>144</v>
      </c>
      <c r="E6123" t="s">
        <v>42</v>
      </c>
      <c r="F6123" t="s">
        <v>86</v>
      </c>
      <c r="G6123">
        <v>30.96</v>
      </c>
    </row>
    <row r="6124" spans="1:7" x14ac:dyDescent="0.55000000000000004">
      <c r="A6124" s="1">
        <v>43133</v>
      </c>
      <c r="B6124" t="s">
        <v>37</v>
      </c>
      <c r="C6124" t="s">
        <v>39</v>
      </c>
      <c r="D6124" t="s">
        <v>40</v>
      </c>
      <c r="E6124" t="s">
        <v>42</v>
      </c>
      <c r="F6124" t="s">
        <v>71</v>
      </c>
      <c r="G6124">
        <v>30.96</v>
      </c>
    </row>
    <row r="6125" spans="1:7" x14ac:dyDescent="0.55000000000000004">
      <c r="A6125" s="1">
        <v>43178</v>
      </c>
      <c r="B6125" t="s">
        <v>22</v>
      </c>
      <c r="C6125" t="s">
        <v>39</v>
      </c>
      <c r="D6125" t="s">
        <v>40</v>
      </c>
      <c r="E6125" t="s">
        <v>28</v>
      </c>
      <c r="F6125" t="s">
        <v>61</v>
      </c>
      <c r="G6125">
        <v>30.93</v>
      </c>
    </row>
    <row r="6126" spans="1:7" x14ac:dyDescent="0.55000000000000004">
      <c r="A6126" s="1">
        <v>42441</v>
      </c>
      <c r="B6126" t="s">
        <v>37</v>
      </c>
      <c r="C6126" t="s">
        <v>50</v>
      </c>
      <c r="D6126" t="s">
        <v>26</v>
      </c>
      <c r="E6126" t="s">
        <v>28</v>
      </c>
      <c r="F6126" t="s">
        <v>61</v>
      </c>
      <c r="G6126">
        <v>30.88</v>
      </c>
    </row>
    <row r="6127" spans="1:7" x14ac:dyDescent="0.55000000000000004">
      <c r="A6127" s="1">
        <v>43172</v>
      </c>
      <c r="B6127" t="s">
        <v>22</v>
      </c>
      <c r="C6127" t="s">
        <v>745</v>
      </c>
      <c r="D6127" t="s">
        <v>144</v>
      </c>
      <c r="E6127" t="s">
        <v>42</v>
      </c>
      <c r="F6127" t="s">
        <v>71</v>
      </c>
      <c r="G6127">
        <v>30.88</v>
      </c>
    </row>
    <row r="6128" spans="1:7" x14ac:dyDescent="0.55000000000000004">
      <c r="A6128" s="1">
        <v>42986</v>
      </c>
      <c r="B6128" t="s">
        <v>22</v>
      </c>
      <c r="C6128" t="s">
        <v>92</v>
      </c>
      <c r="D6128" t="s">
        <v>40</v>
      </c>
      <c r="E6128" t="s">
        <v>42</v>
      </c>
      <c r="F6128" t="s">
        <v>86</v>
      </c>
      <c r="G6128">
        <v>30.87</v>
      </c>
    </row>
    <row r="6129" spans="1:7" x14ac:dyDescent="0.55000000000000004">
      <c r="A6129" s="1">
        <v>42898</v>
      </c>
      <c r="B6129" t="s">
        <v>22</v>
      </c>
      <c r="C6129" t="s">
        <v>241</v>
      </c>
      <c r="D6129" t="s">
        <v>144</v>
      </c>
      <c r="E6129" t="s">
        <v>42</v>
      </c>
      <c r="F6129" t="s">
        <v>71</v>
      </c>
      <c r="G6129">
        <v>30.84</v>
      </c>
    </row>
    <row r="6130" spans="1:7" x14ac:dyDescent="0.55000000000000004">
      <c r="A6130" s="1">
        <v>42652</v>
      </c>
      <c r="B6130" t="s">
        <v>22</v>
      </c>
      <c r="C6130" t="s">
        <v>315</v>
      </c>
      <c r="D6130" t="s">
        <v>26</v>
      </c>
      <c r="E6130" t="s">
        <v>42</v>
      </c>
      <c r="F6130" t="s">
        <v>55</v>
      </c>
      <c r="G6130">
        <v>30.84</v>
      </c>
    </row>
    <row r="6131" spans="1:7" x14ac:dyDescent="0.55000000000000004">
      <c r="A6131" s="1">
        <v>43168</v>
      </c>
      <c r="B6131" t="s">
        <v>22</v>
      </c>
      <c r="C6131" t="s">
        <v>39</v>
      </c>
      <c r="D6131" t="s">
        <v>40</v>
      </c>
      <c r="E6131" t="s">
        <v>42</v>
      </c>
      <c r="F6131" t="s">
        <v>71</v>
      </c>
      <c r="G6131">
        <v>30.84</v>
      </c>
    </row>
    <row r="6132" spans="1:7" x14ac:dyDescent="0.55000000000000004">
      <c r="A6132" s="1">
        <v>42917</v>
      </c>
      <c r="B6132" t="s">
        <v>98</v>
      </c>
      <c r="C6132" t="s">
        <v>263</v>
      </c>
      <c r="D6132" t="s">
        <v>144</v>
      </c>
      <c r="E6132" t="s">
        <v>67</v>
      </c>
      <c r="F6132" t="s">
        <v>157</v>
      </c>
      <c r="G6132">
        <v>30.84</v>
      </c>
    </row>
    <row r="6133" spans="1:7" x14ac:dyDescent="0.55000000000000004">
      <c r="A6133" s="1">
        <v>42743</v>
      </c>
      <c r="B6133" t="s">
        <v>22</v>
      </c>
      <c r="C6133" t="s">
        <v>84</v>
      </c>
      <c r="D6133" t="s">
        <v>26</v>
      </c>
      <c r="E6133" t="s">
        <v>42</v>
      </c>
      <c r="F6133" t="s">
        <v>71</v>
      </c>
      <c r="G6133">
        <v>30.827999999999999</v>
      </c>
    </row>
    <row r="6134" spans="1:7" x14ac:dyDescent="0.55000000000000004">
      <c r="A6134" s="1">
        <v>42956</v>
      </c>
      <c r="B6134" t="s">
        <v>22</v>
      </c>
      <c r="C6134" t="s">
        <v>84</v>
      </c>
      <c r="D6134" t="s">
        <v>26</v>
      </c>
      <c r="E6134" t="s">
        <v>42</v>
      </c>
      <c r="F6134" t="s">
        <v>86</v>
      </c>
      <c r="G6134">
        <v>30.815999999999999</v>
      </c>
    </row>
    <row r="6135" spans="1:7" x14ac:dyDescent="0.55000000000000004">
      <c r="A6135" s="1">
        <v>42256</v>
      </c>
      <c r="B6135" t="s">
        <v>98</v>
      </c>
      <c r="C6135" t="s">
        <v>494</v>
      </c>
      <c r="D6135" t="s">
        <v>144</v>
      </c>
      <c r="E6135" t="s">
        <v>42</v>
      </c>
      <c r="F6135" t="s">
        <v>64</v>
      </c>
      <c r="G6135">
        <v>30.815999999999999</v>
      </c>
    </row>
    <row r="6136" spans="1:7" x14ac:dyDescent="0.55000000000000004">
      <c r="A6136" s="1">
        <v>43071</v>
      </c>
      <c r="B6136" t="s">
        <v>37</v>
      </c>
      <c r="C6136" t="s">
        <v>100</v>
      </c>
      <c r="D6136" t="s">
        <v>101</v>
      </c>
      <c r="E6136" t="s">
        <v>42</v>
      </c>
      <c r="F6136" t="s">
        <v>86</v>
      </c>
      <c r="G6136">
        <v>30.815999999999999</v>
      </c>
    </row>
    <row r="6137" spans="1:7" x14ac:dyDescent="0.55000000000000004">
      <c r="A6137" s="1">
        <v>42930</v>
      </c>
      <c r="B6137" t="s">
        <v>22</v>
      </c>
      <c r="C6137" t="s">
        <v>39</v>
      </c>
      <c r="D6137" t="s">
        <v>40</v>
      </c>
      <c r="E6137" t="s">
        <v>28</v>
      </c>
      <c r="F6137" t="s">
        <v>61</v>
      </c>
      <c r="G6137">
        <v>30.8</v>
      </c>
    </row>
    <row r="6138" spans="1:7" x14ac:dyDescent="0.55000000000000004">
      <c r="A6138" s="1">
        <v>42081</v>
      </c>
      <c r="B6138" t="s">
        <v>98</v>
      </c>
      <c r="C6138" t="s">
        <v>50</v>
      </c>
      <c r="D6138" t="s">
        <v>26</v>
      </c>
      <c r="E6138" t="s">
        <v>28</v>
      </c>
      <c r="F6138" t="s">
        <v>61</v>
      </c>
      <c r="G6138">
        <v>30.768000000000001</v>
      </c>
    </row>
    <row r="6139" spans="1:7" x14ac:dyDescent="0.55000000000000004">
      <c r="A6139" s="1">
        <v>43280</v>
      </c>
      <c r="B6139" t="s">
        <v>37</v>
      </c>
      <c r="C6139" t="s">
        <v>745</v>
      </c>
      <c r="D6139" t="s">
        <v>144</v>
      </c>
      <c r="E6139" t="s">
        <v>42</v>
      </c>
      <c r="F6139" t="s">
        <v>575</v>
      </c>
      <c r="G6139">
        <v>30.69</v>
      </c>
    </row>
    <row r="6140" spans="1:7" x14ac:dyDescent="0.55000000000000004">
      <c r="A6140" s="1">
        <v>42347</v>
      </c>
      <c r="B6140" t="s">
        <v>22</v>
      </c>
      <c r="C6140" t="s">
        <v>143</v>
      </c>
      <c r="D6140" t="s">
        <v>144</v>
      </c>
      <c r="E6140" t="s">
        <v>42</v>
      </c>
      <c r="F6140" t="s">
        <v>169</v>
      </c>
      <c r="G6140">
        <v>30.672000000000001</v>
      </c>
    </row>
    <row r="6141" spans="1:7" x14ac:dyDescent="0.55000000000000004">
      <c r="A6141" s="1">
        <v>43180</v>
      </c>
      <c r="B6141" t="s">
        <v>98</v>
      </c>
      <c r="C6141" t="s">
        <v>92</v>
      </c>
      <c r="D6141" t="s">
        <v>40</v>
      </c>
      <c r="E6141" t="s">
        <v>42</v>
      </c>
      <c r="F6141" t="s">
        <v>71</v>
      </c>
      <c r="G6141">
        <v>30.576000000000001</v>
      </c>
    </row>
    <row r="6142" spans="1:7" x14ac:dyDescent="0.55000000000000004">
      <c r="A6142" s="1">
        <v>43392</v>
      </c>
      <c r="B6142" t="s">
        <v>37</v>
      </c>
      <c r="C6142" t="s">
        <v>39</v>
      </c>
      <c r="D6142" t="s">
        <v>40</v>
      </c>
      <c r="E6142" t="s">
        <v>28</v>
      </c>
      <c r="F6142" t="s">
        <v>61</v>
      </c>
      <c r="G6142">
        <v>30.56</v>
      </c>
    </row>
    <row r="6143" spans="1:7" x14ac:dyDescent="0.55000000000000004">
      <c r="A6143" s="1">
        <v>43416</v>
      </c>
      <c r="B6143" t="s">
        <v>98</v>
      </c>
      <c r="C6143" t="s">
        <v>100</v>
      </c>
      <c r="D6143" t="s">
        <v>101</v>
      </c>
      <c r="E6143" t="s">
        <v>42</v>
      </c>
      <c r="F6143" t="s">
        <v>71</v>
      </c>
      <c r="G6143">
        <v>30.56</v>
      </c>
    </row>
    <row r="6144" spans="1:7" x14ac:dyDescent="0.55000000000000004">
      <c r="A6144" s="1">
        <v>43220</v>
      </c>
      <c r="B6144" t="s">
        <v>37</v>
      </c>
      <c r="C6144" t="s">
        <v>39</v>
      </c>
      <c r="D6144" t="s">
        <v>40</v>
      </c>
      <c r="E6144" t="s">
        <v>42</v>
      </c>
      <c r="F6144" t="s">
        <v>169</v>
      </c>
      <c r="G6144">
        <v>30.56</v>
      </c>
    </row>
    <row r="6145" spans="1:7" x14ac:dyDescent="0.55000000000000004">
      <c r="A6145" s="1">
        <v>42806</v>
      </c>
      <c r="B6145" t="s">
        <v>37</v>
      </c>
      <c r="C6145" t="s">
        <v>39</v>
      </c>
      <c r="D6145" t="s">
        <v>40</v>
      </c>
      <c r="E6145" t="s">
        <v>42</v>
      </c>
      <c r="F6145" t="s">
        <v>169</v>
      </c>
      <c r="G6145">
        <v>30.56</v>
      </c>
    </row>
    <row r="6146" spans="1:7" x14ac:dyDescent="0.55000000000000004">
      <c r="A6146" s="1">
        <v>43410</v>
      </c>
      <c r="B6146" t="s">
        <v>22</v>
      </c>
      <c r="C6146" t="s">
        <v>100</v>
      </c>
      <c r="D6146" t="s">
        <v>101</v>
      </c>
      <c r="E6146" t="s">
        <v>28</v>
      </c>
      <c r="F6146" t="s">
        <v>61</v>
      </c>
      <c r="G6146">
        <v>30.56</v>
      </c>
    </row>
    <row r="6147" spans="1:7" x14ac:dyDescent="0.55000000000000004">
      <c r="A6147" s="1">
        <v>42917</v>
      </c>
      <c r="B6147" t="s">
        <v>98</v>
      </c>
      <c r="C6147" t="s">
        <v>263</v>
      </c>
      <c r="D6147" t="s">
        <v>144</v>
      </c>
      <c r="E6147" t="s">
        <v>42</v>
      </c>
      <c r="F6147" t="s">
        <v>43</v>
      </c>
      <c r="G6147">
        <v>30.53</v>
      </c>
    </row>
    <row r="6148" spans="1:7" x14ac:dyDescent="0.55000000000000004">
      <c r="A6148" s="1">
        <v>42872</v>
      </c>
      <c r="B6148" t="s">
        <v>22</v>
      </c>
      <c r="C6148" t="s">
        <v>207</v>
      </c>
      <c r="D6148" t="s">
        <v>101</v>
      </c>
      <c r="E6148" t="s">
        <v>42</v>
      </c>
      <c r="F6148" t="s">
        <v>86</v>
      </c>
      <c r="G6148">
        <v>30.527999999999999</v>
      </c>
    </row>
    <row r="6149" spans="1:7" x14ac:dyDescent="0.55000000000000004">
      <c r="A6149" s="1">
        <v>42826</v>
      </c>
      <c r="B6149" t="s">
        <v>22</v>
      </c>
      <c r="C6149" t="s">
        <v>263</v>
      </c>
      <c r="D6149" t="s">
        <v>144</v>
      </c>
      <c r="E6149" t="s">
        <v>42</v>
      </c>
      <c r="F6149" t="s">
        <v>64</v>
      </c>
      <c r="G6149">
        <v>30.48</v>
      </c>
    </row>
    <row r="6150" spans="1:7" x14ac:dyDescent="0.55000000000000004">
      <c r="A6150" s="1">
        <v>42979</v>
      </c>
      <c r="B6150" t="s">
        <v>37</v>
      </c>
      <c r="C6150" t="s">
        <v>143</v>
      </c>
      <c r="D6150" t="s">
        <v>144</v>
      </c>
      <c r="E6150" t="s">
        <v>42</v>
      </c>
      <c r="F6150" t="s">
        <v>86</v>
      </c>
      <c r="G6150">
        <v>30.48</v>
      </c>
    </row>
    <row r="6151" spans="1:7" x14ac:dyDescent="0.55000000000000004">
      <c r="A6151" s="1">
        <v>42319</v>
      </c>
      <c r="B6151" t="s">
        <v>22</v>
      </c>
      <c r="C6151" t="s">
        <v>39</v>
      </c>
      <c r="D6151" t="s">
        <v>40</v>
      </c>
      <c r="E6151" t="s">
        <v>42</v>
      </c>
      <c r="F6151" t="s">
        <v>64</v>
      </c>
      <c r="G6151">
        <v>30.48</v>
      </c>
    </row>
    <row r="6152" spans="1:7" x14ac:dyDescent="0.55000000000000004">
      <c r="A6152" s="1">
        <v>42525</v>
      </c>
      <c r="B6152" t="s">
        <v>98</v>
      </c>
      <c r="C6152" t="s">
        <v>263</v>
      </c>
      <c r="D6152" t="s">
        <v>144</v>
      </c>
      <c r="E6152" t="s">
        <v>42</v>
      </c>
      <c r="F6152" t="s">
        <v>86</v>
      </c>
      <c r="G6152">
        <v>30.44</v>
      </c>
    </row>
    <row r="6153" spans="1:7" x14ac:dyDescent="0.55000000000000004">
      <c r="A6153" s="1">
        <v>42436</v>
      </c>
      <c r="B6153" t="s">
        <v>98</v>
      </c>
      <c r="C6153" t="s">
        <v>241</v>
      </c>
      <c r="D6153" t="s">
        <v>144</v>
      </c>
      <c r="E6153" t="s">
        <v>42</v>
      </c>
      <c r="F6153" t="s">
        <v>71</v>
      </c>
      <c r="G6153">
        <v>30.44</v>
      </c>
    </row>
    <row r="6154" spans="1:7" x14ac:dyDescent="0.55000000000000004">
      <c r="A6154" s="1">
        <v>42080</v>
      </c>
      <c r="B6154" t="s">
        <v>37</v>
      </c>
      <c r="C6154" t="s">
        <v>1488</v>
      </c>
      <c r="D6154" t="s">
        <v>26</v>
      </c>
      <c r="E6154" t="s">
        <v>42</v>
      </c>
      <c r="F6154" t="s">
        <v>71</v>
      </c>
      <c r="G6154">
        <v>30.44</v>
      </c>
    </row>
    <row r="6155" spans="1:7" x14ac:dyDescent="0.55000000000000004">
      <c r="A6155" s="1">
        <v>42337</v>
      </c>
      <c r="B6155" t="s">
        <v>22</v>
      </c>
      <c r="C6155" t="s">
        <v>39</v>
      </c>
      <c r="D6155" t="s">
        <v>40</v>
      </c>
      <c r="E6155" t="s">
        <v>42</v>
      </c>
      <c r="F6155" t="s">
        <v>265</v>
      </c>
      <c r="G6155">
        <v>30.4</v>
      </c>
    </row>
    <row r="6156" spans="1:7" x14ac:dyDescent="0.55000000000000004">
      <c r="A6156" s="1">
        <v>43012</v>
      </c>
      <c r="B6156" t="s">
        <v>98</v>
      </c>
      <c r="C6156" t="s">
        <v>1399</v>
      </c>
      <c r="D6156" t="s">
        <v>144</v>
      </c>
      <c r="E6156" t="s">
        <v>42</v>
      </c>
      <c r="F6156" t="s">
        <v>71</v>
      </c>
      <c r="G6156">
        <v>30.4</v>
      </c>
    </row>
    <row r="6157" spans="1:7" x14ac:dyDescent="0.55000000000000004">
      <c r="A6157" s="1">
        <v>43347</v>
      </c>
      <c r="B6157" t="s">
        <v>98</v>
      </c>
      <c r="C6157" t="s">
        <v>100</v>
      </c>
      <c r="D6157" t="s">
        <v>101</v>
      </c>
      <c r="E6157" t="s">
        <v>42</v>
      </c>
      <c r="F6157" t="s">
        <v>64</v>
      </c>
      <c r="G6157">
        <v>30.384</v>
      </c>
    </row>
    <row r="6158" spans="1:7" x14ac:dyDescent="0.55000000000000004">
      <c r="A6158" s="1">
        <v>42362</v>
      </c>
      <c r="B6158" t="s">
        <v>22</v>
      </c>
      <c r="C6158" t="s">
        <v>494</v>
      </c>
      <c r="D6158" t="s">
        <v>144</v>
      </c>
      <c r="E6158" t="s">
        <v>28</v>
      </c>
      <c r="F6158" t="s">
        <v>61</v>
      </c>
      <c r="G6158">
        <v>30.36</v>
      </c>
    </row>
    <row r="6159" spans="1:7" x14ac:dyDescent="0.55000000000000004">
      <c r="A6159" s="1">
        <v>43052</v>
      </c>
      <c r="B6159" t="s">
        <v>37</v>
      </c>
      <c r="C6159" t="s">
        <v>646</v>
      </c>
      <c r="D6159" t="s">
        <v>101</v>
      </c>
      <c r="E6159" t="s">
        <v>28</v>
      </c>
      <c r="F6159" t="s">
        <v>61</v>
      </c>
      <c r="G6159">
        <v>30.36</v>
      </c>
    </row>
    <row r="6160" spans="1:7" x14ac:dyDescent="0.55000000000000004">
      <c r="A6160" s="1">
        <v>42773</v>
      </c>
      <c r="B6160" t="s">
        <v>22</v>
      </c>
      <c r="C6160" t="s">
        <v>494</v>
      </c>
      <c r="D6160" t="s">
        <v>144</v>
      </c>
      <c r="E6160" t="s">
        <v>42</v>
      </c>
      <c r="F6160" t="s">
        <v>86</v>
      </c>
      <c r="G6160">
        <v>30.352</v>
      </c>
    </row>
    <row r="6161" spans="1:7" x14ac:dyDescent="0.55000000000000004">
      <c r="A6161" s="1">
        <v>43060</v>
      </c>
      <c r="B6161" t="s">
        <v>22</v>
      </c>
      <c r="C6161" t="s">
        <v>494</v>
      </c>
      <c r="D6161" t="s">
        <v>144</v>
      </c>
      <c r="E6161" t="s">
        <v>67</v>
      </c>
      <c r="F6161" t="s">
        <v>680</v>
      </c>
      <c r="G6161">
        <v>30.344999999999999</v>
      </c>
    </row>
    <row r="6162" spans="1:7" x14ac:dyDescent="0.55000000000000004">
      <c r="A6162" s="1">
        <v>42853</v>
      </c>
      <c r="B6162" t="s">
        <v>22</v>
      </c>
      <c r="C6162" t="s">
        <v>207</v>
      </c>
      <c r="D6162" t="s">
        <v>101</v>
      </c>
      <c r="E6162" t="s">
        <v>28</v>
      </c>
      <c r="F6162" t="s">
        <v>61</v>
      </c>
      <c r="G6162">
        <v>30.344000000000001</v>
      </c>
    </row>
    <row r="6163" spans="1:7" x14ac:dyDescent="0.55000000000000004">
      <c r="A6163" s="1">
        <v>43255</v>
      </c>
      <c r="B6163" t="s">
        <v>22</v>
      </c>
      <c r="C6163" t="s">
        <v>100</v>
      </c>
      <c r="D6163" t="s">
        <v>101</v>
      </c>
      <c r="E6163" t="s">
        <v>28</v>
      </c>
      <c r="F6163" t="s">
        <v>61</v>
      </c>
      <c r="G6163">
        <v>30.335999999999999</v>
      </c>
    </row>
    <row r="6164" spans="1:7" x14ac:dyDescent="0.55000000000000004">
      <c r="A6164" s="1">
        <v>42805</v>
      </c>
      <c r="B6164" t="s">
        <v>98</v>
      </c>
      <c r="C6164" t="s">
        <v>143</v>
      </c>
      <c r="D6164" t="s">
        <v>144</v>
      </c>
      <c r="E6164" t="s">
        <v>28</v>
      </c>
      <c r="F6164" t="s">
        <v>61</v>
      </c>
      <c r="G6164">
        <v>30.335999999999999</v>
      </c>
    </row>
    <row r="6165" spans="1:7" x14ac:dyDescent="0.55000000000000004">
      <c r="A6165" s="1">
        <v>43292</v>
      </c>
      <c r="B6165" t="s">
        <v>22</v>
      </c>
      <c r="C6165" t="s">
        <v>485</v>
      </c>
      <c r="D6165" t="s">
        <v>101</v>
      </c>
      <c r="E6165" t="s">
        <v>42</v>
      </c>
      <c r="F6165" t="s">
        <v>64</v>
      </c>
      <c r="G6165">
        <v>30.32</v>
      </c>
    </row>
    <row r="6166" spans="1:7" x14ac:dyDescent="0.55000000000000004">
      <c r="A6166" s="1">
        <v>42264</v>
      </c>
      <c r="B6166" t="s">
        <v>22</v>
      </c>
      <c r="C6166" t="s">
        <v>92</v>
      </c>
      <c r="D6166" t="s">
        <v>40</v>
      </c>
      <c r="E6166" t="s">
        <v>42</v>
      </c>
      <c r="F6166" t="s">
        <v>55</v>
      </c>
      <c r="G6166">
        <v>30.28</v>
      </c>
    </row>
    <row r="6167" spans="1:7" x14ac:dyDescent="0.55000000000000004">
      <c r="A6167" s="1">
        <v>42869</v>
      </c>
      <c r="B6167" t="s">
        <v>37</v>
      </c>
      <c r="C6167" t="s">
        <v>50</v>
      </c>
      <c r="D6167" t="s">
        <v>26</v>
      </c>
      <c r="E6167" t="s">
        <v>28</v>
      </c>
      <c r="F6167" t="s">
        <v>61</v>
      </c>
      <c r="G6167">
        <v>30.192</v>
      </c>
    </row>
    <row r="6168" spans="1:7" x14ac:dyDescent="0.55000000000000004">
      <c r="A6168" s="1">
        <v>42315</v>
      </c>
      <c r="B6168" t="s">
        <v>37</v>
      </c>
      <c r="C6168" t="s">
        <v>263</v>
      </c>
      <c r="D6168" t="s">
        <v>144</v>
      </c>
      <c r="E6168" t="s">
        <v>42</v>
      </c>
      <c r="F6168" t="s">
        <v>86</v>
      </c>
      <c r="G6168">
        <v>30.18</v>
      </c>
    </row>
    <row r="6169" spans="1:7" x14ac:dyDescent="0.55000000000000004">
      <c r="A6169" s="1">
        <v>42888</v>
      </c>
      <c r="B6169" t="s">
        <v>37</v>
      </c>
      <c r="C6169" t="s">
        <v>92</v>
      </c>
      <c r="D6169" t="s">
        <v>40</v>
      </c>
      <c r="E6169" t="s">
        <v>42</v>
      </c>
      <c r="F6169" t="s">
        <v>86</v>
      </c>
      <c r="G6169">
        <v>30.18</v>
      </c>
    </row>
    <row r="6170" spans="1:7" x14ac:dyDescent="0.55000000000000004">
      <c r="A6170" s="1">
        <v>42826</v>
      </c>
      <c r="B6170" t="s">
        <v>37</v>
      </c>
      <c r="C6170" t="s">
        <v>306</v>
      </c>
      <c r="D6170" t="s">
        <v>40</v>
      </c>
      <c r="E6170" t="s">
        <v>42</v>
      </c>
      <c r="F6170" t="s">
        <v>74</v>
      </c>
      <c r="G6170">
        <v>30.143999999999998</v>
      </c>
    </row>
    <row r="6171" spans="1:7" x14ac:dyDescent="0.55000000000000004">
      <c r="A6171" s="1">
        <v>43148</v>
      </c>
      <c r="B6171" t="s">
        <v>98</v>
      </c>
      <c r="C6171" t="s">
        <v>494</v>
      </c>
      <c r="D6171" t="s">
        <v>144</v>
      </c>
      <c r="E6171" t="s">
        <v>28</v>
      </c>
      <c r="F6171" t="s">
        <v>61</v>
      </c>
      <c r="G6171">
        <v>30.143999999999998</v>
      </c>
    </row>
    <row r="6172" spans="1:7" x14ac:dyDescent="0.55000000000000004">
      <c r="A6172" s="1">
        <v>42738</v>
      </c>
      <c r="B6172" t="s">
        <v>37</v>
      </c>
      <c r="C6172" t="s">
        <v>100</v>
      </c>
      <c r="D6172" t="s">
        <v>101</v>
      </c>
      <c r="E6172" t="s">
        <v>67</v>
      </c>
      <c r="F6172" t="s">
        <v>157</v>
      </c>
      <c r="G6172">
        <v>30.08</v>
      </c>
    </row>
    <row r="6173" spans="1:7" x14ac:dyDescent="0.55000000000000004">
      <c r="A6173" s="1">
        <v>42599</v>
      </c>
      <c r="B6173" t="s">
        <v>22</v>
      </c>
      <c r="C6173" t="s">
        <v>306</v>
      </c>
      <c r="D6173" t="s">
        <v>40</v>
      </c>
      <c r="E6173" t="s">
        <v>67</v>
      </c>
      <c r="F6173" t="s">
        <v>157</v>
      </c>
      <c r="G6173">
        <v>30.08</v>
      </c>
    </row>
    <row r="6174" spans="1:7" x14ac:dyDescent="0.55000000000000004">
      <c r="A6174" s="1">
        <v>42020</v>
      </c>
      <c r="B6174" t="s">
        <v>22</v>
      </c>
      <c r="C6174" t="s">
        <v>143</v>
      </c>
      <c r="D6174" t="s">
        <v>144</v>
      </c>
      <c r="E6174" t="s">
        <v>42</v>
      </c>
      <c r="F6174" t="s">
        <v>43</v>
      </c>
      <c r="G6174">
        <v>30.071999999999999</v>
      </c>
    </row>
    <row r="6175" spans="1:7" x14ac:dyDescent="0.55000000000000004">
      <c r="A6175" s="1">
        <v>42365</v>
      </c>
      <c r="B6175" t="s">
        <v>22</v>
      </c>
      <c r="C6175" t="s">
        <v>207</v>
      </c>
      <c r="D6175" t="s">
        <v>101</v>
      </c>
      <c r="E6175" t="s">
        <v>42</v>
      </c>
      <c r="F6175" t="s">
        <v>55</v>
      </c>
      <c r="G6175">
        <v>30.015999999999998</v>
      </c>
    </row>
    <row r="6176" spans="1:7" x14ac:dyDescent="0.55000000000000004">
      <c r="A6176" s="1">
        <v>42903</v>
      </c>
      <c r="B6176" t="s">
        <v>22</v>
      </c>
      <c r="C6176" t="s">
        <v>263</v>
      </c>
      <c r="D6176" t="s">
        <v>144</v>
      </c>
      <c r="E6176" t="s">
        <v>67</v>
      </c>
      <c r="F6176" t="s">
        <v>157</v>
      </c>
      <c r="G6176">
        <v>30</v>
      </c>
    </row>
    <row r="6177" spans="1:7" x14ac:dyDescent="0.55000000000000004">
      <c r="A6177" s="1">
        <v>43403</v>
      </c>
      <c r="B6177" t="s">
        <v>98</v>
      </c>
      <c r="C6177" t="s">
        <v>25</v>
      </c>
      <c r="D6177" t="s">
        <v>26</v>
      </c>
      <c r="E6177" t="s">
        <v>42</v>
      </c>
      <c r="F6177" t="s">
        <v>43</v>
      </c>
      <c r="G6177">
        <v>30</v>
      </c>
    </row>
    <row r="6178" spans="1:7" x14ac:dyDescent="0.55000000000000004">
      <c r="A6178" s="1">
        <v>42833</v>
      </c>
      <c r="B6178" t="s">
        <v>98</v>
      </c>
      <c r="C6178" t="s">
        <v>1708</v>
      </c>
      <c r="D6178" t="s">
        <v>26</v>
      </c>
      <c r="E6178" t="s">
        <v>42</v>
      </c>
      <c r="F6178" t="s">
        <v>265</v>
      </c>
      <c r="G6178">
        <v>30</v>
      </c>
    </row>
    <row r="6179" spans="1:7" x14ac:dyDescent="0.55000000000000004">
      <c r="A6179" s="1">
        <v>42752</v>
      </c>
      <c r="B6179" t="s">
        <v>98</v>
      </c>
      <c r="C6179" t="s">
        <v>2697</v>
      </c>
      <c r="D6179" t="s">
        <v>144</v>
      </c>
      <c r="E6179" t="s">
        <v>67</v>
      </c>
      <c r="F6179" t="s">
        <v>157</v>
      </c>
      <c r="G6179">
        <v>29.99</v>
      </c>
    </row>
    <row r="6180" spans="1:7" x14ac:dyDescent="0.55000000000000004">
      <c r="A6180" s="1">
        <v>42331</v>
      </c>
      <c r="B6180" t="s">
        <v>22</v>
      </c>
      <c r="C6180" t="s">
        <v>39</v>
      </c>
      <c r="D6180" t="s">
        <v>40</v>
      </c>
      <c r="E6180" t="s">
        <v>67</v>
      </c>
      <c r="F6180" t="s">
        <v>157</v>
      </c>
      <c r="G6180">
        <v>29.99</v>
      </c>
    </row>
    <row r="6181" spans="1:7" x14ac:dyDescent="0.55000000000000004">
      <c r="A6181" s="1">
        <v>42420</v>
      </c>
      <c r="B6181" t="s">
        <v>22</v>
      </c>
      <c r="C6181" t="s">
        <v>1708</v>
      </c>
      <c r="D6181" t="s">
        <v>26</v>
      </c>
      <c r="E6181" t="s">
        <v>67</v>
      </c>
      <c r="F6181" t="s">
        <v>157</v>
      </c>
      <c r="G6181">
        <v>29.99</v>
      </c>
    </row>
    <row r="6182" spans="1:7" x14ac:dyDescent="0.55000000000000004">
      <c r="A6182" s="1">
        <v>43072</v>
      </c>
      <c r="B6182" t="s">
        <v>22</v>
      </c>
      <c r="C6182" t="s">
        <v>250</v>
      </c>
      <c r="D6182" t="s">
        <v>101</v>
      </c>
      <c r="E6182" t="s">
        <v>28</v>
      </c>
      <c r="F6182" t="s">
        <v>32</v>
      </c>
      <c r="G6182">
        <v>29.98</v>
      </c>
    </row>
    <row r="6183" spans="1:7" x14ac:dyDescent="0.55000000000000004">
      <c r="A6183" s="1">
        <v>42562</v>
      </c>
      <c r="B6183" t="s">
        <v>22</v>
      </c>
      <c r="C6183" t="s">
        <v>92</v>
      </c>
      <c r="D6183" t="s">
        <v>40</v>
      </c>
      <c r="E6183" t="s">
        <v>42</v>
      </c>
      <c r="F6183" t="s">
        <v>86</v>
      </c>
      <c r="G6183">
        <v>29.97</v>
      </c>
    </row>
    <row r="6184" spans="1:7" x14ac:dyDescent="0.55000000000000004">
      <c r="A6184" s="1">
        <v>43303</v>
      </c>
      <c r="B6184" t="s">
        <v>37</v>
      </c>
      <c r="C6184" t="s">
        <v>263</v>
      </c>
      <c r="D6184" t="s">
        <v>144</v>
      </c>
      <c r="E6184" t="s">
        <v>67</v>
      </c>
      <c r="F6184" t="s">
        <v>68</v>
      </c>
      <c r="G6184">
        <v>29.97</v>
      </c>
    </row>
    <row r="6185" spans="1:7" x14ac:dyDescent="0.55000000000000004">
      <c r="A6185" s="1">
        <v>42578</v>
      </c>
      <c r="B6185" t="s">
        <v>22</v>
      </c>
      <c r="C6185" t="s">
        <v>25</v>
      </c>
      <c r="D6185" t="s">
        <v>26</v>
      </c>
      <c r="E6185" t="s">
        <v>67</v>
      </c>
      <c r="F6185" t="s">
        <v>68</v>
      </c>
      <c r="G6185">
        <v>29.97</v>
      </c>
    </row>
    <row r="6186" spans="1:7" x14ac:dyDescent="0.55000000000000004">
      <c r="A6186" s="1">
        <v>42991</v>
      </c>
      <c r="B6186" t="s">
        <v>22</v>
      </c>
      <c r="C6186" t="s">
        <v>134</v>
      </c>
      <c r="D6186" t="s">
        <v>101</v>
      </c>
      <c r="E6186" t="s">
        <v>67</v>
      </c>
      <c r="F6186" t="s">
        <v>68</v>
      </c>
      <c r="G6186">
        <v>29.97</v>
      </c>
    </row>
    <row r="6187" spans="1:7" x14ac:dyDescent="0.55000000000000004">
      <c r="A6187" s="1">
        <v>43450</v>
      </c>
      <c r="B6187" t="s">
        <v>37</v>
      </c>
      <c r="C6187" t="s">
        <v>39</v>
      </c>
      <c r="D6187" t="s">
        <v>40</v>
      </c>
      <c r="E6187" t="s">
        <v>42</v>
      </c>
      <c r="F6187" t="s">
        <v>64</v>
      </c>
      <c r="G6187">
        <v>29.95</v>
      </c>
    </row>
    <row r="6188" spans="1:7" x14ac:dyDescent="0.55000000000000004">
      <c r="A6188" s="1">
        <v>43357</v>
      </c>
      <c r="B6188" t="s">
        <v>98</v>
      </c>
      <c r="C6188" t="s">
        <v>263</v>
      </c>
      <c r="D6188" t="s">
        <v>144</v>
      </c>
      <c r="E6188" t="s">
        <v>42</v>
      </c>
      <c r="F6188" t="s">
        <v>64</v>
      </c>
      <c r="G6188">
        <v>29.95</v>
      </c>
    </row>
    <row r="6189" spans="1:7" x14ac:dyDescent="0.55000000000000004">
      <c r="A6189" s="1">
        <v>42343</v>
      </c>
      <c r="B6189" t="s">
        <v>37</v>
      </c>
      <c r="C6189" t="s">
        <v>494</v>
      </c>
      <c r="D6189" t="s">
        <v>144</v>
      </c>
      <c r="E6189" t="s">
        <v>42</v>
      </c>
      <c r="F6189" t="s">
        <v>71</v>
      </c>
      <c r="G6189">
        <v>29.94</v>
      </c>
    </row>
    <row r="6190" spans="1:7" x14ac:dyDescent="0.55000000000000004">
      <c r="A6190" s="1">
        <v>42199</v>
      </c>
      <c r="B6190" t="s">
        <v>98</v>
      </c>
      <c r="C6190" t="s">
        <v>207</v>
      </c>
      <c r="D6190" t="s">
        <v>101</v>
      </c>
      <c r="E6190" t="s">
        <v>42</v>
      </c>
      <c r="F6190" t="s">
        <v>71</v>
      </c>
      <c r="G6190">
        <v>29.931999999999999</v>
      </c>
    </row>
    <row r="6191" spans="1:7" x14ac:dyDescent="0.55000000000000004">
      <c r="A6191" s="1">
        <v>42264</v>
      </c>
      <c r="B6191" t="s">
        <v>22</v>
      </c>
      <c r="C6191" t="s">
        <v>416</v>
      </c>
      <c r="D6191" t="s">
        <v>40</v>
      </c>
      <c r="E6191" t="s">
        <v>67</v>
      </c>
      <c r="F6191" t="s">
        <v>680</v>
      </c>
      <c r="G6191">
        <v>29.925000000000001</v>
      </c>
    </row>
    <row r="6192" spans="1:7" x14ac:dyDescent="0.55000000000000004">
      <c r="A6192" s="1">
        <v>42533</v>
      </c>
      <c r="B6192" t="s">
        <v>22</v>
      </c>
      <c r="C6192" t="s">
        <v>241</v>
      </c>
      <c r="D6192" t="s">
        <v>144</v>
      </c>
      <c r="E6192" t="s">
        <v>42</v>
      </c>
      <c r="F6192" t="s">
        <v>55</v>
      </c>
      <c r="G6192">
        <v>29.9</v>
      </c>
    </row>
    <row r="6193" spans="1:7" x14ac:dyDescent="0.55000000000000004">
      <c r="A6193" s="1">
        <v>43004</v>
      </c>
      <c r="B6193" t="s">
        <v>98</v>
      </c>
      <c r="C6193" t="s">
        <v>92</v>
      </c>
      <c r="D6193" t="s">
        <v>40</v>
      </c>
      <c r="E6193" t="s">
        <v>42</v>
      </c>
      <c r="F6193" t="s">
        <v>86</v>
      </c>
      <c r="G6193">
        <v>29.9</v>
      </c>
    </row>
    <row r="6194" spans="1:7" x14ac:dyDescent="0.55000000000000004">
      <c r="A6194" s="1">
        <v>43004</v>
      </c>
      <c r="B6194" t="s">
        <v>22</v>
      </c>
      <c r="C6194" t="s">
        <v>39</v>
      </c>
      <c r="D6194" t="s">
        <v>40</v>
      </c>
      <c r="E6194" t="s">
        <v>42</v>
      </c>
      <c r="F6194" t="s">
        <v>86</v>
      </c>
      <c r="G6194">
        <v>29.9</v>
      </c>
    </row>
    <row r="6195" spans="1:7" x14ac:dyDescent="0.55000000000000004">
      <c r="A6195" s="1">
        <v>43137</v>
      </c>
      <c r="B6195" t="s">
        <v>98</v>
      </c>
      <c r="C6195" t="s">
        <v>39</v>
      </c>
      <c r="D6195" t="s">
        <v>40</v>
      </c>
      <c r="E6195" t="s">
        <v>42</v>
      </c>
      <c r="F6195" t="s">
        <v>86</v>
      </c>
      <c r="G6195">
        <v>29.9</v>
      </c>
    </row>
    <row r="6196" spans="1:7" x14ac:dyDescent="0.55000000000000004">
      <c r="A6196" s="1">
        <v>42723</v>
      </c>
      <c r="B6196" t="s">
        <v>98</v>
      </c>
      <c r="C6196" t="s">
        <v>2697</v>
      </c>
      <c r="D6196" t="s">
        <v>144</v>
      </c>
      <c r="E6196" t="s">
        <v>42</v>
      </c>
      <c r="F6196" t="s">
        <v>86</v>
      </c>
      <c r="G6196">
        <v>29.9</v>
      </c>
    </row>
    <row r="6197" spans="1:7" x14ac:dyDescent="0.55000000000000004">
      <c r="A6197" s="1">
        <v>42406</v>
      </c>
      <c r="B6197" t="s">
        <v>37</v>
      </c>
      <c r="C6197" t="s">
        <v>315</v>
      </c>
      <c r="D6197" t="s">
        <v>26</v>
      </c>
      <c r="E6197" t="s">
        <v>42</v>
      </c>
      <c r="F6197" t="s">
        <v>86</v>
      </c>
      <c r="G6197">
        <v>29.9</v>
      </c>
    </row>
    <row r="6198" spans="1:7" x14ac:dyDescent="0.55000000000000004">
      <c r="A6198" s="1">
        <v>42534</v>
      </c>
      <c r="B6198" t="s">
        <v>98</v>
      </c>
      <c r="C6198" t="s">
        <v>5239</v>
      </c>
      <c r="D6198" t="s">
        <v>144</v>
      </c>
      <c r="E6198" t="s">
        <v>42</v>
      </c>
      <c r="F6198" t="s">
        <v>71</v>
      </c>
      <c r="G6198">
        <v>29.84</v>
      </c>
    </row>
    <row r="6199" spans="1:7" x14ac:dyDescent="0.55000000000000004">
      <c r="A6199" s="1">
        <v>43245</v>
      </c>
      <c r="B6199" t="s">
        <v>98</v>
      </c>
      <c r="C6199" t="s">
        <v>1271</v>
      </c>
      <c r="D6199" t="s">
        <v>26</v>
      </c>
      <c r="E6199" t="s">
        <v>42</v>
      </c>
      <c r="F6199" t="s">
        <v>71</v>
      </c>
      <c r="G6199">
        <v>29.84</v>
      </c>
    </row>
    <row r="6200" spans="1:7" x14ac:dyDescent="0.55000000000000004">
      <c r="A6200" s="1">
        <v>42245</v>
      </c>
      <c r="B6200" t="s">
        <v>22</v>
      </c>
      <c r="C6200" t="s">
        <v>50</v>
      </c>
      <c r="D6200" t="s">
        <v>26</v>
      </c>
      <c r="E6200" t="s">
        <v>42</v>
      </c>
      <c r="F6200" t="s">
        <v>169</v>
      </c>
      <c r="G6200">
        <v>29.808</v>
      </c>
    </row>
    <row r="6201" spans="1:7" x14ac:dyDescent="0.55000000000000004">
      <c r="A6201" s="1">
        <v>42674</v>
      </c>
      <c r="B6201" t="s">
        <v>37</v>
      </c>
      <c r="C6201" t="s">
        <v>39</v>
      </c>
      <c r="D6201" t="s">
        <v>40</v>
      </c>
      <c r="E6201" t="s">
        <v>42</v>
      </c>
      <c r="F6201" t="s">
        <v>71</v>
      </c>
      <c r="G6201">
        <v>29.8</v>
      </c>
    </row>
    <row r="6202" spans="1:7" x14ac:dyDescent="0.55000000000000004">
      <c r="A6202" s="1">
        <v>42823</v>
      </c>
      <c r="B6202" t="s">
        <v>22</v>
      </c>
      <c r="C6202" t="s">
        <v>263</v>
      </c>
      <c r="D6202" t="s">
        <v>144</v>
      </c>
      <c r="E6202" t="s">
        <v>42</v>
      </c>
      <c r="F6202" t="s">
        <v>71</v>
      </c>
      <c r="G6202">
        <v>29.8</v>
      </c>
    </row>
    <row r="6203" spans="1:7" x14ac:dyDescent="0.55000000000000004">
      <c r="A6203" s="1">
        <v>43292</v>
      </c>
      <c r="B6203" t="s">
        <v>37</v>
      </c>
      <c r="C6203" t="s">
        <v>39</v>
      </c>
      <c r="D6203" t="s">
        <v>40</v>
      </c>
      <c r="E6203" t="s">
        <v>42</v>
      </c>
      <c r="F6203" t="s">
        <v>71</v>
      </c>
      <c r="G6203">
        <v>29.8</v>
      </c>
    </row>
    <row r="6204" spans="1:7" x14ac:dyDescent="0.55000000000000004">
      <c r="A6204" s="1">
        <v>42592</v>
      </c>
      <c r="B6204" t="s">
        <v>98</v>
      </c>
      <c r="C6204" t="s">
        <v>225</v>
      </c>
      <c r="D6204" t="s">
        <v>101</v>
      </c>
      <c r="E6204" t="s">
        <v>42</v>
      </c>
      <c r="F6204" t="s">
        <v>64</v>
      </c>
      <c r="G6204">
        <v>29.79</v>
      </c>
    </row>
    <row r="6205" spans="1:7" x14ac:dyDescent="0.55000000000000004">
      <c r="A6205" s="1">
        <v>43442</v>
      </c>
      <c r="B6205" t="s">
        <v>22</v>
      </c>
      <c r="C6205" t="s">
        <v>39</v>
      </c>
      <c r="D6205" t="s">
        <v>40</v>
      </c>
      <c r="E6205" t="s">
        <v>42</v>
      </c>
      <c r="F6205" t="s">
        <v>55</v>
      </c>
      <c r="G6205">
        <v>29.79</v>
      </c>
    </row>
    <row r="6206" spans="1:7" x14ac:dyDescent="0.55000000000000004">
      <c r="A6206" s="1">
        <v>42701</v>
      </c>
      <c r="B6206" t="s">
        <v>22</v>
      </c>
      <c r="C6206" t="s">
        <v>263</v>
      </c>
      <c r="D6206" t="s">
        <v>144</v>
      </c>
      <c r="E6206" t="s">
        <v>42</v>
      </c>
      <c r="F6206" t="s">
        <v>64</v>
      </c>
      <c r="G6206">
        <v>29.79</v>
      </c>
    </row>
    <row r="6207" spans="1:7" x14ac:dyDescent="0.55000000000000004">
      <c r="A6207" s="1">
        <v>43190</v>
      </c>
      <c r="B6207" t="s">
        <v>22</v>
      </c>
      <c r="C6207" t="s">
        <v>263</v>
      </c>
      <c r="D6207" t="s">
        <v>144</v>
      </c>
      <c r="E6207" t="s">
        <v>28</v>
      </c>
      <c r="F6207" t="s">
        <v>61</v>
      </c>
      <c r="G6207">
        <v>29.78</v>
      </c>
    </row>
    <row r="6208" spans="1:7" x14ac:dyDescent="0.55000000000000004">
      <c r="A6208" s="1">
        <v>43172</v>
      </c>
      <c r="B6208" t="s">
        <v>98</v>
      </c>
      <c r="C6208" t="s">
        <v>207</v>
      </c>
      <c r="D6208" t="s">
        <v>101</v>
      </c>
      <c r="E6208" t="s">
        <v>42</v>
      </c>
      <c r="F6208" t="s">
        <v>64</v>
      </c>
      <c r="G6208">
        <v>29.76</v>
      </c>
    </row>
    <row r="6209" spans="1:7" x14ac:dyDescent="0.55000000000000004">
      <c r="A6209" s="1">
        <v>43049</v>
      </c>
      <c r="B6209" t="s">
        <v>22</v>
      </c>
      <c r="C6209" t="s">
        <v>39</v>
      </c>
      <c r="D6209" t="s">
        <v>40</v>
      </c>
      <c r="E6209" t="s">
        <v>42</v>
      </c>
      <c r="F6209" t="s">
        <v>55</v>
      </c>
      <c r="G6209">
        <v>29.74</v>
      </c>
    </row>
    <row r="6210" spans="1:7" x14ac:dyDescent="0.55000000000000004">
      <c r="A6210" s="1">
        <v>42906</v>
      </c>
      <c r="B6210" t="s">
        <v>98</v>
      </c>
      <c r="C6210" t="s">
        <v>143</v>
      </c>
      <c r="D6210" t="s">
        <v>144</v>
      </c>
      <c r="E6210" t="s">
        <v>42</v>
      </c>
      <c r="F6210" t="s">
        <v>71</v>
      </c>
      <c r="G6210">
        <v>29.718</v>
      </c>
    </row>
    <row r="6211" spans="1:7" x14ac:dyDescent="0.55000000000000004">
      <c r="A6211" s="1">
        <v>43202</v>
      </c>
      <c r="B6211" t="s">
        <v>22</v>
      </c>
      <c r="C6211" t="s">
        <v>1399</v>
      </c>
      <c r="D6211" t="s">
        <v>144</v>
      </c>
      <c r="E6211" t="s">
        <v>42</v>
      </c>
      <c r="F6211" t="s">
        <v>71</v>
      </c>
      <c r="G6211">
        <v>29.7</v>
      </c>
    </row>
    <row r="6212" spans="1:7" x14ac:dyDescent="0.55000000000000004">
      <c r="A6212" s="1">
        <v>42674</v>
      </c>
      <c r="B6212" t="s">
        <v>22</v>
      </c>
      <c r="C6212" t="s">
        <v>39</v>
      </c>
      <c r="D6212" t="s">
        <v>40</v>
      </c>
      <c r="E6212" t="s">
        <v>42</v>
      </c>
      <c r="F6212" t="s">
        <v>575</v>
      </c>
      <c r="G6212">
        <v>29.7</v>
      </c>
    </row>
    <row r="6213" spans="1:7" x14ac:dyDescent="0.55000000000000004">
      <c r="A6213" s="1">
        <v>42024</v>
      </c>
      <c r="B6213" t="s">
        <v>22</v>
      </c>
      <c r="C6213" t="s">
        <v>234</v>
      </c>
      <c r="D6213" t="s">
        <v>101</v>
      </c>
      <c r="E6213" t="s">
        <v>42</v>
      </c>
      <c r="F6213" t="s">
        <v>71</v>
      </c>
      <c r="G6213">
        <v>29.7</v>
      </c>
    </row>
    <row r="6214" spans="1:7" x14ac:dyDescent="0.55000000000000004">
      <c r="A6214" s="1">
        <v>43190</v>
      </c>
      <c r="B6214" t="s">
        <v>37</v>
      </c>
      <c r="C6214" t="s">
        <v>39</v>
      </c>
      <c r="D6214" t="s">
        <v>40</v>
      </c>
      <c r="E6214" t="s">
        <v>42</v>
      </c>
      <c r="F6214" t="s">
        <v>575</v>
      </c>
      <c r="G6214">
        <v>29.7</v>
      </c>
    </row>
    <row r="6215" spans="1:7" x14ac:dyDescent="0.55000000000000004">
      <c r="A6215" s="1">
        <v>42369</v>
      </c>
      <c r="B6215" t="s">
        <v>37</v>
      </c>
      <c r="C6215" t="s">
        <v>593</v>
      </c>
      <c r="D6215" t="s">
        <v>101</v>
      </c>
      <c r="E6215" t="s">
        <v>42</v>
      </c>
      <c r="F6215" t="s">
        <v>64</v>
      </c>
      <c r="G6215">
        <v>29.68</v>
      </c>
    </row>
    <row r="6216" spans="1:7" x14ac:dyDescent="0.55000000000000004">
      <c r="A6216" s="1">
        <v>43323</v>
      </c>
      <c r="B6216" t="s">
        <v>37</v>
      </c>
      <c r="C6216" t="s">
        <v>100</v>
      </c>
      <c r="D6216" t="s">
        <v>101</v>
      </c>
      <c r="E6216" t="s">
        <v>42</v>
      </c>
      <c r="F6216" t="s">
        <v>86</v>
      </c>
      <c r="G6216">
        <v>29.664000000000001</v>
      </c>
    </row>
    <row r="6217" spans="1:7" x14ac:dyDescent="0.55000000000000004">
      <c r="A6217" s="1">
        <v>42930</v>
      </c>
      <c r="B6217" t="s">
        <v>22</v>
      </c>
      <c r="C6217" t="s">
        <v>263</v>
      </c>
      <c r="D6217" t="s">
        <v>144</v>
      </c>
      <c r="E6217" t="s">
        <v>42</v>
      </c>
      <c r="F6217" t="s">
        <v>265</v>
      </c>
      <c r="G6217">
        <v>29.61</v>
      </c>
    </row>
    <row r="6218" spans="1:7" x14ac:dyDescent="0.55000000000000004">
      <c r="A6218" s="1">
        <v>43261</v>
      </c>
      <c r="B6218" t="s">
        <v>98</v>
      </c>
      <c r="C6218" t="s">
        <v>39</v>
      </c>
      <c r="D6218" t="s">
        <v>40</v>
      </c>
      <c r="E6218" t="s">
        <v>42</v>
      </c>
      <c r="F6218" t="s">
        <v>43</v>
      </c>
      <c r="G6218">
        <v>29.6</v>
      </c>
    </row>
    <row r="6219" spans="1:7" x14ac:dyDescent="0.55000000000000004">
      <c r="A6219" s="1">
        <v>42095</v>
      </c>
      <c r="B6219" t="s">
        <v>22</v>
      </c>
      <c r="C6219" t="s">
        <v>39</v>
      </c>
      <c r="D6219" t="s">
        <v>40</v>
      </c>
      <c r="E6219" t="s">
        <v>42</v>
      </c>
      <c r="F6219" t="s">
        <v>43</v>
      </c>
      <c r="G6219">
        <v>29.6</v>
      </c>
    </row>
    <row r="6220" spans="1:7" x14ac:dyDescent="0.55000000000000004">
      <c r="A6220" s="1">
        <v>42375</v>
      </c>
      <c r="B6220" t="s">
        <v>37</v>
      </c>
      <c r="C6220" t="s">
        <v>453</v>
      </c>
      <c r="D6220" t="s">
        <v>40</v>
      </c>
      <c r="E6220" t="s">
        <v>42</v>
      </c>
      <c r="F6220" t="s">
        <v>86</v>
      </c>
      <c r="G6220">
        <v>29.6</v>
      </c>
    </row>
    <row r="6221" spans="1:7" x14ac:dyDescent="0.55000000000000004">
      <c r="A6221" s="1">
        <v>43235</v>
      </c>
      <c r="B6221" t="s">
        <v>22</v>
      </c>
      <c r="C6221" t="s">
        <v>306</v>
      </c>
      <c r="D6221" t="s">
        <v>40</v>
      </c>
      <c r="E6221" t="s">
        <v>67</v>
      </c>
      <c r="F6221" t="s">
        <v>68</v>
      </c>
      <c r="G6221">
        <v>29.591999999999999</v>
      </c>
    </row>
    <row r="6222" spans="1:7" x14ac:dyDescent="0.55000000000000004">
      <c r="A6222" s="1">
        <v>42843</v>
      </c>
      <c r="B6222" t="s">
        <v>22</v>
      </c>
      <c r="C6222" t="s">
        <v>315</v>
      </c>
      <c r="D6222" t="s">
        <v>26</v>
      </c>
      <c r="E6222" t="s">
        <v>67</v>
      </c>
      <c r="F6222" t="s">
        <v>68</v>
      </c>
      <c r="G6222">
        <v>29.56</v>
      </c>
    </row>
    <row r="6223" spans="1:7" x14ac:dyDescent="0.55000000000000004">
      <c r="A6223" s="1">
        <v>42721</v>
      </c>
      <c r="B6223" t="s">
        <v>22</v>
      </c>
      <c r="C6223" t="s">
        <v>234</v>
      </c>
      <c r="D6223" t="s">
        <v>101</v>
      </c>
      <c r="E6223" t="s">
        <v>42</v>
      </c>
      <c r="F6223" t="s">
        <v>71</v>
      </c>
      <c r="G6223">
        <v>29.52</v>
      </c>
    </row>
    <row r="6224" spans="1:7" x14ac:dyDescent="0.55000000000000004">
      <c r="A6224" s="1">
        <v>42979</v>
      </c>
      <c r="B6224" t="s">
        <v>22</v>
      </c>
      <c r="C6224" t="s">
        <v>234</v>
      </c>
      <c r="D6224" t="s">
        <v>101</v>
      </c>
      <c r="E6224" t="s">
        <v>42</v>
      </c>
      <c r="F6224" t="s">
        <v>71</v>
      </c>
      <c r="G6224">
        <v>29.52</v>
      </c>
    </row>
    <row r="6225" spans="1:7" x14ac:dyDescent="0.55000000000000004">
      <c r="A6225" s="1">
        <v>43392</v>
      </c>
      <c r="B6225" t="s">
        <v>98</v>
      </c>
      <c r="C6225" t="s">
        <v>100</v>
      </c>
      <c r="D6225" t="s">
        <v>101</v>
      </c>
      <c r="E6225" t="s">
        <v>42</v>
      </c>
      <c r="F6225" t="s">
        <v>86</v>
      </c>
      <c r="G6225">
        <v>29.472000000000001</v>
      </c>
    </row>
    <row r="6226" spans="1:7" x14ac:dyDescent="0.55000000000000004">
      <c r="A6226" s="1">
        <v>42853</v>
      </c>
      <c r="B6226" t="s">
        <v>98</v>
      </c>
      <c r="C6226" t="s">
        <v>453</v>
      </c>
      <c r="D6226" t="s">
        <v>40</v>
      </c>
      <c r="E6226" t="s">
        <v>42</v>
      </c>
      <c r="F6226" t="s">
        <v>86</v>
      </c>
      <c r="G6226">
        <v>29.472000000000001</v>
      </c>
    </row>
    <row r="6227" spans="1:7" x14ac:dyDescent="0.55000000000000004">
      <c r="A6227" s="1">
        <v>43023</v>
      </c>
      <c r="B6227" t="s">
        <v>98</v>
      </c>
      <c r="C6227" t="s">
        <v>646</v>
      </c>
      <c r="D6227" t="s">
        <v>101</v>
      </c>
      <c r="E6227" t="s">
        <v>42</v>
      </c>
      <c r="F6227" t="s">
        <v>43</v>
      </c>
      <c r="G6227">
        <v>29.46</v>
      </c>
    </row>
    <row r="6228" spans="1:7" x14ac:dyDescent="0.55000000000000004">
      <c r="A6228" s="1">
        <v>42354</v>
      </c>
      <c r="B6228" t="s">
        <v>22</v>
      </c>
      <c r="C6228" t="s">
        <v>315</v>
      </c>
      <c r="D6228" t="s">
        <v>26</v>
      </c>
      <c r="E6228" t="s">
        <v>28</v>
      </c>
      <c r="F6228" t="s">
        <v>61</v>
      </c>
      <c r="G6228">
        <v>29.46</v>
      </c>
    </row>
    <row r="6229" spans="1:7" x14ac:dyDescent="0.55000000000000004">
      <c r="A6229" s="1">
        <v>42652</v>
      </c>
      <c r="B6229" t="s">
        <v>37</v>
      </c>
      <c r="C6229" t="s">
        <v>234</v>
      </c>
      <c r="D6229" t="s">
        <v>101</v>
      </c>
      <c r="E6229" t="s">
        <v>42</v>
      </c>
      <c r="F6229" t="s">
        <v>74</v>
      </c>
      <c r="G6229">
        <v>29.402999999999999</v>
      </c>
    </row>
    <row r="6230" spans="1:7" x14ac:dyDescent="0.55000000000000004">
      <c r="A6230" s="1">
        <v>42676</v>
      </c>
      <c r="B6230" t="s">
        <v>37</v>
      </c>
      <c r="C6230" t="s">
        <v>100</v>
      </c>
      <c r="D6230" t="s">
        <v>101</v>
      </c>
      <c r="E6230" t="s">
        <v>42</v>
      </c>
      <c r="F6230" t="s">
        <v>71</v>
      </c>
      <c r="G6230">
        <v>29.372</v>
      </c>
    </row>
    <row r="6231" spans="1:7" x14ac:dyDescent="0.55000000000000004">
      <c r="A6231" s="1">
        <v>43443</v>
      </c>
      <c r="B6231" t="s">
        <v>22</v>
      </c>
      <c r="C6231" t="s">
        <v>25</v>
      </c>
      <c r="D6231" t="s">
        <v>26</v>
      </c>
      <c r="E6231" t="s">
        <v>42</v>
      </c>
      <c r="F6231" t="s">
        <v>71</v>
      </c>
      <c r="G6231">
        <v>29.36</v>
      </c>
    </row>
    <row r="6232" spans="1:7" x14ac:dyDescent="0.55000000000000004">
      <c r="A6232" s="1">
        <v>42434</v>
      </c>
      <c r="B6232" t="s">
        <v>22</v>
      </c>
      <c r="C6232" t="s">
        <v>263</v>
      </c>
      <c r="D6232" t="s">
        <v>144</v>
      </c>
      <c r="E6232" t="s">
        <v>42</v>
      </c>
      <c r="F6232" t="s">
        <v>169</v>
      </c>
      <c r="G6232">
        <v>29.34</v>
      </c>
    </row>
    <row r="6233" spans="1:7" x14ac:dyDescent="0.55000000000000004">
      <c r="A6233" s="1">
        <v>42806</v>
      </c>
      <c r="B6233" t="s">
        <v>22</v>
      </c>
      <c r="C6233" t="s">
        <v>263</v>
      </c>
      <c r="D6233" t="s">
        <v>144</v>
      </c>
      <c r="E6233" t="s">
        <v>42</v>
      </c>
      <c r="F6233" t="s">
        <v>169</v>
      </c>
      <c r="G6233">
        <v>29.34</v>
      </c>
    </row>
    <row r="6234" spans="1:7" x14ac:dyDescent="0.55000000000000004">
      <c r="A6234" s="1">
        <v>42970</v>
      </c>
      <c r="B6234" t="s">
        <v>37</v>
      </c>
      <c r="C6234" t="s">
        <v>263</v>
      </c>
      <c r="D6234" t="s">
        <v>144</v>
      </c>
      <c r="E6234" t="s">
        <v>42</v>
      </c>
      <c r="F6234" t="s">
        <v>64</v>
      </c>
      <c r="G6234">
        <v>29.34</v>
      </c>
    </row>
    <row r="6235" spans="1:7" x14ac:dyDescent="0.55000000000000004">
      <c r="A6235" s="1">
        <v>43452</v>
      </c>
      <c r="B6235" t="s">
        <v>37</v>
      </c>
      <c r="C6235" t="s">
        <v>110</v>
      </c>
      <c r="D6235" t="s">
        <v>101</v>
      </c>
      <c r="E6235" t="s">
        <v>67</v>
      </c>
      <c r="F6235" t="s">
        <v>157</v>
      </c>
      <c r="G6235">
        <v>29.34</v>
      </c>
    </row>
    <row r="6236" spans="1:7" x14ac:dyDescent="0.55000000000000004">
      <c r="A6236" s="1">
        <v>43366</v>
      </c>
      <c r="B6236" t="s">
        <v>37</v>
      </c>
      <c r="C6236" t="s">
        <v>453</v>
      </c>
      <c r="D6236" t="s">
        <v>40</v>
      </c>
      <c r="E6236" t="s">
        <v>28</v>
      </c>
      <c r="F6236" t="s">
        <v>61</v>
      </c>
      <c r="G6236">
        <v>29.327999999999999</v>
      </c>
    </row>
    <row r="6237" spans="1:7" x14ac:dyDescent="0.55000000000000004">
      <c r="A6237" s="1">
        <v>42149</v>
      </c>
      <c r="B6237" t="s">
        <v>22</v>
      </c>
      <c r="C6237" t="s">
        <v>207</v>
      </c>
      <c r="D6237" t="s">
        <v>101</v>
      </c>
      <c r="E6237" t="s">
        <v>28</v>
      </c>
      <c r="F6237" t="s">
        <v>61</v>
      </c>
      <c r="G6237">
        <v>29.32</v>
      </c>
    </row>
    <row r="6238" spans="1:7" x14ac:dyDescent="0.55000000000000004">
      <c r="A6238" s="1">
        <v>43457</v>
      </c>
      <c r="B6238" t="s">
        <v>22</v>
      </c>
      <c r="C6238" t="s">
        <v>100</v>
      </c>
      <c r="D6238" t="s">
        <v>101</v>
      </c>
      <c r="E6238" t="s">
        <v>42</v>
      </c>
      <c r="F6238" t="s">
        <v>74</v>
      </c>
      <c r="G6238">
        <v>29.312000000000001</v>
      </c>
    </row>
    <row r="6239" spans="1:7" x14ac:dyDescent="0.55000000000000004">
      <c r="A6239" s="1">
        <v>42449</v>
      </c>
      <c r="B6239" t="s">
        <v>22</v>
      </c>
      <c r="C6239" t="s">
        <v>416</v>
      </c>
      <c r="D6239" t="s">
        <v>40</v>
      </c>
      <c r="E6239" t="s">
        <v>42</v>
      </c>
      <c r="F6239" t="s">
        <v>55</v>
      </c>
      <c r="G6239">
        <v>29.303999999999998</v>
      </c>
    </row>
    <row r="6240" spans="1:7" x14ac:dyDescent="0.55000000000000004">
      <c r="A6240" s="1">
        <v>42900</v>
      </c>
      <c r="B6240" t="s">
        <v>98</v>
      </c>
      <c r="C6240" t="s">
        <v>39</v>
      </c>
      <c r="D6240" t="s">
        <v>40</v>
      </c>
      <c r="E6240" t="s">
        <v>67</v>
      </c>
      <c r="F6240" t="s">
        <v>157</v>
      </c>
      <c r="G6240">
        <v>29.29</v>
      </c>
    </row>
    <row r="6241" spans="1:7" x14ac:dyDescent="0.55000000000000004">
      <c r="A6241" s="1">
        <v>43350</v>
      </c>
      <c r="B6241" t="s">
        <v>22</v>
      </c>
      <c r="C6241" t="s">
        <v>143</v>
      </c>
      <c r="D6241" t="s">
        <v>144</v>
      </c>
      <c r="E6241" t="s">
        <v>42</v>
      </c>
      <c r="F6241" t="s">
        <v>43</v>
      </c>
      <c r="G6241">
        <v>29.24</v>
      </c>
    </row>
    <row r="6242" spans="1:7" x14ac:dyDescent="0.55000000000000004">
      <c r="A6242" s="1">
        <v>42281</v>
      </c>
      <c r="B6242" t="s">
        <v>22</v>
      </c>
      <c r="C6242" t="s">
        <v>92</v>
      </c>
      <c r="D6242" t="s">
        <v>40</v>
      </c>
      <c r="E6242" t="s">
        <v>42</v>
      </c>
      <c r="F6242" t="s">
        <v>43</v>
      </c>
      <c r="G6242">
        <v>29.24</v>
      </c>
    </row>
    <row r="6243" spans="1:7" x14ac:dyDescent="0.55000000000000004">
      <c r="A6243" s="1">
        <v>42980</v>
      </c>
      <c r="B6243" t="s">
        <v>22</v>
      </c>
      <c r="C6243" t="s">
        <v>207</v>
      </c>
      <c r="D6243" t="s">
        <v>101</v>
      </c>
      <c r="E6243" t="s">
        <v>42</v>
      </c>
      <c r="F6243" t="s">
        <v>43</v>
      </c>
      <c r="G6243">
        <v>29.24</v>
      </c>
    </row>
    <row r="6244" spans="1:7" x14ac:dyDescent="0.55000000000000004">
      <c r="A6244" s="1">
        <v>42684</v>
      </c>
      <c r="B6244" t="s">
        <v>98</v>
      </c>
      <c r="C6244" t="s">
        <v>225</v>
      </c>
      <c r="D6244" t="s">
        <v>101</v>
      </c>
      <c r="E6244" t="s">
        <v>28</v>
      </c>
      <c r="F6244" t="s">
        <v>61</v>
      </c>
      <c r="G6244">
        <v>29.22</v>
      </c>
    </row>
    <row r="6245" spans="1:7" x14ac:dyDescent="0.55000000000000004">
      <c r="A6245" s="1">
        <v>42718</v>
      </c>
      <c r="B6245" t="s">
        <v>22</v>
      </c>
      <c r="C6245" t="s">
        <v>39</v>
      </c>
      <c r="D6245" t="s">
        <v>40</v>
      </c>
      <c r="E6245" t="s">
        <v>28</v>
      </c>
      <c r="F6245" t="s">
        <v>61</v>
      </c>
      <c r="G6245">
        <v>29.22</v>
      </c>
    </row>
    <row r="6246" spans="1:7" x14ac:dyDescent="0.55000000000000004">
      <c r="A6246" s="1">
        <v>42717</v>
      </c>
      <c r="B6246" t="s">
        <v>22</v>
      </c>
      <c r="C6246" t="s">
        <v>39</v>
      </c>
      <c r="D6246" t="s">
        <v>40</v>
      </c>
      <c r="E6246" t="s">
        <v>42</v>
      </c>
      <c r="F6246" t="s">
        <v>71</v>
      </c>
      <c r="G6246">
        <v>29.2</v>
      </c>
    </row>
    <row r="6247" spans="1:7" x14ac:dyDescent="0.55000000000000004">
      <c r="A6247" s="1">
        <v>42938</v>
      </c>
      <c r="B6247" t="s">
        <v>22</v>
      </c>
      <c r="C6247" t="s">
        <v>234</v>
      </c>
      <c r="D6247" t="s">
        <v>101</v>
      </c>
      <c r="E6247" t="s">
        <v>42</v>
      </c>
      <c r="F6247" t="s">
        <v>64</v>
      </c>
      <c r="G6247">
        <v>29.2</v>
      </c>
    </row>
    <row r="6248" spans="1:7" x14ac:dyDescent="0.55000000000000004">
      <c r="A6248" s="1">
        <v>42532</v>
      </c>
      <c r="B6248" t="s">
        <v>22</v>
      </c>
      <c r="C6248" t="s">
        <v>734</v>
      </c>
      <c r="D6248" t="s">
        <v>26</v>
      </c>
      <c r="E6248" t="s">
        <v>28</v>
      </c>
      <c r="F6248" t="s">
        <v>61</v>
      </c>
      <c r="G6248">
        <v>29.16</v>
      </c>
    </row>
    <row r="6249" spans="1:7" x14ac:dyDescent="0.55000000000000004">
      <c r="A6249" s="1">
        <v>43148</v>
      </c>
      <c r="B6249" t="s">
        <v>22</v>
      </c>
      <c r="C6249" t="s">
        <v>734</v>
      </c>
      <c r="D6249" t="s">
        <v>26</v>
      </c>
      <c r="E6249" t="s">
        <v>67</v>
      </c>
      <c r="F6249" t="s">
        <v>68</v>
      </c>
      <c r="G6249">
        <v>29.16</v>
      </c>
    </row>
    <row r="6250" spans="1:7" x14ac:dyDescent="0.55000000000000004">
      <c r="A6250" s="1">
        <v>42652</v>
      </c>
      <c r="B6250" t="s">
        <v>37</v>
      </c>
      <c r="C6250" t="s">
        <v>234</v>
      </c>
      <c r="D6250" t="s">
        <v>101</v>
      </c>
      <c r="E6250" t="s">
        <v>67</v>
      </c>
      <c r="F6250" t="s">
        <v>68</v>
      </c>
      <c r="G6250">
        <v>29.16</v>
      </c>
    </row>
    <row r="6251" spans="1:7" x14ac:dyDescent="0.55000000000000004">
      <c r="A6251" s="1">
        <v>43044</v>
      </c>
      <c r="B6251" t="s">
        <v>98</v>
      </c>
      <c r="C6251" t="s">
        <v>39</v>
      </c>
      <c r="D6251" t="s">
        <v>40</v>
      </c>
      <c r="E6251" t="s">
        <v>42</v>
      </c>
      <c r="F6251" t="s">
        <v>71</v>
      </c>
      <c r="G6251">
        <v>29.12</v>
      </c>
    </row>
    <row r="6252" spans="1:7" x14ac:dyDescent="0.55000000000000004">
      <c r="A6252" s="1">
        <v>42243</v>
      </c>
      <c r="B6252" t="s">
        <v>37</v>
      </c>
      <c r="C6252" t="s">
        <v>315</v>
      </c>
      <c r="D6252" t="s">
        <v>26</v>
      </c>
      <c r="E6252" t="s">
        <v>28</v>
      </c>
      <c r="F6252" t="s">
        <v>61</v>
      </c>
      <c r="G6252">
        <v>29.12</v>
      </c>
    </row>
    <row r="6253" spans="1:7" x14ac:dyDescent="0.55000000000000004">
      <c r="A6253" s="1">
        <v>42324</v>
      </c>
      <c r="B6253" t="s">
        <v>98</v>
      </c>
      <c r="C6253" t="s">
        <v>250</v>
      </c>
      <c r="D6253" t="s">
        <v>101</v>
      </c>
      <c r="E6253" t="s">
        <v>42</v>
      </c>
      <c r="F6253" t="s">
        <v>71</v>
      </c>
      <c r="G6253">
        <v>29.12</v>
      </c>
    </row>
    <row r="6254" spans="1:7" x14ac:dyDescent="0.55000000000000004">
      <c r="A6254" s="1">
        <v>42842</v>
      </c>
      <c r="B6254" t="s">
        <v>98</v>
      </c>
      <c r="C6254" t="s">
        <v>134</v>
      </c>
      <c r="D6254" t="s">
        <v>101</v>
      </c>
      <c r="E6254" t="s">
        <v>42</v>
      </c>
      <c r="F6254" t="s">
        <v>265</v>
      </c>
      <c r="G6254">
        <v>29.05</v>
      </c>
    </row>
    <row r="6255" spans="1:7" x14ac:dyDescent="0.55000000000000004">
      <c r="A6255" s="1">
        <v>42392</v>
      </c>
      <c r="B6255" t="s">
        <v>98</v>
      </c>
      <c r="C6255" t="s">
        <v>1763</v>
      </c>
      <c r="D6255" t="s">
        <v>40</v>
      </c>
      <c r="E6255" t="s">
        <v>42</v>
      </c>
      <c r="F6255" t="s">
        <v>86</v>
      </c>
      <c r="G6255">
        <v>29.04</v>
      </c>
    </row>
    <row r="6256" spans="1:7" x14ac:dyDescent="0.55000000000000004">
      <c r="A6256" s="1">
        <v>42327</v>
      </c>
      <c r="B6256" t="s">
        <v>98</v>
      </c>
      <c r="C6256" t="s">
        <v>734</v>
      </c>
      <c r="D6256" t="s">
        <v>26</v>
      </c>
      <c r="E6256" t="s">
        <v>67</v>
      </c>
      <c r="F6256" t="s">
        <v>157</v>
      </c>
      <c r="G6256">
        <v>29</v>
      </c>
    </row>
    <row r="6257" spans="1:7" x14ac:dyDescent="0.55000000000000004">
      <c r="A6257" s="1">
        <v>42930</v>
      </c>
      <c r="B6257" t="s">
        <v>22</v>
      </c>
      <c r="C6257" t="s">
        <v>354</v>
      </c>
      <c r="D6257" t="s">
        <v>26</v>
      </c>
      <c r="E6257" t="s">
        <v>67</v>
      </c>
      <c r="F6257" t="s">
        <v>157</v>
      </c>
      <c r="G6257">
        <v>29</v>
      </c>
    </row>
    <row r="6258" spans="1:7" x14ac:dyDescent="0.55000000000000004">
      <c r="A6258" s="1">
        <v>42974</v>
      </c>
      <c r="B6258" t="s">
        <v>22</v>
      </c>
      <c r="C6258" t="s">
        <v>1244</v>
      </c>
      <c r="D6258" t="s">
        <v>144</v>
      </c>
      <c r="E6258" t="s">
        <v>42</v>
      </c>
      <c r="F6258" t="s">
        <v>71</v>
      </c>
      <c r="G6258">
        <v>29</v>
      </c>
    </row>
    <row r="6259" spans="1:7" x14ac:dyDescent="0.55000000000000004">
      <c r="A6259" s="1">
        <v>42099</v>
      </c>
      <c r="B6259" t="s">
        <v>37</v>
      </c>
      <c r="C6259" t="s">
        <v>315</v>
      </c>
      <c r="D6259" t="s">
        <v>26</v>
      </c>
      <c r="E6259" t="s">
        <v>67</v>
      </c>
      <c r="F6259" t="s">
        <v>68</v>
      </c>
      <c r="G6259">
        <v>28.99</v>
      </c>
    </row>
    <row r="6260" spans="1:7" x14ac:dyDescent="0.55000000000000004">
      <c r="A6260" s="1">
        <v>43178</v>
      </c>
      <c r="B6260" t="s">
        <v>98</v>
      </c>
      <c r="C6260" t="s">
        <v>263</v>
      </c>
      <c r="D6260" t="s">
        <v>144</v>
      </c>
      <c r="E6260" t="s">
        <v>42</v>
      </c>
      <c r="F6260" t="s">
        <v>43</v>
      </c>
      <c r="G6260">
        <v>28.91</v>
      </c>
    </row>
    <row r="6261" spans="1:7" x14ac:dyDescent="0.55000000000000004">
      <c r="A6261" s="1">
        <v>43289</v>
      </c>
      <c r="B6261" t="s">
        <v>37</v>
      </c>
      <c r="C6261" t="s">
        <v>241</v>
      </c>
      <c r="D6261" t="s">
        <v>144</v>
      </c>
      <c r="E6261" t="s">
        <v>42</v>
      </c>
      <c r="F6261" t="s">
        <v>64</v>
      </c>
      <c r="G6261">
        <v>28.91</v>
      </c>
    </row>
    <row r="6262" spans="1:7" x14ac:dyDescent="0.55000000000000004">
      <c r="A6262" s="1">
        <v>42522</v>
      </c>
      <c r="B6262" t="s">
        <v>22</v>
      </c>
      <c r="C6262" t="s">
        <v>234</v>
      </c>
      <c r="D6262" t="s">
        <v>101</v>
      </c>
      <c r="E6262" t="s">
        <v>42</v>
      </c>
      <c r="F6262" t="s">
        <v>43</v>
      </c>
      <c r="G6262">
        <v>28.91</v>
      </c>
    </row>
    <row r="6263" spans="1:7" x14ac:dyDescent="0.55000000000000004">
      <c r="A6263" s="1">
        <v>42731</v>
      </c>
      <c r="B6263" t="s">
        <v>98</v>
      </c>
      <c r="C6263" t="s">
        <v>2738</v>
      </c>
      <c r="D6263" t="s">
        <v>144</v>
      </c>
      <c r="E6263" t="s">
        <v>42</v>
      </c>
      <c r="F6263" t="s">
        <v>86</v>
      </c>
      <c r="G6263">
        <v>28.9</v>
      </c>
    </row>
    <row r="6264" spans="1:7" x14ac:dyDescent="0.55000000000000004">
      <c r="A6264" s="1">
        <v>42625</v>
      </c>
      <c r="B6264" t="s">
        <v>22</v>
      </c>
      <c r="C6264" t="s">
        <v>263</v>
      </c>
      <c r="D6264" t="s">
        <v>144</v>
      </c>
      <c r="E6264" t="s">
        <v>42</v>
      </c>
      <c r="F6264" t="s">
        <v>86</v>
      </c>
      <c r="G6264">
        <v>28.9</v>
      </c>
    </row>
    <row r="6265" spans="1:7" x14ac:dyDescent="0.55000000000000004">
      <c r="A6265" s="1">
        <v>43102</v>
      </c>
      <c r="B6265" t="s">
        <v>37</v>
      </c>
      <c r="C6265" t="s">
        <v>84</v>
      </c>
      <c r="D6265" t="s">
        <v>26</v>
      </c>
      <c r="E6265" t="s">
        <v>42</v>
      </c>
      <c r="F6265" t="s">
        <v>71</v>
      </c>
      <c r="G6265">
        <v>28.853999999999999</v>
      </c>
    </row>
    <row r="6266" spans="1:7" x14ac:dyDescent="0.55000000000000004">
      <c r="A6266" s="1">
        <v>43014</v>
      </c>
      <c r="B6266" t="s">
        <v>22</v>
      </c>
      <c r="C6266" t="s">
        <v>646</v>
      </c>
      <c r="D6266" t="s">
        <v>101</v>
      </c>
      <c r="E6266" t="s">
        <v>42</v>
      </c>
      <c r="F6266" t="s">
        <v>71</v>
      </c>
      <c r="G6266">
        <v>28.85</v>
      </c>
    </row>
    <row r="6267" spans="1:7" x14ac:dyDescent="0.55000000000000004">
      <c r="A6267" s="1">
        <v>42648</v>
      </c>
      <c r="B6267" t="s">
        <v>98</v>
      </c>
      <c r="C6267" t="s">
        <v>315</v>
      </c>
      <c r="D6267" t="s">
        <v>26</v>
      </c>
      <c r="E6267" t="s">
        <v>42</v>
      </c>
      <c r="F6267" t="s">
        <v>74</v>
      </c>
      <c r="G6267">
        <v>28.84</v>
      </c>
    </row>
    <row r="6268" spans="1:7" x14ac:dyDescent="0.55000000000000004">
      <c r="A6268" s="1">
        <v>42270</v>
      </c>
      <c r="B6268" t="s">
        <v>98</v>
      </c>
      <c r="C6268" t="s">
        <v>494</v>
      </c>
      <c r="D6268" t="s">
        <v>144</v>
      </c>
      <c r="E6268" t="s">
        <v>42</v>
      </c>
      <c r="F6268" t="s">
        <v>86</v>
      </c>
      <c r="G6268">
        <v>28.8</v>
      </c>
    </row>
    <row r="6269" spans="1:7" x14ac:dyDescent="0.55000000000000004">
      <c r="A6269" s="1">
        <v>42841</v>
      </c>
      <c r="B6269" t="s">
        <v>22</v>
      </c>
      <c r="C6269" t="s">
        <v>92</v>
      </c>
      <c r="D6269" t="s">
        <v>40</v>
      </c>
      <c r="E6269" t="s">
        <v>42</v>
      </c>
      <c r="F6269" t="s">
        <v>575</v>
      </c>
      <c r="G6269">
        <v>28.8</v>
      </c>
    </row>
    <row r="6270" spans="1:7" x14ac:dyDescent="0.55000000000000004">
      <c r="A6270" s="1">
        <v>43414</v>
      </c>
      <c r="B6270" t="s">
        <v>22</v>
      </c>
      <c r="C6270" t="s">
        <v>92</v>
      </c>
      <c r="D6270" t="s">
        <v>40</v>
      </c>
      <c r="E6270" t="s">
        <v>42</v>
      </c>
      <c r="F6270" t="s">
        <v>71</v>
      </c>
      <c r="G6270">
        <v>28.792000000000002</v>
      </c>
    </row>
    <row r="6271" spans="1:7" x14ac:dyDescent="0.55000000000000004">
      <c r="A6271" s="1">
        <v>42089</v>
      </c>
      <c r="B6271" t="s">
        <v>37</v>
      </c>
      <c r="C6271" t="s">
        <v>39</v>
      </c>
      <c r="D6271" t="s">
        <v>40</v>
      </c>
      <c r="E6271" t="s">
        <v>67</v>
      </c>
      <c r="F6271" t="s">
        <v>68</v>
      </c>
      <c r="G6271">
        <v>28.783999999999999</v>
      </c>
    </row>
    <row r="6272" spans="1:7" x14ac:dyDescent="0.55000000000000004">
      <c r="A6272" s="1">
        <v>43437</v>
      </c>
      <c r="B6272" t="s">
        <v>22</v>
      </c>
      <c r="C6272" t="s">
        <v>84</v>
      </c>
      <c r="D6272" t="s">
        <v>26</v>
      </c>
      <c r="E6272" t="s">
        <v>42</v>
      </c>
      <c r="F6272" t="s">
        <v>71</v>
      </c>
      <c r="G6272">
        <v>28.782</v>
      </c>
    </row>
    <row r="6273" spans="1:7" x14ac:dyDescent="0.55000000000000004">
      <c r="A6273" s="1">
        <v>42618</v>
      </c>
      <c r="B6273" t="s">
        <v>22</v>
      </c>
      <c r="C6273" t="s">
        <v>39</v>
      </c>
      <c r="D6273" t="s">
        <v>40</v>
      </c>
      <c r="E6273" t="s">
        <v>42</v>
      </c>
      <c r="F6273" t="s">
        <v>71</v>
      </c>
      <c r="G6273">
        <v>28.751999999999999</v>
      </c>
    </row>
    <row r="6274" spans="1:7" x14ac:dyDescent="0.55000000000000004">
      <c r="A6274" s="1">
        <v>42537</v>
      </c>
      <c r="B6274" t="s">
        <v>22</v>
      </c>
      <c r="C6274" t="s">
        <v>100</v>
      </c>
      <c r="D6274" t="s">
        <v>101</v>
      </c>
      <c r="E6274" t="s">
        <v>42</v>
      </c>
      <c r="F6274" t="s">
        <v>169</v>
      </c>
      <c r="G6274">
        <v>28.751999999999999</v>
      </c>
    </row>
    <row r="6275" spans="1:7" x14ac:dyDescent="0.55000000000000004">
      <c r="A6275" s="1">
        <v>43038</v>
      </c>
      <c r="B6275" t="s">
        <v>37</v>
      </c>
      <c r="C6275" t="s">
        <v>263</v>
      </c>
      <c r="D6275" t="s">
        <v>144</v>
      </c>
      <c r="E6275" t="s">
        <v>42</v>
      </c>
      <c r="F6275" t="s">
        <v>71</v>
      </c>
      <c r="G6275">
        <v>28.751999999999999</v>
      </c>
    </row>
    <row r="6276" spans="1:7" x14ac:dyDescent="0.55000000000000004">
      <c r="A6276" s="1">
        <v>43424</v>
      </c>
      <c r="B6276" t="s">
        <v>22</v>
      </c>
      <c r="C6276" t="s">
        <v>84</v>
      </c>
      <c r="D6276" t="s">
        <v>26</v>
      </c>
      <c r="E6276" t="s">
        <v>42</v>
      </c>
      <c r="F6276" t="s">
        <v>64</v>
      </c>
      <c r="G6276">
        <v>28.728000000000002</v>
      </c>
    </row>
    <row r="6277" spans="1:7" x14ac:dyDescent="0.55000000000000004">
      <c r="A6277" s="1">
        <v>43087</v>
      </c>
      <c r="B6277" t="s">
        <v>98</v>
      </c>
      <c r="C6277" t="s">
        <v>416</v>
      </c>
      <c r="D6277" t="s">
        <v>40</v>
      </c>
      <c r="E6277" t="s">
        <v>67</v>
      </c>
      <c r="F6277" t="s">
        <v>68</v>
      </c>
      <c r="G6277">
        <v>28.68</v>
      </c>
    </row>
    <row r="6278" spans="1:7" x14ac:dyDescent="0.55000000000000004">
      <c r="A6278" s="1">
        <v>43457</v>
      </c>
      <c r="B6278" t="s">
        <v>22</v>
      </c>
      <c r="C6278" t="s">
        <v>100</v>
      </c>
      <c r="D6278" t="s">
        <v>101</v>
      </c>
      <c r="E6278" t="s">
        <v>42</v>
      </c>
      <c r="F6278" t="s">
        <v>86</v>
      </c>
      <c r="G6278">
        <v>28.672000000000001</v>
      </c>
    </row>
    <row r="6279" spans="1:7" x14ac:dyDescent="0.55000000000000004">
      <c r="A6279" s="1">
        <v>42847</v>
      </c>
      <c r="B6279" t="s">
        <v>98</v>
      </c>
      <c r="C6279" t="s">
        <v>306</v>
      </c>
      <c r="D6279" t="s">
        <v>40</v>
      </c>
      <c r="E6279" t="s">
        <v>42</v>
      </c>
      <c r="F6279" t="s">
        <v>71</v>
      </c>
      <c r="G6279">
        <v>28.484999999999999</v>
      </c>
    </row>
    <row r="6280" spans="1:7" x14ac:dyDescent="0.55000000000000004">
      <c r="A6280" s="1">
        <v>42708</v>
      </c>
      <c r="B6280" t="s">
        <v>22</v>
      </c>
      <c r="C6280" t="s">
        <v>263</v>
      </c>
      <c r="D6280" t="s">
        <v>144</v>
      </c>
      <c r="E6280" t="s">
        <v>28</v>
      </c>
      <c r="F6280" t="s">
        <v>61</v>
      </c>
      <c r="G6280">
        <v>28.44</v>
      </c>
    </row>
    <row r="6281" spans="1:7" x14ac:dyDescent="0.55000000000000004">
      <c r="A6281" s="1">
        <v>42983</v>
      </c>
      <c r="B6281" t="s">
        <v>98</v>
      </c>
      <c r="C6281" t="s">
        <v>100</v>
      </c>
      <c r="D6281" t="s">
        <v>101</v>
      </c>
      <c r="E6281" t="s">
        <v>42</v>
      </c>
      <c r="F6281" t="s">
        <v>265</v>
      </c>
      <c r="G6281">
        <v>28.44</v>
      </c>
    </row>
    <row r="6282" spans="1:7" x14ac:dyDescent="0.55000000000000004">
      <c r="A6282" s="1">
        <v>43055</v>
      </c>
      <c r="B6282" t="s">
        <v>22</v>
      </c>
      <c r="C6282" t="s">
        <v>665</v>
      </c>
      <c r="D6282" t="s">
        <v>40</v>
      </c>
      <c r="E6282" t="s">
        <v>42</v>
      </c>
      <c r="F6282" t="s">
        <v>169</v>
      </c>
      <c r="G6282">
        <v>28.4</v>
      </c>
    </row>
    <row r="6283" spans="1:7" x14ac:dyDescent="0.55000000000000004">
      <c r="A6283" s="1">
        <v>43427</v>
      </c>
      <c r="B6283" t="s">
        <v>37</v>
      </c>
      <c r="C6283" t="s">
        <v>234</v>
      </c>
      <c r="D6283" t="s">
        <v>101</v>
      </c>
      <c r="E6283" t="s">
        <v>28</v>
      </c>
      <c r="F6283" t="s">
        <v>61</v>
      </c>
      <c r="G6283">
        <v>28.4</v>
      </c>
    </row>
    <row r="6284" spans="1:7" x14ac:dyDescent="0.55000000000000004">
      <c r="A6284" s="1">
        <v>42403</v>
      </c>
      <c r="B6284" t="s">
        <v>22</v>
      </c>
      <c r="C6284" t="s">
        <v>134</v>
      </c>
      <c r="D6284" t="s">
        <v>101</v>
      </c>
      <c r="E6284" t="s">
        <v>28</v>
      </c>
      <c r="F6284" t="s">
        <v>61</v>
      </c>
      <c r="G6284">
        <v>28.4</v>
      </c>
    </row>
    <row r="6285" spans="1:7" x14ac:dyDescent="0.55000000000000004">
      <c r="A6285" s="1">
        <v>43394</v>
      </c>
      <c r="B6285" t="s">
        <v>37</v>
      </c>
      <c r="C6285" t="s">
        <v>416</v>
      </c>
      <c r="D6285" t="s">
        <v>40</v>
      </c>
      <c r="E6285" t="s">
        <v>67</v>
      </c>
      <c r="F6285" t="s">
        <v>157</v>
      </c>
      <c r="G6285">
        <v>28.4</v>
      </c>
    </row>
    <row r="6286" spans="1:7" x14ac:dyDescent="0.55000000000000004">
      <c r="A6286" s="1">
        <v>43191</v>
      </c>
      <c r="B6286" t="s">
        <v>22</v>
      </c>
      <c r="C6286" t="s">
        <v>593</v>
      </c>
      <c r="D6286" t="s">
        <v>101</v>
      </c>
      <c r="E6286" t="s">
        <v>42</v>
      </c>
      <c r="F6286" t="s">
        <v>169</v>
      </c>
      <c r="G6286">
        <v>28.4</v>
      </c>
    </row>
    <row r="6287" spans="1:7" x14ac:dyDescent="0.55000000000000004">
      <c r="A6287" s="1">
        <v>43339</v>
      </c>
      <c r="B6287" t="s">
        <v>37</v>
      </c>
      <c r="C6287" t="s">
        <v>39</v>
      </c>
      <c r="D6287" t="s">
        <v>40</v>
      </c>
      <c r="E6287" t="s">
        <v>42</v>
      </c>
      <c r="F6287" t="s">
        <v>575</v>
      </c>
      <c r="G6287">
        <v>28.4</v>
      </c>
    </row>
    <row r="6288" spans="1:7" x14ac:dyDescent="0.55000000000000004">
      <c r="A6288" s="1">
        <v>42589</v>
      </c>
      <c r="B6288" t="s">
        <v>22</v>
      </c>
      <c r="C6288" t="s">
        <v>593</v>
      </c>
      <c r="D6288" t="s">
        <v>101</v>
      </c>
      <c r="E6288" t="s">
        <v>42</v>
      </c>
      <c r="F6288" t="s">
        <v>71</v>
      </c>
      <c r="G6288">
        <v>28.4</v>
      </c>
    </row>
    <row r="6289" spans="1:7" x14ac:dyDescent="0.55000000000000004">
      <c r="A6289" s="1">
        <v>43277</v>
      </c>
      <c r="B6289" t="s">
        <v>37</v>
      </c>
      <c r="C6289" t="s">
        <v>263</v>
      </c>
      <c r="D6289" t="s">
        <v>144</v>
      </c>
      <c r="E6289" t="s">
        <v>42</v>
      </c>
      <c r="F6289" t="s">
        <v>575</v>
      </c>
      <c r="G6289">
        <v>28.4</v>
      </c>
    </row>
    <row r="6290" spans="1:7" x14ac:dyDescent="0.55000000000000004">
      <c r="A6290" s="1">
        <v>43009</v>
      </c>
      <c r="B6290" t="s">
        <v>22</v>
      </c>
      <c r="C6290" t="s">
        <v>100</v>
      </c>
      <c r="D6290" t="s">
        <v>101</v>
      </c>
      <c r="E6290" t="s">
        <v>42</v>
      </c>
      <c r="F6290" t="s">
        <v>86</v>
      </c>
      <c r="G6290">
        <v>28.352</v>
      </c>
    </row>
    <row r="6291" spans="1:7" x14ac:dyDescent="0.55000000000000004">
      <c r="A6291" s="1">
        <v>43442</v>
      </c>
      <c r="B6291" t="s">
        <v>22</v>
      </c>
      <c r="C6291" t="s">
        <v>39</v>
      </c>
      <c r="D6291" t="s">
        <v>40</v>
      </c>
      <c r="E6291" t="s">
        <v>42</v>
      </c>
      <c r="F6291" t="s">
        <v>43</v>
      </c>
      <c r="G6291">
        <v>28.35</v>
      </c>
    </row>
    <row r="6292" spans="1:7" x14ac:dyDescent="0.55000000000000004">
      <c r="A6292" s="1">
        <v>42807</v>
      </c>
      <c r="B6292" t="s">
        <v>37</v>
      </c>
      <c r="C6292" t="s">
        <v>39</v>
      </c>
      <c r="D6292" t="s">
        <v>40</v>
      </c>
      <c r="E6292" t="s">
        <v>28</v>
      </c>
      <c r="F6292" t="s">
        <v>61</v>
      </c>
      <c r="G6292">
        <v>28.28</v>
      </c>
    </row>
    <row r="6293" spans="1:7" x14ac:dyDescent="0.55000000000000004">
      <c r="A6293" s="1">
        <v>43410</v>
      </c>
      <c r="B6293" t="s">
        <v>22</v>
      </c>
      <c r="C6293" t="s">
        <v>84</v>
      </c>
      <c r="D6293" t="s">
        <v>26</v>
      </c>
      <c r="E6293" t="s">
        <v>28</v>
      </c>
      <c r="F6293" t="s">
        <v>61</v>
      </c>
      <c r="G6293">
        <v>28.271999999999998</v>
      </c>
    </row>
    <row r="6294" spans="1:7" x14ac:dyDescent="0.55000000000000004">
      <c r="A6294" s="1">
        <v>43451</v>
      </c>
      <c r="B6294" t="s">
        <v>98</v>
      </c>
      <c r="C6294" t="s">
        <v>250</v>
      </c>
      <c r="D6294" t="s">
        <v>101</v>
      </c>
      <c r="E6294" t="s">
        <v>42</v>
      </c>
      <c r="F6294" t="s">
        <v>86</v>
      </c>
      <c r="G6294">
        <v>28.16</v>
      </c>
    </row>
    <row r="6295" spans="1:7" x14ac:dyDescent="0.55000000000000004">
      <c r="A6295" s="1">
        <v>43207</v>
      </c>
      <c r="B6295" t="s">
        <v>22</v>
      </c>
      <c r="C6295" t="s">
        <v>39</v>
      </c>
      <c r="D6295" t="s">
        <v>40</v>
      </c>
      <c r="E6295" t="s">
        <v>42</v>
      </c>
      <c r="F6295" t="s">
        <v>86</v>
      </c>
      <c r="G6295">
        <v>28.14</v>
      </c>
    </row>
    <row r="6296" spans="1:7" x14ac:dyDescent="0.55000000000000004">
      <c r="A6296" s="1">
        <v>43050</v>
      </c>
      <c r="B6296" t="s">
        <v>37</v>
      </c>
      <c r="C6296" t="s">
        <v>263</v>
      </c>
      <c r="D6296" t="s">
        <v>144</v>
      </c>
      <c r="E6296" t="s">
        <v>42</v>
      </c>
      <c r="F6296" t="s">
        <v>55</v>
      </c>
      <c r="G6296">
        <v>28.14</v>
      </c>
    </row>
    <row r="6297" spans="1:7" x14ac:dyDescent="0.55000000000000004">
      <c r="A6297" s="1">
        <v>43218</v>
      </c>
      <c r="B6297" t="s">
        <v>22</v>
      </c>
      <c r="C6297" t="s">
        <v>84</v>
      </c>
      <c r="D6297" t="s">
        <v>26</v>
      </c>
      <c r="E6297" t="s">
        <v>42</v>
      </c>
      <c r="F6297" t="s">
        <v>74</v>
      </c>
      <c r="G6297">
        <v>28.08</v>
      </c>
    </row>
    <row r="6298" spans="1:7" x14ac:dyDescent="0.55000000000000004">
      <c r="A6298" s="1">
        <v>42968</v>
      </c>
      <c r="B6298" t="s">
        <v>98</v>
      </c>
      <c r="C6298" t="s">
        <v>84</v>
      </c>
      <c r="D6298" t="s">
        <v>26</v>
      </c>
      <c r="E6298" t="s">
        <v>42</v>
      </c>
      <c r="F6298" t="s">
        <v>575</v>
      </c>
      <c r="G6298">
        <v>28.047999999999998</v>
      </c>
    </row>
    <row r="6299" spans="1:7" x14ac:dyDescent="0.55000000000000004">
      <c r="A6299" s="1">
        <v>43147</v>
      </c>
      <c r="B6299" t="s">
        <v>22</v>
      </c>
      <c r="C6299" t="s">
        <v>207</v>
      </c>
      <c r="D6299" t="s">
        <v>101</v>
      </c>
      <c r="E6299" t="s">
        <v>42</v>
      </c>
      <c r="F6299" t="s">
        <v>64</v>
      </c>
      <c r="G6299">
        <v>28.032</v>
      </c>
    </row>
    <row r="6300" spans="1:7" x14ac:dyDescent="0.55000000000000004">
      <c r="A6300" s="1">
        <v>43001</v>
      </c>
      <c r="B6300" t="s">
        <v>98</v>
      </c>
      <c r="C6300" t="s">
        <v>494</v>
      </c>
      <c r="D6300" t="s">
        <v>144</v>
      </c>
      <c r="E6300" t="s">
        <v>28</v>
      </c>
      <c r="F6300" t="s">
        <v>61</v>
      </c>
      <c r="G6300">
        <v>28</v>
      </c>
    </row>
    <row r="6301" spans="1:7" x14ac:dyDescent="0.55000000000000004">
      <c r="A6301" s="1">
        <v>43427</v>
      </c>
      <c r="B6301" t="s">
        <v>22</v>
      </c>
      <c r="C6301" t="s">
        <v>84</v>
      </c>
      <c r="D6301" t="s">
        <v>26</v>
      </c>
      <c r="E6301" t="s">
        <v>67</v>
      </c>
      <c r="F6301" t="s">
        <v>68</v>
      </c>
      <c r="G6301">
        <v>27.992000000000001</v>
      </c>
    </row>
    <row r="6302" spans="1:7" x14ac:dyDescent="0.55000000000000004">
      <c r="A6302" s="1">
        <v>43372</v>
      </c>
      <c r="B6302" t="s">
        <v>98</v>
      </c>
      <c r="C6302" t="s">
        <v>100</v>
      </c>
      <c r="D6302" t="s">
        <v>101</v>
      </c>
      <c r="E6302" t="s">
        <v>42</v>
      </c>
      <c r="F6302" t="s">
        <v>169</v>
      </c>
      <c r="G6302">
        <v>27.968</v>
      </c>
    </row>
    <row r="6303" spans="1:7" x14ac:dyDescent="0.55000000000000004">
      <c r="A6303" s="1">
        <v>42368</v>
      </c>
      <c r="B6303" t="s">
        <v>22</v>
      </c>
      <c r="C6303" t="s">
        <v>143</v>
      </c>
      <c r="D6303" t="s">
        <v>144</v>
      </c>
      <c r="E6303" t="s">
        <v>67</v>
      </c>
      <c r="F6303" t="s">
        <v>157</v>
      </c>
      <c r="G6303">
        <v>27.968</v>
      </c>
    </row>
    <row r="6304" spans="1:7" x14ac:dyDescent="0.55000000000000004">
      <c r="A6304" s="1">
        <v>42802</v>
      </c>
      <c r="B6304" t="s">
        <v>98</v>
      </c>
      <c r="C6304" t="s">
        <v>100</v>
      </c>
      <c r="D6304" t="s">
        <v>101</v>
      </c>
      <c r="E6304" t="s">
        <v>67</v>
      </c>
      <c r="F6304" t="s">
        <v>157</v>
      </c>
      <c r="G6304">
        <v>27.96</v>
      </c>
    </row>
    <row r="6305" spans="1:7" x14ac:dyDescent="0.55000000000000004">
      <c r="A6305" s="1">
        <v>43098</v>
      </c>
      <c r="B6305" t="s">
        <v>22</v>
      </c>
      <c r="C6305" t="s">
        <v>39</v>
      </c>
      <c r="D6305" t="s">
        <v>40</v>
      </c>
      <c r="E6305" t="s">
        <v>42</v>
      </c>
      <c r="F6305" t="s">
        <v>575</v>
      </c>
      <c r="G6305">
        <v>27.96</v>
      </c>
    </row>
    <row r="6306" spans="1:7" x14ac:dyDescent="0.55000000000000004">
      <c r="A6306" s="1">
        <v>43121</v>
      </c>
      <c r="B6306" t="s">
        <v>98</v>
      </c>
      <c r="C6306" t="s">
        <v>92</v>
      </c>
      <c r="D6306" t="s">
        <v>40</v>
      </c>
      <c r="E6306" t="s">
        <v>42</v>
      </c>
      <c r="F6306" t="s">
        <v>71</v>
      </c>
      <c r="G6306">
        <v>27.936</v>
      </c>
    </row>
    <row r="6307" spans="1:7" x14ac:dyDescent="0.55000000000000004">
      <c r="A6307" s="1">
        <v>42089</v>
      </c>
      <c r="B6307" t="s">
        <v>37</v>
      </c>
      <c r="C6307" t="s">
        <v>39</v>
      </c>
      <c r="D6307" t="s">
        <v>40</v>
      </c>
      <c r="E6307" t="s">
        <v>42</v>
      </c>
      <c r="F6307" t="s">
        <v>71</v>
      </c>
      <c r="G6307">
        <v>27.936</v>
      </c>
    </row>
    <row r="6308" spans="1:7" x14ac:dyDescent="0.55000000000000004">
      <c r="A6308" s="1">
        <v>42976</v>
      </c>
      <c r="B6308" t="s">
        <v>98</v>
      </c>
      <c r="C6308" t="s">
        <v>2697</v>
      </c>
      <c r="D6308" t="s">
        <v>144</v>
      </c>
      <c r="E6308" t="s">
        <v>42</v>
      </c>
      <c r="F6308" t="s">
        <v>575</v>
      </c>
      <c r="G6308">
        <v>27.93</v>
      </c>
    </row>
    <row r="6309" spans="1:7" x14ac:dyDescent="0.55000000000000004">
      <c r="A6309" s="1">
        <v>42997</v>
      </c>
      <c r="B6309" t="s">
        <v>98</v>
      </c>
      <c r="C6309" t="s">
        <v>786</v>
      </c>
      <c r="D6309" t="s">
        <v>144</v>
      </c>
      <c r="E6309" t="s">
        <v>42</v>
      </c>
      <c r="F6309" t="s">
        <v>575</v>
      </c>
      <c r="G6309">
        <v>27.93</v>
      </c>
    </row>
    <row r="6310" spans="1:7" x14ac:dyDescent="0.55000000000000004">
      <c r="A6310" s="1">
        <v>43416</v>
      </c>
      <c r="B6310" t="s">
        <v>22</v>
      </c>
      <c r="C6310" t="s">
        <v>92</v>
      </c>
      <c r="D6310" t="s">
        <v>40</v>
      </c>
      <c r="E6310" t="s">
        <v>42</v>
      </c>
      <c r="F6310" t="s">
        <v>575</v>
      </c>
      <c r="G6310">
        <v>27.93</v>
      </c>
    </row>
    <row r="6311" spans="1:7" x14ac:dyDescent="0.55000000000000004">
      <c r="A6311" s="1">
        <v>42920</v>
      </c>
      <c r="B6311" t="s">
        <v>22</v>
      </c>
      <c r="C6311" t="s">
        <v>39</v>
      </c>
      <c r="D6311" t="s">
        <v>40</v>
      </c>
      <c r="E6311" t="s">
        <v>42</v>
      </c>
      <c r="F6311" t="s">
        <v>55</v>
      </c>
      <c r="G6311">
        <v>27.92</v>
      </c>
    </row>
    <row r="6312" spans="1:7" x14ac:dyDescent="0.55000000000000004">
      <c r="A6312" s="1">
        <v>42452</v>
      </c>
      <c r="B6312" t="s">
        <v>22</v>
      </c>
      <c r="C6312" t="s">
        <v>379</v>
      </c>
      <c r="D6312" t="s">
        <v>26</v>
      </c>
      <c r="E6312" t="s">
        <v>42</v>
      </c>
      <c r="F6312" t="s">
        <v>55</v>
      </c>
      <c r="G6312">
        <v>27.92</v>
      </c>
    </row>
    <row r="6313" spans="1:7" x14ac:dyDescent="0.55000000000000004">
      <c r="A6313" s="1">
        <v>43116</v>
      </c>
      <c r="B6313" t="s">
        <v>37</v>
      </c>
      <c r="C6313" t="s">
        <v>39</v>
      </c>
      <c r="D6313" t="s">
        <v>40</v>
      </c>
      <c r="E6313" t="s">
        <v>28</v>
      </c>
      <c r="F6313" t="s">
        <v>61</v>
      </c>
      <c r="G6313">
        <v>27.92</v>
      </c>
    </row>
    <row r="6314" spans="1:7" x14ac:dyDescent="0.55000000000000004">
      <c r="A6314" s="1">
        <v>42682</v>
      </c>
      <c r="B6314" t="s">
        <v>22</v>
      </c>
      <c r="C6314" t="s">
        <v>315</v>
      </c>
      <c r="D6314" t="s">
        <v>26</v>
      </c>
      <c r="E6314" t="s">
        <v>42</v>
      </c>
      <c r="F6314" t="s">
        <v>64</v>
      </c>
      <c r="G6314">
        <v>27.9</v>
      </c>
    </row>
    <row r="6315" spans="1:7" x14ac:dyDescent="0.55000000000000004">
      <c r="A6315" s="1">
        <v>42346</v>
      </c>
      <c r="B6315" t="s">
        <v>22</v>
      </c>
      <c r="C6315" t="s">
        <v>416</v>
      </c>
      <c r="D6315" t="s">
        <v>40</v>
      </c>
      <c r="E6315" t="s">
        <v>42</v>
      </c>
      <c r="F6315" t="s">
        <v>43</v>
      </c>
      <c r="G6315">
        <v>27.888000000000002</v>
      </c>
    </row>
    <row r="6316" spans="1:7" x14ac:dyDescent="0.55000000000000004">
      <c r="A6316" s="1">
        <v>43239</v>
      </c>
      <c r="B6316" t="s">
        <v>37</v>
      </c>
      <c r="C6316" t="s">
        <v>331</v>
      </c>
      <c r="D6316" t="s">
        <v>26</v>
      </c>
      <c r="E6316" t="s">
        <v>42</v>
      </c>
      <c r="F6316" t="s">
        <v>86</v>
      </c>
      <c r="G6316">
        <v>27.888000000000002</v>
      </c>
    </row>
    <row r="6317" spans="1:7" x14ac:dyDescent="0.55000000000000004">
      <c r="A6317" s="1">
        <v>43093</v>
      </c>
      <c r="B6317" t="s">
        <v>98</v>
      </c>
      <c r="C6317" t="s">
        <v>84</v>
      </c>
      <c r="D6317" t="s">
        <v>26</v>
      </c>
      <c r="E6317" t="s">
        <v>42</v>
      </c>
      <c r="F6317" t="s">
        <v>71</v>
      </c>
      <c r="G6317">
        <v>27.882000000000001</v>
      </c>
    </row>
    <row r="6318" spans="1:7" x14ac:dyDescent="0.55000000000000004">
      <c r="A6318" s="1">
        <v>43059</v>
      </c>
      <c r="B6318" t="s">
        <v>37</v>
      </c>
      <c r="C6318" t="s">
        <v>39</v>
      </c>
      <c r="D6318" t="s">
        <v>40</v>
      </c>
      <c r="E6318" t="s">
        <v>67</v>
      </c>
      <c r="F6318" t="s">
        <v>157</v>
      </c>
      <c r="G6318">
        <v>27.88</v>
      </c>
    </row>
    <row r="6319" spans="1:7" x14ac:dyDescent="0.55000000000000004">
      <c r="A6319" s="1">
        <v>42864</v>
      </c>
      <c r="B6319" t="s">
        <v>22</v>
      </c>
      <c r="C6319" t="s">
        <v>315</v>
      </c>
      <c r="D6319" t="s">
        <v>26</v>
      </c>
      <c r="E6319" t="s">
        <v>42</v>
      </c>
      <c r="F6319" t="s">
        <v>64</v>
      </c>
      <c r="G6319">
        <v>27.86</v>
      </c>
    </row>
    <row r="6320" spans="1:7" x14ac:dyDescent="0.55000000000000004">
      <c r="A6320" s="1">
        <v>43177</v>
      </c>
      <c r="B6320" t="s">
        <v>22</v>
      </c>
      <c r="C6320" t="s">
        <v>100</v>
      </c>
      <c r="D6320" t="s">
        <v>101</v>
      </c>
      <c r="E6320" t="s">
        <v>67</v>
      </c>
      <c r="F6320" t="s">
        <v>157</v>
      </c>
      <c r="G6320">
        <v>27.815999999999999</v>
      </c>
    </row>
    <row r="6321" spans="1:7" x14ac:dyDescent="0.55000000000000004">
      <c r="A6321" s="1">
        <v>42829</v>
      </c>
      <c r="B6321" t="s">
        <v>98</v>
      </c>
      <c r="C6321" t="s">
        <v>315</v>
      </c>
      <c r="D6321" t="s">
        <v>26</v>
      </c>
      <c r="E6321" t="s">
        <v>42</v>
      </c>
      <c r="F6321" t="s">
        <v>86</v>
      </c>
      <c r="G6321">
        <v>27.81</v>
      </c>
    </row>
    <row r="6322" spans="1:7" x14ac:dyDescent="0.55000000000000004">
      <c r="A6322" s="1">
        <v>43098</v>
      </c>
      <c r="B6322" t="s">
        <v>22</v>
      </c>
      <c r="C6322" t="s">
        <v>416</v>
      </c>
      <c r="D6322" t="s">
        <v>40</v>
      </c>
      <c r="E6322" t="s">
        <v>42</v>
      </c>
      <c r="F6322" t="s">
        <v>169</v>
      </c>
      <c r="G6322">
        <v>27.792000000000002</v>
      </c>
    </row>
    <row r="6323" spans="1:7" x14ac:dyDescent="0.55000000000000004">
      <c r="A6323" s="1">
        <v>43406</v>
      </c>
      <c r="B6323" t="s">
        <v>37</v>
      </c>
      <c r="C6323" t="s">
        <v>4535</v>
      </c>
      <c r="D6323" t="s">
        <v>101</v>
      </c>
      <c r="E6323" t="s">
        <v>42</v>
      </c>
      <c r="F6323" t="s">
        <v>64</v>
      </c>
      <c r="G6323">
        <v>27.78</v>
      </c>
    </row>
    <row r="6324" spans="1:7" x14ac:dyDescent="0.55000000000000004">
      <c r="A6324" s="1">
        <v>43428</v>
      </c>
      <c r="B6324" t="s">
        <v>22</v>
      </c>
      <c r="C6324" t="s">
        <v>39</v>
      </c>
      <c r="D6324" t="s">
        <v>40</v>
      </c>
      <c r="E6324" t="s">
        <v>42</v>
      </c>
      <c r="F6324" t="s">
        <v>64</v>
      </c>
      <c r="G6324">
        <v>27.76</v>
      </c>
    </row>
    <row r="6325" spans="1:7" x14ac:dyDescent="0.55000000000000004">
      <c r="A6325" s="1">
        <v>43252</v>
      </c>
      <c r="B6325" t="s">
        <v>22</v>
      </c>
      <c r="C6325" t="s">
        <v>494</v>
      </c>
      <c r="D6325" t="s">
        <v>144</v>
      </c>
      <c r="E6325" t="s">
        <v>42</v>
      </c>
      <c r="F6325" t="s">
        <v>86</v>
      </c>
      <c r="G6325">
        <v>27.744</v>
      </c>
    </row>
    <row r="6326" spans="1:7" x14ac:dyDescent="0.55000000000000004">
      <c r="A6326" s="1">
        <v>43365</v>
      </c>
      <c r="B6326" t="s">
        <v>98</v>
      </c>
      <c r="C6326" t="s">
        <v>234</v>
      </c>
      <c r="D6326" t="s">
        <v>101</v>
      </c>
      <c r="E6326" t="s">
        <v>42</v>
      </c>
      <c r="F6326" t="s">
        <v>43</v>
      </c>
      <c r="G6326">
        <v>27.72</v>
      </c>
    </row>
    <row r="6327" spans="1:7" x14ac:dyDescent="0.55000000000000004">
      <c r="A6327" s="1">
        <v>42871</v>
      </c>
      <c r="B6327" t="s">
        <v>22</v>
      </c>
      <c r="C6327" t="s">
        <v>39</v>
      </c>
      <c r="D6327" t="s">
        <v>40</v>
      </c>
      <c r="E6327" t="s">
        <v>42</v>
      </c>
      <c r="F6327" t="s">
        <v>43</v>
      </c>
      <c r="G6327">
        <v>27.72</v>
      </c>
    </row>
    <row r="6328" spans="1:7" x14ac:dyDescent="0.55000000000000004">
      <c r="A6328" s="1">
        <v>43019</v>
      </c>
      <c r="B6328" t="s">
        <v>22</v>
      </c>
      <c r="C6328" t="s">
        <v>207</v>
      </c>
      <c r="D6328" t="s">
        <v>101</v>
      </c>
      <c r="E6328" t="s">
        <v>42</v>
      </c>
      <c r="F6328" t="s">
        <v>64</v>
      </c>
      <c r="G6328">
        <v>27.72</v>
      </c>
    </row>
    <row r="6329" spans="1:7" x14ac:dyDescent="0.55000000000000004">
      <c r="A6329" s="1">
        <v>42715</v>
      </c>
      <c r="B6329" t="s">
        <v>22</v>
      </c>
      <c r="C6329" t="s">
        <v>453</v>
      </c>
      <c r="D6329" t="s">
        <v>40</v>
      </c>
      <c r="E6329" t="s">
        <v>42</v>
      </c>
      <c r="F6329" t="s">
        <v>86</v>
      </c>
      <c r="G6329">
        <v>27.696000000000002</v>
      </c>
    </row>
    <row r="6330" spans="1:7" x14ac:dyDescent="0.55000000000000004">
      <c r="A6330" s="1">
        <v>42661</v>
      </c>
      <c r="B6330" t="s">
        <v>98</v>
      </c>
      <c r="C6330" t="s">
        <v>100</v>
      </c>
      <c r="D6330" t="s">
        <v>101</v>
      </c>
      <c r="E6330" t="s">
        <v>67</v>
      </c>
      <c r="F6330" t="s">
        <v>157</v>
      </c>
      <c r="G6330">
        <v>27.696000000000002</v>
      </c>
    </row>
    <row r="6331" spans="1:7" x14ac:dyDescent="0.55000000000000004">
      <c r="A6331" s="1">
        <v>43046</v>
      </c>
      <c r="B6331" t="s">
        <v>22</v>
      </c>
      <c r="C6331" t="s">
        <v>92</v>
      </c>
      <c r="D6331" t="s">
        <v>40</v>
      </c>
      <c r="E6331" t="s">
        <v>42</v>
      </c>
      <c r="F6331" t="s">
        <v>71</v>
      </c>
      <c r="G6331">
        <v>27.68</v>
      </c>
    </row>
    <row r="6332" spans="1:7" x14ac:dyDescent="0.55000000000000004">
      <c r="A6332" s="1">
        <v>42152</v>
      </c>
      <c r="B6332" t="s">
        <v>37</v>
      </c>
      <c r="C6332" t="s">
        <v>92</v>
      </c>
      <c r="D6332" t="s">
        <v>40</v>
      </c>
      <c r="E6332" t="s">
        <v>67</v>
      </c>
      <c r="F6332" t="s">
        <v>157</v>
      </c>
      <c r="G6332">
        <v>27.6</v>
      </c>
    </row>
    <row r="6333" spans="1:7" x14ac:dyDescent="0.55000000000000004">
      <c r="A6333" s="1">
        <v>43424</v>
      </c>
      <c r="B6333" t="s">
        <v>98</v>
      </c>
      <c r="C6333" t="s">
        <v>25</v>
      </c>
      <c r="D6333" t="s">
        <v>26</v>
      </c>
      <c r="E6333" t="s">
        <v>28</v>
      </c>
      <c r="F6333" t="s">
        <v>61</v>
      </c>
      <c r="G6333">
        <v>27.58</v>
      </c>
    </row>
    <row r="6334" spans="1:7" x14ac:dyDescent="0.55000000000000004">
      <c r="A6334" s="1">
        <v>42364</v>
      </c>
      <c r="B6334" t="s">
        <v>37</v>
      </c>
      <c r="C6334" t="s">
        <v>453</v>
      </c>
      <c r="D6334" t="s">
        <v>40</v>
      </c>
      <c r="E6334" t="s">
        <v>42</v>
      </c>
      <c r="F6334" t="s">
        <v>265</v>
      </c>
      <c r="G6334">
        <v>27.552</v>
      </c>
    </row>
    <row r="6335" spans="1:7" x14ac:dyDescent="0.55000000000000004">
      <c r="A6335" s="1">
        <v>42493</v>
      </c>
      <c r="B6335" t="s">
        <v>22</v>
      </c>
      <c r="C6335" t="s">
        <v>143</v>
      </c>
      <c r="D6335" t="s">
        <v>144</v>
      </c>
      <c r="E6335" t="s">
        <v>67</v>
      </c>
      <c r="F6335" t="s">
        <v>157</v>
      </c>
      <c r="G6335">
        <v>27.552</v>
      </c>
    </row>
    <row r="6336" spans="1:7" x14ac:dyDescent="0.55000000000000004">
      <c r="A6336" s="1">
        <v>43442</v>
      </c>
      <c r="B6336" t="s">
        <v>22</v>
      </c>
      <c r="C6336" t="s">
        <v>110</v>
      </c>
      <c r="D6336" t="s">
        <v>101</v>
      </c>
      <c r="E6336" t="s">
        <v>42</v>
      </c>
      <c r="F6336" t="s">
        <v>86</v>
      </c>
      <c r="G6336">
        <v>27.52</v>
      </c>
    </row>
    <row r="6337" spans="1:7" x14ac:dyDescent="0.55000000000000004">
      <c r="A6337" s="1">
        <v>43178</v>
      </c>
      <c r="B6337" t="s">
        <v>22</v>
      </c>
      <c r="C6337" t="s">
        <v>39</v>
      </c>
      <c r="D6337" t="s">
        <v>40</v>
      </c>
      <c r="E6337" t="s">
        <v>42</v>
      </c>
      <c r="F6337" t="s">
        <v>71</v>
      </c>
      <c r="G6337">
        <v>27.495999999999999</v>
      </c>
    </row>
    <row r="6338" spans="1:7" x14ac:dyDescent="0.55000000000000004">
      <c r="A6338" s="1">
        <v>42128</v>
      </c>
      <c r="B6338" t="s">
        <v>22</v>
      </c>
      <c r="C6338" t="s">
        <v>745</v>
      </c>
      <c r="D6338" t="s">
        <v>144</v>
      </c>
      <c r="E6338" t="s">
        <v>28</v>
      </c>
      <c r="F6338" t="s">
        <v>61</v>
      </c>
      <c r="G6338">
        <v>27.46</v>
      </c>
    </row>
    <row r="6339" spans="1:7" x14ac:dyDescent="0.55000000000000004">
      <c r="A6339" s="1">
        <v>43430</v>
      </c>
      <c r="B6339" t="s">
        <v>98</v>
      </c>
      <c r="C6339" t="s">
        <v>250</v>
      </c>
      <c r="D6339" t="s">
        <v>101</v>
      </c>
      <c r="E6339" t="s">
        <v>28</v>
      </c>
      <c r="F6339" t="s">
        <v>61</v>
      </c>
      <c r="G6339">
        <v>27.46</v>
      </c>
    </row>
    <row r="6340" spans="1:7" x14ac:dyDescent="0.55000000000000004">
      <c r="A6340" s="1">
        <v>43457</v>
      </c>
      <c r="B6340" t="s">
        <v>98</v>
      </c>
      <c r="C6340" t="s">
        <v>745</v>
      </c>
      <c r="D6340" t="s">
        <v>144</v>
      </c>
      <c r="E6340" t="s">
        <v>28</v>
      </c>
      <c r="F6340" t="s">
        <v>61</v>
      </c>
      <c r="G6340">
        <v>27.46</v>
      </c>
    </row>
    <row r="6341" spans="1:7" x14ac:dyDescent="0.55000000000000004">
      <c r="A6341" s="1">
        <v>43248</v>
      </c>
      <c r="B6341" t="s">
        <v>37</v>
      </c>
      <c r="C6341" t="s">
        <v>2738</v>
      </c>
      <c r="D6341" t="s">
        <v>144</v>
      </c>
      <c r="E6341" t="s">
        <v>28</v>
      </c>
      <c r="F6341" t="s">
        <v>61</v>
      </c>
      <c r="G6341">
        <v>27.46</v>
      </c>
    </row>
    <row r="6342" spans="1:7" x14ac:dyDescent="0.55000000000000004">
      <c r="A6342" s="1">
        <v>43253</v>
      </c>
      <c r="B6342" t="s">
        <v>98</v>
      </c>
      <c r="C6342" t="s">
        <v>494</v>
      </c>
      <c r="D6342" t="s">
        <v>144</v>
      </c>
      <c r="E6342" t="s">
        <v>42</v>
      </c>
      <c r="F6342" t="s">
        <v>55</v>
      </c>
      <c r="G6342">
        <v>27.44</v>
      </c>
    </row>
    <row r="6343" spans="1:7" x14ac:dyDescent="0.55000000000000004">
      <c r="A6343" s="1">
        <v>43341</v>
      </c>
      <c r="B6343" t="s">
        <v>37</v>
      </c>
      <c r="C6343" t="s">
        <v>207</v>
      </c>
      <c r="D6343" t="s">
        <v>101</v>
      </c>
      <c r="E6343" t="s">
        <v>42</v>
      </c>
      <c r="F6343" t="s">
        <v>55</v>
      </c>
      <c r="G6343">
        <v>27.44</v>
      </c>
    </row>
    <row r="6344" spans="1:7" x14ac:dyDescent="0.55000000000000004">
      <c r="A6344" s="1">
        <v>43425</v>
      </c>
      <c r="B6344" t="s">
        <v>22</v>
      </c>
      <c r="C6344" t="s">
        <v>263</v>
      </c>
      <c r="D6344" t="s">
        <v>144</v>
      </c>
      <c r="E6344" t="s">
        <v>28</v>
      </c>
      <c r="F6344" t="s">
        <v>61</v>
      </c>
      <c r="G6344">
        <v>27.42</v>
      </c>
    </row>
    <row r="6345" spans="1:7" x14ac:dyDescent="0.55000000000000004">
      <c r="A6345" s="1">
        <v>42544</v>
      </c>
      <c r="B6345" t="s">
        <v>37</v>
      </c>
      <c r="C6345" t="s">
        <v>1271</v>
      </c>
      <c r="D6345" t="s">
        <v>26</v>
      </c>
      <c r="E6345" t="s">
        <v>28</v>
      </c>
      <c r="F6345" t="s">
        <v>61</v>
      </c>
      <c r="G6345">
        <v>27.42</v>
      </c>
    </row>
    <row r="6346" spans="1:7" x14ac:dyDescent="0.55000000000000004">
      <c r="A6346" s="1">
        <v>42938</v>
      </c>
      <c r="B6346" t="s">
        <v>37</v>
      </c>
      <c r="C6346" t="s">
        <v>2738</v>
      </c>
      <c r="D6346" t="s">
        <v>144</v>
      </c>
      <c r="E6346" t="s">
        <v>28</v>
      </c>
      <c r="F6346" t="s">
        <v>61</v>
      </c>
      <c r="G6346">
        <v>27.42</v>
      </c>
    </row>
    <row r="6347" spans="1:7" x14ac:dyDescent="0.55000000000000004">
      <c r="A6347" s="1">
        <v>42620</v>
      </c>
      <c r="B6347" t="s">
        <v>22</v>
      </c>
      <c r="C6347" t="s">
        <v>263</v>
      </c>
      <c r="D6347" t="s">
        <v>144</v>
      </c>
      <c r="E6347" t="s">
        <v>28</v>
      </c>
      <c r="F6347" t="s">
        <v>52</v>
      </c>
      <c r="G6347">
        <v>27.414000000000001</v>
      </c>
    </row>
    <row r="6348" spans="1:7" x14ac:dyDescent="0.55000000000000004">
      <c r="A6348" s="1">
        <v>43387</v>
      </c>
      <c r="B6348" t="s">
        <v>98</v>
      </c>
      <c r="C6348" t="s">
        <v>207</v>
      </c>
      <c r="D6348" t="s">
        <v>101</v>
      </c>
      <c r="E6348" t="s">
        <v>42</v>
      </c>
      <c r="F6348" t="s">
        <v>71</v>
      </c>
      <c r="G6348">
        <v>27.396000000000001</v>
      </c>
    </row>
    <row r="6349" spans="1:7" x14ac:dyDescent="0.55000000000000004">
      <c r="A6349" s="1">
        <v>42945</v>
      </c>
      <c r="B6349" t="s">
        <v>22</v>
      </c>
      <c r="C6349" t="s">
        <v>84</v>
      </c>
      <c r="D6349" t="s">
        <v>26</v>
      </c>
      <c r="E6349" t="s">
        <v>42</v>
      </c>
      <c r="F6349" t="s">
        <v>71</v>
      </c>
      <c r="G6349">
        <v>27.396000000000001</v>
      </c>
    </row>
    <row r="6350" spans="1:7" x14ac:dyDescent="0.55000000000000004">
      <c r="A6350" s="1">
        <v>42858</v>
      </c>
      <c r="B6350" t="s">
        <v>22</v>
      </c>
      <c r="C6350" t="s">
        <v>207</v>
      </c>
      <c r="D6350" t="s">
        <v>101</v>
      </c>
      <c r="E6350" t="s">
        <v>42</v>
      </c>
      <c r="F6350" t="s">
        <v>64</v>
      </c>
      <c r="G6350">
        <v>27.384</v>
      </c>
    </row>
    <row r="6351" spans="1:7" x14ac:dyDescent="0.55000000000000004">
      <c r="A6351" s="1">
        <v>42205</v>
      </c>
      <c r="B6351" t="s">
        <v>22</v>
      </c>
      <c r="C6351" t="s">
        <v>494</v>
      </c>
      <c r="D6351" t="s">
        <v>144</v>
      </c>
      <c r="E6351" t="s">
        <v>42</v>
      </c>
      <c r="F6351" t="s">
        <v>71</v>
      </c>
      <c r="G6351">
        <v>27.36</v>
      </c>
    </row>
    <row r="6352" spans="1:7" x14ac:dyDescent="0.55000000000000004">
      <c r="A6352" s="1">
        <v>43375</v>
      </c>
      <c r="B6352" t="s">
        <v>98</v>
      </c>
      <c r="C6352" t="s">
        <v>331</v>
      </c>
      <c r="D6352" t="s">
        <v>26</v>
      </c>
      <c r="E6352" t="s">
        <v>42</v>
      </c>
      <c r="F6352" t="s">
        <v>71</v>
      </c>
      <c r="G6352">
        <v>27.36</v>
      </c>
    </row>
    <row r="6353" spans="1:7" x14ac:dyDescent="0.55000000000000004">
      <c r="A6353" s="1">
        <v>42714</v>
      </c>
      <c r="B6353" t="s">
        <v>37</v>
      </c>
      <c r="C6353" t="s">
        <v>2738</v>
      </c>
      <c r="D6353" t="s">
        <v>144</v>
      </c>
      <c r="E6353" t="s">
        <v>42</v>
      </c>
      <c r="F6353" t="s">
        <v>64</v>
      </c>
      <c r="G6353">
        <v>27.36</v>
      </c>
    </row>
    <row r="6354" spans="1:7" x14ac:dyDescent="0.55000000000000004">
      <c r="A6354" s="1">
        <v>42254</v>
      </c>
      <c r="B6354" t="s">
        <v>37</v>
      </c>
      <c r="C6354" t="s">
        <v>39</v>
      </c>
      <c r="D6354" t="s">
        <v>40</v>
      </c>
      <c r="E6354" t="s">
        <v>42</v>
      </c>
      <c r="F6354" t="s">
        <v>575</v>
      </c>
      <c r="G6354">
        <v>27.36</v>
      </c>
    </row>
    <row r="6355" spans="1:7" x14ac:dyDescent="0.55000000000000004">
      <c r="A6355" s="1">
        <v>42725</v>
      </c>
      <c r="B6355" t="s">
        <v>22</v>
      </c>
      <c r="C6355" t="s">
        <v>50</v>
      </c>
      <c r="D6355" t="s">
        <v>26</v>
      </c>
      <c r="E6355" t="s">
        <v>42</v>
      </c>
      <c r="F6355" t="s">
        <v>169</v>
      </c>
      <c r="G6355">
        <v>27.312000000000001</v>
      </c>
    </row>
    <row r="6356" spans="1:7" x14ac:dyDescent="0.55000000000000004">
      <c r="A6356" s="1">
        <v>43015</v>
      </c>
      <c r="B6356" t="s">
        <v>22</v>
      </c>
      <c r="C6356" t="s">
        <v>39</v>
      </c>
      <c r="D6356" t="s">
        <v>40</v>
      </c>
      <c r="E6356" t="s">
        <v>42</v>
      </c>
      <c r="F6356" t="s">
        <v>71</v>
      </c>
      <c r="G6356">
        <v>27.263999999999999</v>
      </c>
    </row>
    <row r="6357" spans="1:7" x14ac:dyDescent="0.55000000000000004">
      <c r="A6357" s="1">
        <v>43443</v>
      </c>
      <c r="B6357" t="s">
        <v>37</v>
      </c>
      <c r="C6357" t="s">
        <v>100</v>
      </c>
      <c r="D6357" t="s">
        <v>101</v>
      </c>
      <c r="E6357" t="s">
        <v>42</v>
      </c>
      <c r="F6357" t="s">
        <v>55</v>
      </c>
      <c r="G6357">
        <v>27.24</v>
      </c>
    </row>
    <row r="6358" spans="1:7" x14ac:dyDescent="0.55000000000000004">
      <c r="A6358" s="1">
        <v>43042</v>
      </c>
      <c r="B6358" t="s">
        <v>22</v>
      </c>
      <c r="C6358" t="s">
        <v>485</v>
      </c>
      <c r="D6358" t="s">
        <v>101</v>
      </c>
      <c r="E6358" t="s">
        <v>42</v>
      </c>
      <c r="F6358" t="s">
        <v>71</v>
      </c>
      <c r="G6358">
        <v>27.24</v>
      </c>
    </row>
    <row r="6359" spans="1:7" x14ac:dyDescent="0.55000000000000004">
      <c r="A6359" s="1">
        <v>43007</v>
      </c>
      <c r="B6359" t="s">
        <v>22</v>
      </c>
      <c r="C6359" t="s">
        <v>39</v>
      </c>
      <c r="D6359" t="s">
        <v>40</v>
      </c>
      <c r="E6359" t="s">
        <v>42</v>
      </c>
      <c r="F6359" t="s">
        <v>71</v>
      </c>
      <c r="G6359">
        <v>27.24</v>
      </c>
    </row>
    <row r="6360" spans="1:7" x14ac:dyDescent="0.55000000000000004">
      <c r="A6360" s="1">
        <v>42588</v>
      </c>
      <c r="B6360" t="s">
        <v>37</v>
      </c>
      <c r="C6360" t="s">
        <v>100</v>
      </c>
      <c r="D6360" t="s">
        <v>101</v>
      </c>
      <c r="E6360" t="s">
        <v>42</v>
      </c>
      <c r="F6360" t="s">
        <v>86</v>
      </c>
      <c r="G6360">
        <v>27.216000000000001</v>
      </c>
    </row>
    <row r="6361" spans="1:7" x14ac:dyDescent="0.55000000000000004">
      <c r="A6361" s="1">
        <v>42537</v>
      </c>
      <c r="B6361" t="s">
        <v>22</v>
      </c>
      <c r="C6361" t="s">
        <v>100</v>
      </c>
      <c r="D6361" t="s">
        <v>101</v>
      </c>
      <c r="E6361" t="s">
        <v>42</v>
      </c>
      <c r="F6361" t="s">
        <v>86</v>
      </c>
      <c r="G6361">
        <v>27.216000000000001</v>
      </c>
    </row>
    <row r="6362" spans="1:7" x14ac:dyDescent="0.55000000000000004">
      <c r="A6362" s="1">
        <v>42679</v>
      </c>
      <c r="B6362" t="s">
        <v>22</v>
      </c>
      <c r="C6362" t="s">
        <v>494</v>
      </c>
      <c r="D6362" t="s">
        <v>144</v>
      </c>
      <c r="E6362" t="s">
        <v>42</v>
      </c>
      <c r="F6362" t="s">
        <v>575</v>
      </c>
      <c r="G6362">
        <v>27.2</v>
      </c>
    </row>
    <row r="6363" spans="1:7" x14ac:dyDescent="0.55000000000000004">
      <c r="A6363" s="1">
        <v>43247</v>
      </c>
      <c r="B6363" t="s">
        <v>37</v>
      </c>
      <c r="C6363" t="s">
        <v>84</v>
      </c>
      <c r="D6363" t="s">
        <v>26</v>
      </c>
      <c r="E6363" t="s">
        <v>67</v>
      </c>
      <c r="F6363" t="s">
        <v>157</v>
      </c>
      <c r="G6363">
        <v>27.192</v>
      </c>
    </row>
    <row r="6364" spans="1:7" x14ac:dyDescent="0.55000000000000004">
      <c r="A6364" s="1">
        <v>43400</v>
      </c>
      <c r="B6364" t="s">
        <v>98</v>
      </c>
      <c r="C6364" t="s">
        <v>207</v>
      </c>
      <c r="D6364" t="s">
        <v>101</v>
      </c>
      <c r="E6364" t="s">
        <v>67</v>
      </c>
      <c r="F6364" t="s">
        <v>68</v>
      </c>
      <c r="G6364">
        <v>27.184000000000001</v>
      </c>
    </row>
    <row r="6365" spans="1:7" x14ac:dyDescent="0.55000000000000004">
      <c r="A6365" s="1">
        <v>43365</v>
      </c>
      <c r="B6365" t="s">
        <v>37</v>
      </c>
      <c r="C6365" t="s">
        <v>665</v>
      </c>
      <c r="D6365" t="s">
        <v>40</v>
      </c>
      <c r="E6365" t="s">
        <v>42</v>
      </c>
      <c r="F6365" t="s">
        <v>86</v>
      </c>
      <c r="G6365">
        <v>27.18</v>
      </c>
    </row>
    <row r="6366" spans="1:7" x14ac:dyDescent="0.55000000000000004">
      <c r="A6366" s="1">
        <v>42625</v>
      </c>
      <c r="B6366" t="s">
        <v>22</v>
      </c>
      <c r="C6366" t="s">
        <v>263</v>
      </c>
      <c r="D6366" t="s">
        <v>144</v>
      </c>
      <c r="E6366" t="s">
        <v>42</v>
      </c>
      <c r="F6366" t="s">
        <v>169</v>
      </c>
      <c r="G6366">
        <v>27.18</v>
      </c>
    </row>
    <row r="6367" spans="1:7" x14ac:dyDescent="0.55000000000000004">
      <c r="A6367" s="1">
        <v>42728</v>
      </c>
      <c r="B6367" t="s">
        <v>22</v>
      </c>
      <c r="C6367" t="s">
        <v>494</v>
      </c>
      <c r="D6367" t="s">
        <v>144</v>
      </c>
      <c r="E6367" t="s">
        <v>42</v>
      </c>
      <c r="F6367" t="s">
        <v>64</v>
      </c>
      <c r="G6367">
        <v>27.167999999999999</v>
      </c>
    </row>
    <row r="6368" spans="1:7" x14ac:dyDescent="0.55000000000000004">
      <c r="A6368" s="1">
        <v>43462</v>
      </c>
      <c r="B6368" t="s">
        <v>22</v>
      </c>
      <c r="C6368" t="s">
        <v>100</v>
      </c>
      <c r="D6368" t="s">
        <v>101</v>
      </c>
      <c r="E6368" t="s">
        <v>42</v>
      </c>
      <c r="F6368" t="s">
        <v>64</v>
      </c>
      <c r="G6368">
        <v>27.167999999999999</v>
      </c>
    </row>
    <row r="6369" spans="1:7" x14ac:dyDescent="0.55000000000000004">
      <c r="A6369" s="1">
        <v>42696</v>
      </c>
      <c r="B6369" t="s">
        <v>98</v>
      </c>
      <c r="C6369" t="s">
        <v>100</v>
      </c>
      <c r="D6369" t="s">
        <v>101</v>
      </c>
      <c r="E6369" t="s">
        <v>67</v>
      </c>
      <c r="F6369" t="s">
        <v>157</v>
      </c>
      <c r="G6369">
        <v>27.167999999999999</v>
      </c>
    </row>
    <row r="6370" spans="1:7" x14ac:dyDescent="0.55000000000000004">
      <c r="A6370" s="1">
        <v>43442</v>
      </c>
      <c r="B6370" t="s">
        <v>22</v>
      </c>
      <c r="C6370" t="s">
        <v>39</v>
      </c>
      <c r="D6370" t="s">
        <v>40</v>
      </c>
      <c r="E6370" t="s">
        <v>42</v>
      </c>
      <c r="F6370" t="s">
        <v>86</v>
      </c>
      <c r="G6370">
        <v>27.15</v>
      </c>
    </row>
    <row r="6371" spans="1:7" x14ac:dyDescent="0.55000000000000004">
      <c r="A6371" s="1">
        <v>43201</v>
      </c>
      <c r="B6371" t="s">
        <v>22</v>
      </c>
      <c r="C6371" t="s">
        <v>494</v>
      </c>
      <c r="D6371" t="s">
        <v>144</v>
      </c>
      <c r="E6371" t="s">
        <v>67</v>
      </c>
      <c r="F6371" t="s">
        <v>157</v>
      </c>
      <c r="G6371">
        <v>27.12</v>
      </c>
    </row>
    <row r="6372" spans="1:7" x14ac:dyDescent="0.55000000000000004">
      <c r="A6372" s="1">
        <v>43172</v>
      </c>
      <c r="B6372" t="s">
        <v>22</v>
      </c>
      <c r="C6372" t="s">
        <v>745</v>
      </c>
      <c r="D6372" t="s">
        <v>144</v>
      </c>
      <c r="E6372" t="s">
        <v>42</v>
      </c>
      <c r="F6372" t="s">
        <v>86</v>
      </c>
      <c r="G6372">
        <v>27.12</v>
      </c>
    </row>
    <row r="6373" spans="1:7" x14ac:dyDescent="0.55000000000000004">
      <c r="A6373" s="1">
        <v>42122</v>
      </c>
      <c r="B6373" t="s">
        <v>37</v>
      </c>
      <c r="C6373" t="s">
        <v>494</v>
      </c>
      <c r="D6373" t="s">
        <v>144</v>
      </c>
      <c r="E6373" t="s">
        <v>42</v>
      </c>
      <c r="F6373" t="s">
        <v>55</v>
      </c>
      <c r="G6373">
        <v>27.096</v>
      </c>
    </row>
    <row r="6374" spans="1:7" x14ac:dyDescent="0.55000000000000004">
      <c r="A6374" s="1">
        <v>42697</v>
      </c>
      <c r="B6374" t="s">
        <v>37</v>
      </c>
      <c r="C6374" t="s">
        <v>100</v>
      </c>
      <c r="D6374" t="s">
        <v>101</v>
      </c>
      <c r="E6374" t="s">
        <v>42</v>
      </c>
      <c r="F6374" t="s">
        <v>55</v>
      </c>
      <c r="G6374">
        <v>27.056000000000001</v>
      </c>
    </row>
    <row r="6375" spans="1:7" x14ac:dyDescent="0.55000000000000004">
      <c r="A6375" s="1">
        <v>42872</v>
      </c>
      <c r="B6375" t="s">
        <v>37</v>
      </c>
      <c r="C6375" t="s">
        <v>50</v>
      </c>
      <c r="D6375" t="s">
        <v>26</v>
      </c>
      <c r="E6375" t="s">
        <v>42</v>
      </c>
      <c r="F6375" t="s">
        <v>71</v>
      </c>
      <c r="G6375">
        <v>27.018000000000001</v>
      </c>
    </row>
    <row r="6376" spans="1:7" x14ac:dyDescent="0.55000000000000004">
      <c r="A6376" s="1">
        <v>42606</v>
      </c>
      <c r="B6376" t="s">
        <v>22</v>
      </c>
      <c r="C6376" t="s">
        <v>494</v>
      </c>
      <c r="D6376" t="s">
        <v>144</v>
      </c>
      <c r="E6376" t="s">
        <v>67</v>
      </c>
      <c r="F6376" t="s">
        <v>68</v>
      </c>
      <c r="G6376">
        <v>26.981999999999999</v>
      </c>
    </row>
    <row r="6377" spans="1:7" x14ac:dyDescent="0.55000000000000004">
      <c r="A6377" s="1">
        <v>43046</v>
      </c>
      <c r="B6377" t="s">
        <v>37</v>
      </c>
      <c r="C6377" t="s">
        <v>39</v>
      </c>
      <c r="D6377" t="s">
        <v>40</v>
      </c>
      <c r="E6377" t="s">
        <v>42</v>
      </c>
      <c r="F6377" t="s">
        <v>71</v>
      </c>
      <c r="G6377">
        <v>26.975999999999999</v>
      </c>
    </row>
    <row r="6378" spans="1:7" x14ac:dyDescent="0.55000000000000004">
      <c r="A6378" s="1">
        <v>42511</v>
      </c>
      <c r="B6378" t="s">
        <v>37</v>
      </c>
      <c r="C6378" t="s">
        <v>92</v>
      </c>
      <c r="D6378" t="s">
        <v>40</v>
      </c>
      <c r="E6378" t="s">
        <v>42</v>
      </c>
      <c r="F6378" t="s">
        <v>71</v>
      </c>
      <c r="G6378">
        <v>26.975999999999999</v>
      </c>
    </row>
    <row r="6379" spans="1:7" x14ac:dyDescent="0.55000000000000004">
      <c r="A6379" s="1">
        <v>42647</v>
      </c>
      <c r="B6379" t="s">
        <v>22</v>
      </c>
      <c r="C6379" t="s">
        <v>39</v>
      </c>
      <c r="D6379" t="s">
        <v>40</v>
      </c>
      <c r="E6379" t="s">
        <v>42</v>
      </c>
      <c r="F6379" t="s">
        <v>55</v>
      </c>
      <c r="G6379">
        <v>26.96</v>
      </c>
    </row>
    <row r="6380" spans="1:7" x14ac:dyDescent="0.55000000000000004">
      <c r="A6380" s="1">
        <v>42892</v>
      </c>
      <c r="B6380" t="s">
        <v>98</v>
      </c>
      <c r="C6380" t="s">
        <v>39</v>
      </c>
      <c r="D6380" t="s">
        <v>40</v>
      </c>
      <c r="E6380" t="s">
        <v>67</v>
      </c>
      <c r="F6380" t="s">
        <v>157</v>
      </c>
      <c r="G6380">
        <v>26.96</v>
      </c>
    </row>
    <row r="6381" spans="1:7" x14ac:dyDescent="0.55000000000000004">
      <c r="A6381" s="1">
        <v>42881</v>
      </c>
      <c r="B6381" t="s">
        <v>22</v>
      </c>
      <c r="C6381" t="s">
        <v>110</v>
      </c>
      <c r="D6381" t="s">
        <v>101</v>
      </c>
      <c r="E6381" t="s">
        <v>28</v>
      </c>
      <c r="F6381" t="s">
        <v>61</v>
      </c>
      <c r="G6381">
        <v>26.94</v>
      </c>
    </row>
    <row r="6382" spans="1:7" x14ac:dyDescent="0.55000000000000004">
      <c r="A6382" s="1">
        <v>42645</v>
      </c>
      <c r="B6382" t="s">
        <v>37</v>
      </c>
      <c r="C6382" t="s">
        <v>745</v>
      </c>
      <c r="D6382" t="s">
        <v>144</v>
      </c>
      <c r="E6382" t="s">
        <v>42</v>
      </c>
      <c r="F6382" t="s">
        <v>71</v>
      </c>
      <c r="G6382">
        <v>26.9</v>
      </c>
    </row>
    <row r="6383" spans="1:7" x14ac:dyDescent="0.55000000000000004">
      <c r="A6383" s="1">
        <v>42877</v>
      </c>
      <c r="B6383" t="s">
        <v>22</v>
      </c>
      <c r="C6383" t="s">
        <v>786</v>
      </c>
      <c r="D6383" t="s">
        <v>144</v>
      </c>
      <c r="E6383" t="s">
        <v>42</v>
      </c>
      <c r="F6383" t="s">
        <v>169</v>
      </c>
      <c r="G6383">
        <v>26.88</v>
      </c>
    </row>
    <row r="6384" spans="1:7" x14ac:dyDescent="0.55000000000000004">
      <c r="A6384" s="1">
        <v>43162</v>
      </c>
      <c r="B6384" t="s">
        <v>22</v>
      </c>
      <c r="C6384" t="s">
        <v>100</v>
      </c>
      <c r="D6384" t="s">
        <v>101</v>
      </c>
      <c r="E6384" t="s">
        <v>42</v>
      </c>
      <c r="F6384" t="s">
        <v>86</v>
      </c>
      <c r="G6384">
        <v>26.88</v>
      </c>
    </row>
    <row r="6385" spans="1:7" x14ac:dyDescent="0.55000000000000004">
      <c r="A6385" s="1">
        <v>42423</v>
      </c>
      <c r="B6385" t="s">
        <v>98</v>
      </c>
      <c r="C6385" t="s">
        <v>263</v>
      </c>
      <c r="D6385" t="s">
        <v>144</v>
      </c>
      <c r="E6385" t="s">
        <v>42</v>
      </c>
      <c r="F6385" t="s">
        <v>74</v>
      </c>
      <c r="G6385">
        <v>26.88</v>
      </c>
    </row>
    <row r="6386" spans="1:7" x14ac:dyDescent="0.55000000000000004">
      <c r="A6386" s="1">
        <v>43081</v>
      </c>
      <c r="B6386" t="s">
        <v>98</v>
      </c>
      <c r="C6386" t="s">
        <v>234</v>
      </c>
      <c r="D6386" t="s">
        <v>101</v>
      </c>
      <c r="E6386" t="s">
        <v>42</v>
      </c>
      <c r="F6386" t="s">
        <v>55</v>
      </c>
      <c r="G6386">
        <v>26.86</v>
      </c>
    </row>
    <row r="6387" spans="1:7" x14ac:dyDescent="0.55000000000000004">
      <c r="A6387" s="1">
        <v>42892</v>
      </c>
      <c r="B6387" t="s">
        <v>22</v>
      </c>
      <c r="C6387" t="s">
        <v>1708</v>
      </c>
      <c r="D6387" t="s">
        <v>26</v>
      </c>
      <c r="E6387" t="s">
        <v>67</v>
      </c>
      <c r="F6387" t="s">
        <v>157</v>
      </c>
      <c r="G6387">
        <v>26.85</v>
      </c>
    </row>
    <row r="6388" spans="1:7" x14ac:dyDescent="0.55000000000000004">
      <c r="A6388" s="1">
        <v>42804</v>
      </c>
      <c r="B6388" t="s">
        <v>98</v>
      </c>
      <c r="C6388" t="s">
        <v>39</v>
      </c>
      <c r="D6388" t="s">
        <v>40</v>
      </c>
      <c r="E6388" t="s">
        <v>67</v>
      </c>
      <c r="F6388" t="s">
        <v>157</v>
      </c>
      <c r="G6388">
        <v>26.85</v>
      </c>
    </row>
    <row r="6389" spans="1:7" x14ac:dyDescent="0.55000000000000004">
      <c r="A6389" s="1">
        <v>42494</v>
      </c>
      <c r="B6389" t="s">
        <v>37</v>
      </c>
      <c r="C6389" t="s">
        <v>263</v>
      </c>
      <c r="D6389" t="s">
        <v>144</v>
      </c>
      <c r="E6389" t="s">
        <v>28</v>
      </c>
      <c r="F6389" t="s">
        <v>61</v>
      </c>
      <c r="G6389">
        <v>26.8</v>
      </c>
    </row>
    <row r="6390" spans="1:7" x14ac:dyDescent="0.55000000000000004">
      <c r="A6390" s="1">
        <v>42333</v>
      </c>
      <c r="B6390" t="s">
        <v>37</v>
      </c>
      <c r="C6390" t="s">
        <v>39</v>
      </c>
      <c r="D6390" t="s">
        <v>40</v>
      </c>
      <c r="E6390" t="s">
        <v>42</v>
      </c>
      <c r="F6390" t="s">
        <v>86</v>
      </c>
      <c r="G6390">
        <v>26.76</v>
      </c>
    </row>
    <row r="6391" spans="1:7" x14ac:dyDescent="0.55000000000000004">
      <c r="A6391" s="1">
        <v>43340</v>
      </c>
      <c r="B6391" t="s">
        <v>22</v>
      </c>
      <c r="C6391" t="s">
        <v>207</v>
      </c>
      <c r="D6391" t="s">
        <v>101</v>
      </c>
      <c r="E6391" t="s">
        <v>42</v>
      </c>
      <c r="F6391" t="s">
        <v>86</v>
      </c>
      <c r="G6391">
        <v>26.72</v>
      </c>
    </row>
    <row r="6392" spans="1:7" x14ac:dyDescent="0.55000000000000004">
      <c r="A6392" s="1">
        <v>43187</v>
      </c>
      <c r="B6392" t="s">
        <v>37</v>
      </c>
      <c r="C6392" t="s">
        <v>39</v>
      </c>
      <c r="D6392" t="s">
        <v>40</v>
      </c>
      <c r="E6392" t="s">
        <v>42</v>
      </c>
      <c r="F6392" t="s">
        <v>86</v>
      </c>
      <c r="G6392">
        <v>26.72</v>
      </c>
    </row>
    <row r="6393" spans="1:7" x14ac:dyDescent="0.55000000000000004">
      <c r="A6393" s="1">
        <v>43416</v>
      </c>
      <c r="B6393" t="s">
        <v>22</v>
      </c>
      <c r="C6393" t="s">
        <v>50</v>
      </c>
      <c r="D6393" t="s">
        <v>26</v>
      </c>
      <c r="E6393" t="s">
        <v>42</v>
      </c>
      <c r="F6393" t="s">
        <v>86</v>
      </c>
      <c r="G6393">
        <v>26.72</v>
      </c>
    </row>
    <row r="6394" spans="1:7" x14ac:dyDescent="0.55000000000000004">
      <c r="A6394" s="1">
        <v>43170</v>
      </c>
      <c r="B6394" t="s">
        <v>98</v>
      </c>
      <c r="C6394" t="s">
        <v>1244</v>
      </c>
      <c r="D6394" t="s">
        <v>144</v>
      </c>
      <c r="E6394" t="s">
        <v>28</v>
      </c>
      <c r="F6394" t="s">
        <v>61</v>
      </c>
      <c r="G6394">
        <v>26.72</v>
      </c>
    </row>
    <row r="6395" spans="1:7" x14ac:dyDescent="0.55000000000000004">
      <c r="A6395" s="1">
        <v>42096</v>
      </c>
      <c r="B6395" t="s">
        <v>22</v>
      </c>
      <c r="C6395" t="s">
        <v>100</v>
      </c>
      <c r="D6395" t="s">
        <v>101</v>
      </c>
      <c r="E6395" t="s">
        <v>42</v>
      </c>
      <c r="F6395" t="s">
        <v>86</v>
      </c>
      <c r="G6395">
        <v>26.72</v>
      </c>
    </row>
    <row r="6396" spans="1:7" x14ac:dyDescent="0.55000000000000004">
      <c r="A6396" s="1">
        <v>42218</v>
      </c>
      <c r="B6396" t="s">
        <v>98</v>
      </c>
      <c r="C6396" t="s">
        <v>593</v>
      </c>
      <c r="D6396" t="s">
        <v>101</v>
      </c>
      <c r="E6396" t="s">
        <v>42</v>
      </c>
      <c r="F6396" t="s">
        <v>71</v>
      </c>
      <c r="G6396">
        <v>26.7</v>
      </c>
    </row>
    <row r="6397" spans="1:7" x14ac:dyDescent="0.55000000000000004">
      <c r="A6397" s="1">
        <v>42099</v>
      </c>
      <c r="B6397" t="s">
        <v>22</v>
      </c>
      <c r="C6397" t="s">
        <v>234</v>
      </c>
      <c r="D6397" t="s">
        <v>101</v>
      </c>
      <c r="E6397" t="s">
        <v>42</v>
      </c>
      <c r="F6397" t="s">
        <v>64</v>
      </c>
      <c r="G6397">
        <v>26.7</v>
      </c>
    </row>
    <row r="6398" spans="1:7" x14ac:dyDescent="0.55000000000000004">
      <c r="A6398" s="1">
        <v>43227</v>
      </c>
      <c r="B6398" t="s">
        <v>37</v>
      </c>
      <c r="C6398" t="s">
        <v>234</v>
      </c>
      <c r="D6398" t="s">
        <v>101</v>
      </c>
      <c r="E6398" t="s">
        <v>28</v>
      </c>
      <c r="F6398" t="s">
        <v>32</v>
      </c>
      <c r="G6398">
        <v>26.64</v>
      </c>
    </row>
    <row r="6399" spans="1:7" x14ac:dyDescent="0.55000000000000004">
      <c r="A6399" s="1">
        <v>42207</v>
      </c>
      <c r="B6399" t="s">
        <v>22</v>
      </c>
      <c r="C6399" t="s">
        <v>100</v>
      </c>
      <c r="D6399" t="s">
        <v>101</v>
      </c>
      <c r="E6399" t="s">
        <v>42</v>
      </c>
      <c r="F6399" t="s">
        <v>55</v>
      </c>
      <c r="G6399">
        <v>26.632000000000001</v>
      </c>
    </row>
    <row r="6400" spans="1:7" x14ac:dyDescent="0.55000000000000004">
      <c r="A6400" s="1">
        <v>43296</v>
      </c>
      <c r="B6400" t="s">
        <v>22</v>
      </c>
      <c r="C6400" t="s">
        <v>241</v>
      </c>
      <c r="D6400" t="s">
        <v>144</v>
      </c>
      <c r="E6400" t="s">
        <v>42</v>
      </c>
      <c r="F6400" t="s">
        <v>71</v>
      </c>
      <c r="G6400">
        <v>26.55</v>
      </c>
    </row>
    <row r="6401" spans="1:7" x14ac:dyDescent="0.55000000000000004">
      <c r="A6401" s="1">
        <v>42885</v>
      </c>
      <c r="B6401" t="s">
        <v>37</v>
      </c>
      <c r="C6401" t="s">
        <v>315</v>
      </c>
      <c r="D6401" t="s">
        <v>26</v>
      </c>
      <c r="E6401" t="s">
        <v>42</v>
      </c>
      <c r="F6401" t="s">
        <v>169</v>
      </c>
      <c r="G6401">
        <v>26.55</v>
      </c>
    </row>
    <row r="6402" spans="1:7" x14ac:dyDescent="0.55000000000000004">
      <c r="A6402" s="1">
        <v>43095</v>
      </c>
      <c r="B6402" t="s">
        <v>37</v>
      </c>
      <c r="C6402" t="s">
        <v>786</v>
      </c>
      <c r="D6402" t="s">
        <v>144</v>
      </c>
      <c r="E6402" t="s">
        <v>42</v>
      </c>
      <c r="F6402" t="s">
        <v>74</v>
      </c>
      <c r="G6402">
        <v>26.49</v>
      </c>
    </row>
    <row r="6403" spans="1:7" x14ac:dyDescent="0.55000000000000004">
      <c r="A6403" s="1">
        <v>43187</v>
      </c>
      <c r="B6403" t="s">
        <v>37</v>
      </c>
      <c r="C6403" t="s">
        <v>39</v>
      </c>
      <c r="D6403" t="s">
        <v>40</v>
      </c>
      <c r="E6403" t="s">
        <v>28</v>
      </c>
      <c r="F6403" t="s">
        <v>61</v>
      </c>
      <c r="G6403">
        <v>26.48</v>
      </c>
    </row>
    <row r="6404" spans="1:7" x14ac:dyDescent="0.55000000000000004">
      <c r="A6404" s="1">
        <v>42343</v>
      </c>
      <c r="B6404" t="s">
        <v>22</v>
      </c>
      <c r="C6404" t="s">
        <v>39</v>
      </c>
      <c r="D6404" t="s">
        <v>40</v>
      </c>
      <c r="E6404" t="s">
        <v>42</v>
      </c>
      <c r="F6404" t="s">
        <v>64</v>
      </c>
      <c r="G6404">
        <v>26.46</v>
      </c>
    </row>
    <row r="6405" spans="1:7" x14ac:dyDescent="0.55000000000000004">
      <c r="A6405" s="1">
        <v>43345</v>
      </c>
      <c r="B6405" t="s">
        <v>37</v>
      </c>
      <c r="C6405" t="s">
        <v>263</v>
      </c>
      <c r="D6405" t="s">
        <v>144</v>
      </c>
      <c r="E6405" t="s">
        <v>42</v>
      </c>
      <c r="F6405" t="s">
        <v>71</v>
      </c>
      <c r="G6405">
        <v>26.431999999999999</v>
      </c>
    </row>
    <row r="6406" spans="1:7" x14ac:dyDescent="0.55000000000000004">
      <c r="A6406" s="1">
        <v>42414</v>
      </c>
      <c r="B6406" t="s">
        <v>22</v>
      </c>
      <c r="C6406" t="s">
        <v>263</v>
      </c>
      <c r="D6406" t="s">
        <v>144</v>
      </c>
      <c r="E6406" t="s">
        <v>42</v>
      </c>
      <c r="F6406" t="s">
        <v>71</v>
      </c>
      <c r="G6406">
        <v>26.423999999999999</v>
      </c>
    </row>
    <row r="6407" spans="1:7" x14ac:dyDescent="0.55000000000000004">
      <c r="A6407" s="1">
        <v>42858</v>
      </c>
      <c r="B6407" t="s">
        <v>22</v>
      </c>
      <c r="C6407" t="s">
        <v>207</v>
      </c>
      <c r="D6407" t="s">
        <v>101</v>
      </c>
      <c r="E6407" t="s">
        <v>42</v>
      </c>
      <c r="F6407" t="s">
        <v>74</v>
      </c>
      <c r="G6407">
        <v>26.405999999999999</v>
      </c>
    </row>
    <row r="6408" spans="1:7" x14ac:dyDescent="0.55000000000000004">
      <c r="A6408" s="1">
        <v>42571</v>
      </c>
      <c r="B6408" t="s">
        <v>22</v>
      </c>
      <c r="C6408" t="s">
        <v>250</v>
      </c>
      <c r="D6408" t="s">
        <v>101</v>
      </c>
      <c r="E6408" t="s">
        <v>42</v>
      </c>
      <c r="F6408" t="s">
        <v>86</v>
      </c>
      <c r="G6408">
        <v>26.4</v>
      </c>
    </row>
    <row r="6409" spans="1:7" x14ac:dyDescent="0.55000000000000004">
      <c r="A6409" s="1">
        <v>43396</v>
      </c>
      <c r="B6409" t="s">
        <v>37</v>
      </c>
      <c r="C6409" t="s">
        <v>263</v>
      </c>
      <c r="D6409" t="s">
        <v>144</v>
      </c>
      <c r="E6409" t="s">
        <v>42</v>
      </c>
      <c r="F6409" t="s">
        <v>86</v>
      </c>
      <c r="G6409">
        <v>26.4</v>
      </c>
    </row>
    <row r="6410" spans="1:7" x14ac:dyDescent="0.55000000000000004">
      <c r="A6410" s="1">
        <v>43257</v>
      </c>
      <c r="B6410" t="s">
        <v>98</v>
      </c>
      <c r="C6410" t="s">
        <v>39</v>
      </c>
      <c r="D6410" t="s">
        <v>40</v>
      </c>
      <c r="E6410" t="s">
        <v>42</v>
      </c>
      <c r="F6410" t="s">
        <v>55</v>
      </c>
      <c r="G6410">
        <v>26.4</v>
      </c>
    </row>
    <row r="6411" spans="1:7" x14ac:dyDescent="0.55000000000000004">
      <c r="A6411" s="1">
        <v>42621</v>
      </c>
      <c r="B6411" t="s">
        <v>22</v>
      </c>
      <c r="C6411" t="s">
        <v>39</v>
      </c>
      <c r="D6411" t="s">
        <v>40</v>
      </c>
      <c r="E6411" t="s">
        <v>42</v>
      </c>
      <c r="F6411" t="s">
        <v>86</v>
      </c>
      <c r="G6411">
        <v>26.4</v>
      </c>
    </row>
    <row r="6412" spans="1:7" x14ac:dyDescent="0.55000000000000004">
      <c r="A6412" s="1">
        <v>43407</v>
      </c>
      <c r="B6412" t="s">
        <v>37</v>
      </c>
      <c r="C6412" t="s">
        <v>25</v>
      </c>
      <c r="D6412" t="s">
        <v>26</v>
      </c>
      <c r="E6412" t="s">
        <v>42</v>
      </c>
      <c r="F6412" t="s">
        <v>86</v>
      </c>
      <c r="G6412">
        <v>26.4</v>
      </c>
    </row>
    <row r="6413" spans="1:7" x14ac:dyDescent="0.55000000000000004">
      <c r="A6413" s="1">
        <v>42714</v>
      </c>
      <c r="B6413" t="s">
        <v>37</v>
      </c>
      <c r="C6413" t="s">
        <v>2738</v>
      </c>
      <c r="D6413" t="s">
        <v>144</v>
      </c>
      <c r="E6413" t="s">
        <v>42</v>
      </c>
      <c r="F6413" t="s">
        <v>86</v>
      </c>
      <c r="G6413">
        <v>26.4</v>
      </c>
    </row>
    <row r="6414" spans="1:7" x14ac:dyDescent="0.55000000000000004">
      <c r="A6414" s="1">
        <v>43410</v>
      </c>
      <c r="B6414" t="s">
        <v>98</v>
      </c>
      <c r="C6414" t="s">
        <v>39</v>
      </c>
      <c r="D6414" t="s">
        <v>40</v>
      </c>
      <c r="E6414" t="s">
        <v>42</v>
      </c>
      <c r="F6414" t="s">
        <v>86</v>
      </c>
      <c r="G6414">
        <v>26.4</v>
      </c>
    </row>
    <row r="6415" spans="1:7" x14ac:dyDescent="0.55000000000000004">
      <c r="A6415" s="1">
        <v>42979</v>
      </c>
      <c r="B6415" t="s">
        <v>22</v>
      </c>
      <c r="C6415" t="s">
        <v>234</v>
      </c>
      <c r="D6415" t="s">
        <v>101</v>
      </c>
      <c r="E6415" t="s">
        <v>42</v>
      </c>
      <c r="F6415" t="s">
        <v>71</v>
      </c>
      <c r="G6415">
        <v>26.4</v>
      </c>
    </row>
    <row r="6416" spans="1:7" x14ac:dyDescent="0.55000000000000004">
      <c r="A6416" s="1">
        <v>43223</v>
      </c>
      <c r="B6416" t="s">
        <v>37</v>
      </c>
      <c r="C6416" t="s">
        <v>143</v>
      </c>
      <c r="D6416" t="s">
        <v>144</v>
      </c>
      <c r="E6416" t="s">
        <v>42</v>
      </c>
      <c r="F6416" t="s">
        <v>71</v>
      </c>
      <c r="G6416">
        <v>26.388000000000002</v>
      </c>
    </row>
    <row r="6417" spans="1:7" x14ac:dyDescent="0.55000000000000004">
      <c r="A6417" s="1">
        <v>42795</v>
      </c>
      <c r="B6417" t="s">
        <v>22</v>
      </c>
      <c r="C6417" t="s">
        <v>263</v>
      </c>
      <c r="D6417" t="s">
        <v>144</v>
      </c>
      <c r="E6417" t="s">
        <v>42</v>
      </c>
      <c r="F6417" t="s">
        <v>86</v>
      </c>
      <c r="G6417">
        <v>26.38</v>
      </c>
    </row>
    <row r="6418" spans="1:7" x14ac:dyDescent="0.55000000000000004">
      <c r="A6418" s="1">
        <v>43410</v>
      </c>
      <c r="B6418" t="s">
        <v>98</v>
      </c>
      <c r="C6418" t="s">
        <v>225</v>
      </c>
      <c r="D6418" t="s">
        <v>101</v>
      </c>
      <c r="E6418" t="s">
        <v>42</v>
      </c>
      <c r="F6418" t="s">
        <v>86</v>
      </c>
      <c r="G6418">
        <v>26.38</v>
      </c>
    </row>
    <row r="6419" spans="1:7" x14ac:dyDescent="0.55000000000000004">
      <c r="A6419" s="1">
        <v>43165</v>
      </c>
      <c r="B6419" t="s">
        <v>22</v>
      </c>
      <c r="C6419" t="s">
        <v>263</v>
      </c>
      <c r="D6419" t="s">
        <v>144</v>
      </c>
      <c r="E6419" t="s">
        <v>42</v>
      </c>
      <c r="F6419" t="s">
        <v>86</v>
      </c>
      <c r="G6419">
        <v>26.38</v>
      </c>
    </row>
    <row r="6420" spans="1:7" x14ac:dyDescent="0.55000000000000004">
      <c r="A6420" s="1">
        <v>42381</v>
      </c>
      <c r="B6420" t="s">
        <v>37</v>
      </c>
      <c r="C6420" t="s">
        <v>494</v>
      </c>
      <c r="D6420" t="s">
        <v>144</v>
      </c>
      <c r="E6420" t="s">
        <v>67</v>
      </c>
      <c r="F6420" t="s">
        <v>68</v>
      </c>
      <c r="G6420">
        <v>26.376000000000001</v>
      </c>
    </row>
    <row r="6421" spans="1:7" x14ac:dyDescent="0.55000000000000004">
      <c r="A6421" s="1">
        <v>42969</v>
      </c>
      <c r="B6421" t="s">
        <v>22</v>
      </c>
      <c r="C6421" t="s">
        <v>416</v>
      </c>
      <c r="D6421" t="s">
        <v>40</v>
      </c>
      <c r="E6421" t="s">
        <v>42</v>
      </c>
      <c r="F6421" t="s">
        <v>71</v>
      </c>
      <c r="G6421">
        <v>26.352</v>
      </c>
    </row>
    <row r="6422" spans="1:7" x14ac:dyDescent="0.55000000000000004">
      <c r="A6422" s="1">
        <v>43414</v>
      </c>
      <c r="B6422" t="s">
        <v>37</v>
      </c>
      <c r="C6422" t="s">
        <v>92</v>
      </c>
      <c r="D6422" t="s">
        <v>40</v>
      </c>
      <c r="E6422" t="s">
        <v>42</v>
      </c>
      <c r="F6422" t="s">
        <v>71</v>
      </c>
      <c r="G6422">
        <v>26.352</v>
      </c>
    </row>
    <row r="6423" spans="1:7" x14ac:dyDescent="0.55000000000000004">
      <c r="A6423" s="1">
        <v>42757</v>
      </c>
      <c r="B6423" t="s">
        <v>22</v>
      </c>
      <c r="C6423" t="s">
        <v>263</v>
      </c>
      <c r="D6423" t="s">
        <v>144</v>
      </c>
      <c r="E6423" t="s">
        <v>42</v>
      </c>
      <c r="F6423" t="s">
        <v>71</v>
      </c>
      <c r="G6423">
        <v>26.335999999999999</v>
      </c>
    </row>
    <row r="6424" spans="1:7" x14ac:dyDescent="0.55000000000000004">
      <c r="A6424" s="1">
        <v>43311</v>
      </c>
      <c r="B6424" t="s">
        <v>22</v>
      </c>
      <c r="C6424" t="s">
        <v>39</v>
      </c>
      <c r="D6424" t="s">
        <v>40</v>
      </c>
      <c r="E6424" t="s">
        <v>42</v>
      </c>
      <c r="F6424" t="s">
        <v>43</v>
      </c>
      <c r="G6424">
        <v>26.25</v>
      </c>
    </row>
    <row r="6425" spans="1:7" x14ac:dyDescent="0.55000000000000004">
      <c r="A6425" s="1">
        <v>43448</v>
      </c>
      <c r="B6425" t="s">
        <v>98</v>
      </c>
      <c r="C6425" t="s">
        <v>39</v>
      </c>
      <c r="D6425" t="s">
        <v>40</v>
      </c>
      <c r="E6425" t="s">
        <v>28</v>
      </c>
      <c r="F6425" t="s">
        <v>61</v>
      </c>
      <c r="G6425">
        <v>26.25</v>
      </c>
    </row>
    <row r="6426" spans="1:7" x14ac:dyDescent="0.55000000000000004">
      <c r="A6426" s="1">
        <v>42683</v>
      </c>
      <c r="B6426" t="s">
        <v>22</v>
      </c>
      <c r="C6426" t="s">
        <v>593</v>
      </c>
      <c r="D6426" t="s">
        <v>101</v>
      </c>
      <c r="E6426" t="s">
        <v>42</v>
      </c>
      <c r="F6426" t="s">
        <v>169</v>
      </c>
      <c r="G6426">
        <v>26.22</v>
      </c>
    </row>
    <row r="6427" spans="1:7" x14ac:dyDescent="0.55000000000000004">
      <c r="A6427" s="1">
        <v>42256</v>
      </c>
      <c r="B6427" t="s">
        <v>37</v>
      </c>
      <c r="C6427" t="s">
        <v>1244</v>
      </c>
      <c r="D6427" t="s">
        <v>144</v>
      </c>
      <c r="E6427" t="s">
        <v>42</v>
      </c>
      <c r="F6427" t="s">
        <v>86</v>
      </c>
      <c r="G6427">
        <v>26.2</v>
      </c>
    </row>
    <row r="6428" spans="1:7" x14ac:dyDescent="0.55000000000000004">
      <c r="A6428" s="1">
        <v>43308</v>
      </c>
      <c r="B6428" t="s">
        <v>22</v>
      </c>
      <c r="C6428" t="s">
        <v>92</v>
      </c>
      <c r="D6428" t="s">
        <v>40</v>
      </c>
      <c r="E6428" t="s">
        <v>42</v>
      </c>
      <c r="F6428" t="s">
        <v>86</v>
      </c>
      <c r="G6428">
        <v>26.2</v>
      </c>
    </row>
    <row r="6429" spans="1:7" x14ac:dyDescent="0.55000000000000004">
      <c r="A6429" s="1">
        <v>42681</v>
      </c>
      <c r="B6429" t="s">
        <v>37</v>
      </c>
      <c r="C6429" t="s">
        <v>241</v>
      </c>
      <c r="D6429" t="s">
        <v>144</v>
      </c>
      <c r="E6429" t="s">
        <v>42</v>
      </c>
      <c r="F6429" t="s">
        <v>265</v>
      </c>
      <c r="G6429">
        <v>26.18</v>
      </c>
    </row>
    <row r="6430" spans="1:7" x14ac:dyDescent="0.55000000000000004">
      <c r="A6430" s="1">
        <v>42861</v>
      </c>
      <c r="B6430" t="s">
        <v>22</v>
      </c>
      <c r="C6430" t="s">
        <v>207</v>
      </c>
      <c r="D6430" t="s">
        <v>101</v>
      </c>
      <c r="E6430" t="s">
        <v>67</v>
      </c>
      <c r="F6430" t="s">
        <v>157</v>
      </c>
      <c r="G6430">
        <v>26.175999999999998</v>
      </c>
    </row>
    <row r="6431" spans="1:7" x14ac:dyDescent="0.55000000000000004">
      <c r="A6431" s="1">
        <v>43401</v>
      </c>
      <c r="B6431" t="s">
        <v>22</v>
      </c>
      <c r="C6431" t="s">
        <v>100</v>
      </c>
      <c r="D6431" t="s">
        <v>101</v>
      </c>
      <c r="E6431" t="s">
        <v>67</v>
      </c>
      <c r="F6431" t="s">
        <v>157</v>
      </c>
      <c r="G6431">
        <v>26.175999999999998</v>
      </c>
    </row>
    <row r="6432" spans="1:7" x14ac:dyDescent="0.55000000000000004">
      <c r="A6432" s="1">
        <v>42082</v>
      </c>
      <c r="B6432" t="s">
        <v>37</v>
      </c>
      <c r="C6432" t="s">
        <v>50</v>
      </c>
      <c r="D6432" t="s">
        <v>26</v>
      </c>
      <c r="E6432" t="s">
        <v>42</v>
      </c>
      <c r="F6432" t="s">
        <v>55</v>
      </c>
      <c r="G6432">
        <v>26.16</v>
      </c>
    </row>
    <row r="6433" spans="1:7" x14ac:dyDescent="0.55000000000000004">
      <c r="A6433" s="1">
        <v>43456</v>
      </c>
      <c r="B6433" t="s">
        <v>22</v>
      </c>
      <c r="C6433" t="s">
        <v>331</v>
      </c>
      <c r="D6433" t="s">
        <v>26</v>
      </c>
      <c r="E6433" t="s">
        <v>42</v>
      </c>
      <c r="F6433" t="s">
        <v>55</v>
      </c>
      <c r="G6433">
        <v>26.16</v>
      </c>
    </row>
    <row r="6434" spans="1:7" x14ac:dyDescent="0.55000000000000004">
      <c r="A6434" s="1">
        <v>43239</v>
      </c>
      <c r="B6434" t="s">
        <v>37</v>
      </c>
      <c r="C6434" t="s">
        <v>354</v>
      </c>
      <c r="D6434" t="s">
        <v>26</v>
      </c>
      <c r="E6434" t="s">
        <v>42</v>
      </c>
      <c r="F6434" t="s">
        <v>71</v>
      </c>
      <c r="G6434">
        <v>26.16</v>
      </c>
    </row>
    <row r="6435" spans="1:7" x14ac:dyDescent="0.55000000000000004">
      <c r="A6435" s="1">
        <v>42126</v>
      </c>
      <c r="B6435" t="s">
        <v>22</v>
      </c>
      <c r="C6435" t="s">
        <v>494</v>
      </c>
      <c r="D6435" t="s">
        <v>144</v>
      </c>
      <c r="E6435" t="s">
        <v>42</v>
      </c>
      <c r="F6435" t="s">
        <v>74</v>
      </c>
      <c r="G6435">
        <v>26.135999999999999</v>
      </c>
    </row>
    <row r="6436" spans="1:7" x14ac:dyDescent="0.55000000000000004">
      <c r="A6436" s="1">
        <v>42709</v>
      </c>
      <c r="B6436" t="s">
        <v>22</v>
      </c>
      <c r="C6436" t="s">
        <v>143</v>
      </c>
      <c r="D6436" t="s">
        <v>144</v>
      </c>
      <c r="E6436" t="s">
        <v>42</v>
      </c>
      <c r="F6436" t="s">
        <v>71</v>
      </c>
      <c r="G6436">
        <v>26.064</v>
      </c>
    </row>
    <row r="6437" spans="1:7" x14ac:dyDescent="0.55000000000000004">
      <c r="A6437" s="1">
        <v>42315</v>
      </c>
      <c r="B6437" t="s">
        <v>37</v>
      </c>
      <c r="C6437" t="s">
        <v>100</v>
      </c>
      <c r="D6437" t="s">
        <v>101</v>
      </c>
      <c r="E6437" t="s">
        <v>42</v>
      </c>
      <c r="F6437" t="s">
        <v>71</v>
      </c>
      <c r="G6437">
        <v>26.045999999999999</v>
      </c>
    </row>
    <row r="6438" spans="1:7" x14ac:dyDescent="0.55000000000000004">
      <c r="A6438" s="1">
        <v>43206</v>
      </c>
      <c r="B6438" t="s">
        <v>22</v>
      </c>
      <c r="C6438" t="s">
        <v>100</v>
      </c>
      <c r="D6438" t="s">
        <v>101</v>
      </c>
      <c r="E6438" t="s">
        <v>42</v>
      </c>
      <c r="F6438" t="s">
        <v>71</v>
      </c>
      <c r="G6438">
        <v>26.045999999999999</v>
      </c>
    </row>
    <row r="6439" spans="1:7" x14ac:dyDescent="0.55000000000000004">
      <c r="A6439" s="1">
        <v>43231</v>
      </c>
      <c r="B6439" t="s">
        <v>22</v>
      </c>
      <c r="C6439" t="s">
        <v>92</v>
      </c>
      <c r="D6439" t="s">
        <v>40</v>
      </c>
      <c r="E6439" t="s">
        <v>42</v>
      </c>
      <c r="F6439" t="s">
        <v>71</v>
      </c>
      <c r="G6439">
        <v>26.032</v>
      </c>
    </row>
    <row r="6440" spans="1:7" x14ac:dyDescent="0.55000000000000004">
      <c r="A6440" s="1">
        <v>42765</v>
      </c>
      <c r="B6440" t="s">
        <v>22</v>
      </c>
      <c r="C6440" t="s">
        <v>39</v>
      </c>
      <c r="D6440" t="s">
        <v>40</v>
      </c>
      <c r="E6440" t="s">
        <v>42</v>
      </c>
      <c r="F6440" t="s">
        <v>43</v>
      </c>
      <c r="G6440">
        <v>26.01</v>
      </c>
    </row>
    <row r="6441" spans="1:7" x14ac:dyDescent="0.55000000000000004">
      <c r="A6441" s="1">
        <v>43183</v>
      </c>
      <c r="B6441" t="s">
        <v>37</v>
      </c>
      <c r="C6441" t="s">
        <v>263</v>
      </c>
      <c r="D6441" t="s">
        <v>144</v>
      </c>
      <c r="E6441" t="s">
        <v>67</v>
      </c>
      <c r="F6441" t="s">
        <v>157</v>
      </c>
      <c r="G6441">
        <v>26</v>
      </c>
    </row>
    <row r="6442" spans="1:7" x14ac:dyDescent="0.55000000000000004">
      <c r="A6442" s="1">
        <v>42606</v>
      </c>
      <c r="B6442" t="s">
        <v>37</v>
      </c>
      <c r="C6442" t="s">
        <v>263</v>
      </c>
      <c r="D6442" t="s">
        <v>144</v>
      </c>
      <c r="E6442" t="s">
        <v>67</v>
      </c>
      <c r="F6442" t="s">
        <v>157</v>
      </c>
      <c r="G6442">
        <v>26</v>
      </c>
    </row>
    <row r="6443" spans="1:7" x14ac:dyDescent="0.55000000000000004">
      <c r="A6443" s="1">
        <v>42634</v>
      </c>
      <c r="B6443" t="s">
        <v>37</v>
      </c>
      <c r="C6443" t="s">
        <v>234</v>
      </c>
      <c r="D6443" t="s">
        <v>101</v>
      </c>
      <c r="E6443" t="s">
        <v>42</v>
      </c>
      <c r="F6443" t="s">
        <v>64</v>
      </c>
      <c r="G6443">
        <v>25.99</v>
      </c>
    </row>
    <row r="6444" spans="1:7" x14ac:dyDescent="0.55000000000000004">
      <c r="A6444" s="1">
        <v>43302</v>
      </c>
      <c r="B6444" t="s">
        <v>22</v>
      </c>
      <c r="C6444" t="s">
        <v>117</v>
      </c>
      <c r="D6444" t="s">
        <v>40</v>
      </c>
      <c r="E6444" t="s">
        <v>42</v>
      </c>
      <c r="F6444" t="s">
        <v>64</v>
      </c>
      <c r="G6444">
        <v>25.99</v>
      </c>
    </row>
    <row r="6445" spans="1:7" x14ac:dyDescent="0.55000000000000004">
      <c r="A6445" s="1">
        <v>42484</v>
      </c>
      <c r="B6445" t="s">
        <v>98</v>
      </c>
      <c r="C6445" t="s">
        <v>263</v>
      </c>
      <c r="D6445" t="s">
        <v>144</v>
      </c>
      <c r="E6445" t="s">
        <v>42</v>
      </c>
      <c r="F6445" t="s">
        <v>64</v>
      </c>
      <c r="G6445">
        <v>25.99</v>
      </c>
    </row>
    <row r="6446" spans="1:7" x14ac:dyDescent="0.55000000000000004">
      <c r="A6446" s="1">
        <v>42205</v>
      </c>
      <c r="B6446" t="s">
        <v>22</v>
      </c>
      <c r="C6446" t="s">
        <v>494</v>
      </c>
      <c r="D6446" t="s">
        <v>144</v>
      </c>
      <c r="E6446" t="s">
        <v>42</v>
      </c>
      <c r="F6446" t="s">
        <v>55</v>
      </c>
      <c r="G6446">
        <v>25.984000000000002</v>
      </c>
    </row>
    <row r="6447" spans="1:7" x14ac:dyDescent="0.55000000000000004">
      <c r="A6447" s="1">
        <v>42311</v>
      </c>
      <c r="B6447" t="s">
        <v>22</v>
      </c>
      <c r="C6447" t="s">
        <v>84</v>
      </c>
      <c r="D6447" t="s">
        <v>26</v>
      </c>
      <c r="E6447" t="s">
        <v>42</v>
      </c>
      <c r="F6447" t="s">
        <v>55</v>
      </c>
      <c r="G6447">
        <v>25.984000000000002</v>
      </c>
    </row>
    <row r="6448" spans="1:7" x14ac:dyDescent="0.55000000000000004">
      <c r="A6448" s="1">
        <v>42603</v>
      </c>
      <c r="B6448" t="s">
        <v>37</v>
      </c>
      <c r="C6448" t="s">
        <v>494</v>
      </c>
      <c r="D6448" t="s">
        <v>144</v>
      </c>
      <c r="E6448" t="s">
        <v>28</v>
      </c>
      <c r="F6448" t="s">
        <v>61</v>
      </c>
      <c r="G6448">
        <v>25.984000000000002</v>
      </c>
    </row>
    <row r="6449" spans="1:7" x14ac:dyDescent="0.55000000000000004">
      <c r="A6449" s="1">
        <v>43206</v>
      </c>
      <c r="B6449" t="s">
        <v>37</v>
      </c>
      <c r="C6449" t="s">
        <v>354</v>
      </c>
      <c r="D6449" t="s">
        <v>26</v>
      </c>
      <c r="E6449" t="s">
        <v>67</v>
      </c>
      <c r="F6449" t="s">
        <v>157</v>
      </c>
      <c r="G6449">
        <v>25.98</v>
      </c>
    </row>
    <row r="6450" spans="1:7" x14ac:dyDescent="0.55000000000000004">
      <c r="A6450" s="1">
        <v>42844</v>
      </c>
      <c r="B6450" t="s">
        <v>22</v>
      </c>
      <c r="C6450" t="s">
        <v>263</v>
      </c>
      <c r="D6450" t="s">
        <v>144</v>
      </c>
      <c r="E6450" t="s">
        <v>67</v>
      </c>
      <c r="F6450" t="s">
        <v>68</v>
      </c>
      <c r="G6450">
        <v>25.98</v>
      </c>
    </row>
    <row r="6451" spans="1:7" x14ac:dyDescent="0.55000000000000004">
      <c r="A6451" s="1">
        <v>43350</v>
      </c>
      <c r="B6451" t="s">
        <v>22</v>
      </c>
      <c r="C6451" t="s">
        <v>92</v>
      </c>
      <c r="D6451" t="s">
        <v>40</v>
      </c>
      <c r="E6451" t="s">
        <v>42</v>
      </c>
      <c r="F6451" t="s">
        <v>64</v>
      </c>
      <c r="G6451">
        <v>25.98</v>
      </c>
    </row>
    <row r="6452" spans="1:7" x14ac:dyDescent="0.55000000000000004">
      <c r="A6452" s="1">
        <v>42268</v>
      </c>
      <c r="B6452" t="s">
        <v>37</v>
      </c>
      <c r="C6452" t="s">
        <v>134</v>
      </c>
      <c r="D6452" t="s">
        <v>101</v>
      </c>
      <c r="E6452" t="s">
        <v>42</v>
      </c>
      <c r="F6452" t="s">
        <v>74</v>
      </c>
      <c r="G6452">
        <v>25.96</v>
      </c>
    </row>
    <row r="6453" spans="1:7" x14ac:dyDescent="0.55000000000000004">
      <c r="A6453" s="1">
        <v>42890</v>
      </c>
      <c r="B6453" t="s">
        <v>22</v>
      </c>
      <c r="C6453" t="s">
        <v>207</v>
      </c>
      <c r="D6453" t="s">
        <v>101</v>
      </c>
      <c r="E6453" t="s">
        <v>42</v>
      </c>
      <c r="F6453" t="s">
        <v>86</v>
      </c>
      <c r="G6453">
        <v>25.92</v>
      </c>
    </row>
    <row r="6454" spans="1:7" x14ac:dyDescent="0.55000000000000004">
      <c r="A6454" s="1">
        <v>42156</v>
      </c>
      <c r="B6454" t="s">
        <v>98</v>
      </c>
      <c r="C6454" t="s">
        <v>225</v>
      </c>
      <c r="D6454" t="s">
        <v>101</v>
      </c>
      <c r="E6454" t="s">
        <v>42</v>
      </c>
      <c r="F6454" t="s">
        <v>86</v>
      </c>
      <c r="G6454">
        <v>25.92</v>
      </c>
    </row>
    <row r="6455" spans="1:7" x14ac:dyDescent="0.55000000000000004">
      <c r="A6455" s="1">
        <v>43249</v>
      </c>
      <c r="B6455" t="s">
        <v>22</v>
      </c>
      <c r="C6455" t="s">
        <v>100</v>
      </c>
      <c r="D6455" t="s">
        <v>101</v>
      </c>
      <c r="E6455" t="s">
        <v>42</v>
      </c>
      <c r="F6455" t="s">
        <v>86</v>
      </c>
      <c r="G6455">
        <v>25.92</v>
      </c>
    </row>
    <row r="6456" spans="1:7" x14ac:dyDescent="0.55000000000000004">
      <c r="A6456" s="1">
        <v>42332</v>
      </c>
      <c r="B6456" t="s">
        <v>37</v>
      </c>
      <c r="C6456" t="s">
        <v>92</v>
      </c>
      <c r="D6456" t="s">
        <v>40</v>
      </c>
      <c r="E6456" t="s">
        <v>42</v>
      </c>
      <c r="F6456" t="s">
        <v>86</v>
      </c>
      <c r="G6456">
        <v>25.92</v>
      </c>
    </row>
    <row r="6457" spans="1:7" x14ac:dyDescent="0.55000000000000004">
      <c r="A6457" s="1">
        <v>43071</v>
      </c>
      <c r="B6457" t="s">
        <v>22</v>
      </c>
      <c r="C6457" t="s">
        <v>39</v>
      </c>
      <c r="D6457" t="s">
        <v>40</v>
      </c>
      <c r="E6457" t="s">
        <v>42</v>
      </c>
      <c r="F6457" t="s">
        <v>86</v>
      </c>
      <c r="G6457">
        <v>25.92</v>
      </c>
    </row>
    <row r="6458" spans="1:7" x14ac:dyDescent="0.55000000000000004">
      <c r="A6458" s="1">
        <v>42239</v>
      </c>
      <c r="B6458" t="s">
        <v>22</v>
      </c>
      <c r="C6458" t="s">
        <v>263</v>
      </c>
      <c r="D6458" t="s">
        <v>144</v>
      </c>
      <c r="E6458" t="s">
        <v>42</v>
      </c>
      <c r="F6458" t="s">
        <v>86</v>
      </c>
      <c r="G6458">
        <v>25.92</v>
      </c>
    </row>
    <row r="6459" spans="1:7" x14ac:dyDescent="0.55000000000000004">
      <c r="A6459" s="1">
        <v>42992</v>
      </c>
      <c r="B6459" t="s">
        <v>98</v>
      </c>
      <c r="C6459" t="s">
        <v>379</v>
      </c>
      <c r="D6459" t="s">
        <v>26</v>
      </c>
      <c r="E6459" t="s">
        <v>42</v>
      </c>
      <c r="F6459" t="s">
        <v>86</v>
      </c>
      <c r="G6459">
        <v>25.92</v>
      </c>
    </row>
    <row r="6460" spans="1:7" x14ac:dyDescent="0.55000000000000004">
      <c r="A6460" s="1">
        <v>42341</v>
      </c>
      <c r="B6460" t="s">
        <v>37</v>
      </c>
      <c r="C6460" t="s">
        <v>593</v>
      </c>
      <c r="D6460" t="s">
        <v>101</v>
      </c>
      <c r="E6460" t="s">
        <v>42</v>
      </c>
      <c r="F6460" t="s">
        <v>86</v>
      </c>
      <c r="G6460">
        <v>25.92</v>
      </c>
    </row>
    <row r="6461" spans="1:7" x14ac:dyDescent="0.55000000000000004">
      <c r="A6461" s="1">
        <v>42358</v>
      </c>
      <c r="B6461" t="s">
        <v>22</v>
      </c>
      <c r="C6461" t="s">
        <v>331</v>
      </c>
      <c r="D6461" t="s">
        <v>26</v>
      </c>
      <c r="E6461" t="s">
        <v>42</v>
      </c>
      <c r="F6461" t="s">
        <v>86</v>
      </c>
      <c r="G6461">
        <v>25.92</v>
      </c>
    </row>
    <row r="6462" spans="1:7" x14ac:dyDescent="0.55000000000000004">
      <c r="A6462" s="1">
        <v>43282</v>
      </c>
      <c r="B6462" t="s">
        <v>98</v>
      </c>
      <c r="C6462" t="s">
        <v>250</v>
      </c>
      <c r="D6462" t="s">
        <v>101</v>
      </c>
      <c r="E6462" t="s">
        <v>42</v>
      </c>
      <c r="F6462" t="s">
        <v>86</v>
      </c>
      <c r="G6462">
        <v>25.92</v>
      </c>
    </row>
    <row r="6463" spans="1:7" x14ac:dyDescent="0.55000000000000004">
      <c r="A6463" s="1">
        <v>43007</v>
      </c>
      <c r="B6463" t="s">
        <v>22</v>
      </c>
      <c r="C6463" t="s">
        <v>354</v>
      </c>
      <c r="D6463" t="s">
        <v>26</v>
      </c>
      <c r="E6463" t="s">
        <v>42</v>
      </c>
      <c r="F6463" t="s">
        <v>64</v>
      </c>
      <c r="G6463">
        <v>25.92</v>
      </c>
    </row>
    <row r="6464" spans="1:7" x14ac:dyDescent="0.55000000000000004">
      <c r="A6464" s="1">
        <v>43247</v>
      </c>
      <c r="B6464" t="s">
        <v>22</v>
      </c>
      <c r="C6464" t="s">
        <v>331</v>
      </c>
      <c r="D6464" t="s">
        <v>26</v>
      </c>
      <c r="E6464" t="s">
        <v>42</v>
      </c>
      <c r="F6464" t="s">
        <v>86</v>
      </c>
      <c r="G6464">
        <v>25.92</v>
      </c>
    </row>
    <row r="6465" spans="1:7" x14ac:dyDescent="0.55000000000000004">
      <c r="A6465" s="1">
        <v>42714</v>
      </c>
      <c r="B6465" t="s">
        <v>22</v>
      </c>
      <c r="C6465" t="s">
        <v>1271</v>
      </c>
      <c r="D6465" t="s">
        <v>26</v>
      </c>
      <c r="E6465" t="s">
        <v>42</v>
      </c>
      <c r="F6465" t="s">
        <v>86</v>
      </c>
      <c r="G6465">
        <v>25.92</v>
      </c>
    </row>
    <row r="6466" spans="1:7" x14ac:dyDescent="0.55000000000000004">
      <c r="A6466" s="1">
        <v>43240</v>
      </c>
      <c r="B6466" t="s">
        <v>22</v>
      </c>
      <c r="C6466" t="s">
        <v>7453</v>
      </c>
      <c r="D6466" t="s">
        <v>101</v>
      </c>
      <c r="E6466" t="s">
        <v>42</v>
      </c>
      <c r="F6466" t="s">
        <v>64</v>
      </c>
      <c r="G6466">
        <v>25.92</v>
      </c>
    </row>
    <row r="6467" spans="1:7" x14ac:dyDescent="0.55000000000000004">
      <c r="A6467" s="1">
        <v>42185</v>
      </c>
      <c r="B6467" t="s">
        <v>37</v>
      </c>
      <c r="C6467" t="s">
        <v>100</v>
      </c>
      <c r="D6467" t="s">
        <v>101</v>
      </c>
      <c r="E6467" t="s">
        <v>42</v>
      </c>
      <c r="F6467" t="s">
        <v>86</v>
      </c>
      <c r="G6467">
        <v>25.92</v>
      </c>
    </row>
    <row r="6468" spans="1:7" x14ac:dyDescent="0.55000000000000004">
      <c r="A6468" s="1">
        <v>43166</v>
      </c>
      <c r="B6468" t="s">
        <v>22</v>
      </c>
      <c r="C6468" t="s">
        <v>263</v>
      </c>
      <c r="D6468" t="s">
        <v>144</v>
      </c>
      <c r="E6468" t="s">
        <v>42</v>
      </c>
      <c r="F6468" t="s">
        <v>71</v>
      </c>
      <c r="G6468">
        <v>25.92</v>
      </c>
    </row>
    <row r="6469" spans="1:7" x14ac:dyDescent="0.55000000000000004">
      <c r="A6469" s="1">
        <v>42983</v>
      </c>
      <c r="B6469" t="s">
        <v>37</v>
      </c>
      <c r="C6469" t="s">
        <v>100</v>
      </c>
      <c r="D6469" t="s">
        <v>101</v>
      </c>
      <c r="E6469" t="s">
        <v>42</v>
      </c>
      <c r="F6469" t="s">
        <v>86</v>
      </c>
      <c r="G6469">
        <v>25.92</v>
      </c>
    </row>
    <row r="6470" spans="1:7" x14ac:dyDescent="0.55000000000000004">
      <c r="A6470" s="1">
        <v>42241</v>
      </c>
      <c r="B6470" t="s">
        <v>37</v>
      </c>
      <c r="C6470" t="s">
        <v>39</v>
      </c>
      <c r="D6470" t="s">
        <v>40</v>
      </c>
      <c r="E6470" t="s">
        <v>42</v>
      </c>
      <c r="F6470" t="s">
        <v>86</v>
      </c>
      <c r="G6470">
        <v>25.92</v>
      </c>
    </row>
    <row r="6471" spans="1:7" x14ac:dyDescent="0.55000000000000004">
      <c r="A6471" s="1">
        <v>42348</v>
      </c>
      <c r="B6471" t="s">
        <v>37</v>
      </c>
      <c r="C6471" t="s">
        <v>6264</v>
      </c>
      <c r="D6471" t="s">
        <v>40</v>
      </c>
      <c r="E6471" t="s">
        <v>42</v>
      </c>
      <c r="F6471" t="s">
        <v>86</v>
      </c>
      <c r="G6471">
        <v>25.92</v>
      </c>
    </row>
    <row r="6472" spans="1:7" x14ac:dyDescent="0.55000000000000004">
      <c r="A6472" s="1">
        <v>43456</v>
      </c>
      <c r="B6472" t="s">
        <v>22</v>
      </c>
      <c r="C6472" t="s">
        <v>100</v>
      </c>
      <c r="D6472" t="s">
        <v>101</v>
      </c>
      <c r="E6472" t="s">
        <v>42</v>
      </c>
      <c r="F6472" t="s">
        <v>86</v>
      </c>
      <c r="G6472">
        <v>25.92</v>
      </c>
    </row>
    <row r="6473" spans="1:7" x14ac:dyDescent="0.55000000000000004">
      <c r="A6473" s="1">
        <v>43123</v>
      </c>
      <c r="B6473" t="s">
        <v>37</v>
      </c>
      <c r="C6473" t="s">
        <v>92</v>
      </c>
      <c r="D6473" t="s">
        <v>40</v>
      </c>
      <c r="E6473" t="s">
        <v>42</v>
      </c>
      <c r="F6473" t="s">
        <v>86</v>
      </c>
      <c r="G6473">
        <v>25.92</v>
      </c>
    </row>
    <row r="6474" spans="1:7" x14ac:dyDescent="0.55000000000000004">
      <c r="A6474" s="1">
        <v>42833</v>
      </c>
      <c r="B6474" t="s">
        <v>98</v>
      </c>
      <c r="C6474" t="s">
        <v>1708</v>
      </c>
      <c r="D6474" t="s">
        <v>26</v>
      </c>
      <c r="E6474" t="s">
        <v>42</v>
      </c>
      <c r="F6474" t="s">
        <v>86</v>
      </c>
      <c r="G6474">
        <v>25.92</v>
      </c>
    </row>
    <row r="6475" spans="1:7" x14ac:dyDescent="0.55000000000000004">
      <c r="A6475" s="1">
        <v>43361</v>
      </c>
      <c r="B6475" t="s">
        <v>37</v>
      </c>
      <c r="C6475" t="s">
        <v>1271</v>
      </c>
      <c r="D6475" t="s">
        <v>26</v>
      </c>
      <c r="E6475" t="s">
        <v>42</v>
      </c>
      <c r="F6475" t="s">
        <v>86</v>
      </c>
      <c r="G6475">
        <v>25.92</v>
      </c>
    </row>
    <row r="6476" spans="1:7" x14ac:dyDescent="0.55000000000000004">
      <c r="A6476" s="1">
        <v>42640</v>
      </c>
      <c r="B6476" t="s">
        <v>37</v>
      </c>
      <c r="C6476" t="s">
        <v>234</v>
      </c>
      <c r="D6476" t="s">
        <v>101</v>
      </c>
      <c r="E6476" t="s">
        <v>42</v>
      </c>
      <c r="F6476" t="s">
        <v>86</v>
      </c>
      <c r="G6476">
        <v>25.92</v>
      </c>
    </row>
    <row r="6477" spans="1:7" x14ac:dyDescent="0.55000000000000004">
      <c r="A6477" s="1">
        <v>43352</v>
      </c>
      <c r="B6477" t="s">
        <v>22</v>
      </c>
      <c r="C6477" t="s">
        <v>494</v>
      </c>
      <c r="D6477" t="s">
        <v>144</v>
      </c>
      <c r="E6477" t="s">
        <v>42</v>
      </c>
      <c r="F6477" t="s">
        <v>64</v>
      </c>
      <c r="G6477">
        <v>25.92</v>
      </c>
    </row>
    <row r="6478" spans="1:7" x14ac:dyDescent="0.55000000000000004">
      <c r="A6478" s="1">
        <v>42328</v>
      </c>
      <c r="B6478" t="s">
        <v>37</v>
      </c>
      <c r="C6478" t="s">
        <v>263</v>
      </c>
      <c r="D6478" t="s">
        <v>144</v>
      </c>
      <c r="E6478" t="s">
        <v>42</v>
      </c>
      <c r="F6478" t="s">
        <v>86</v>
      </c>
      <c r="G6478">
        <v>25.92</v>
      </c>
    </row>
    <row r="6479" spans="1:7" x14ac:dyDescent="0.55000000000000004">
      <c r="A6479" s="1">
        <v>43223</v>
      </c>
      <c r="B6479" t="s">
        <v>22</v>
      </c>
      <c r="C6479" t="s">
        <v>39</v>
      </c>
      <c r="D6479" t="s">
        <v>40</v>
      </c>
      <c r="E6479" t="s">
        <v>42</v>
      </c>
      <c r="F6479" t="s">
        <v>86</v>
      </c>
      <c r="G6479">
        <v>25.92</v>
      </c>
    </row>
    <row r="6480" spans="1:7" x14ac:dyDescent="0.55000000000000004">
      <c r="A6480" s="1">
        <v>42704</v>
      </c>
      <c r="B6480" t="s">
        <v>22</v>
      </c>
      <c r="C6480" t="s">
        <v>1392</v>
      </c>
      <c r="D6480" t="s">
        <v>40</v>
      </c>
      <c r="E6480" t="s">
        <v>42</v>
      </c>
      <c r="F6480" t="s">
        <v>86</v>
      </c>
      <c r="G6480">
        <v>25.92</v>
      </c>
    </row>
    <row r="6481" spans="1:7" x14ac:dyDescent="0.55000000000000004">
      <c r="A6481" s="1">
        <v>43332</v>
      </c>
      <c r="B6481" t="s">
        <v>22</v>
      </c>
      <c r="C6481" t="s">
        <v>39</v>
      </c>
      <c r="D6481" t="s">
        <v>40</v>
      </c>
      <c r="E6481" t="s">
        <v>42</v>
      </c>
      <c r="F6481" t="s">
        <v>86</v>
      </c>
      <c r="G6481">
        <v>25.92</v>
      </c>
    </row>
    <row r="6482" spans="1:7" x14ac:dyDescent="0.55000000000000004">
      <c r="A6482" s="1">
        <v>42742</v>
      </c>
      <c r="B6482" t="s">
        <v>22</v>
      </c>
      <c r="C6482" t="s">
        <v>100</v>
      </c>
      <c r="D6482" t="s">
        <v>101</v>
      </c>
      <c r="E6482" t="s">
        <v>42</v>
      </c>
      <c r="F6482" t="s">
        <v>86</v>
      </c>
      <c r="G6482">
        <v>25.92</v>
      </c>
    </row>
    <row r="6483" spans="1:7" x14ac:dyDescent="0.55000000000000004">
      <c r="A6483" s="1">
        <v>42528</v>
      </c>
      <c r="B6483" t="s">
        <v>98</v>
      </c>
      <c r="C6483" t="s">
        <v>143</v>
      </c>
      <c r="D6483" t="s">
        <v>144</v>
      </c>
      <c r="E6483" t="s">
        <v>42</v>
      </c>
      <c r="F6483" t="s">
        <v>86</v>
      </c>
      <c r="G6483">
        <v>25.92</v>
      </c>
    </row>
    <row r="6484" spans="1:7" x14ac:dyDescent="0.55000000000000004">
      <c r="A6484" s="1">
        <v>42467</v>
      </c>
      <c r="B6484" t="s">
        <v>22</v>
      </c>
      <c r="C6484" t="s">
        <v>263</v>
      </c>
      <c r="D6484" t="s">
        <v>144</v>
      </c>
      <c r="E6484" t="s">
        <v>42</v>
      </c>
      <c r="F6484" t="s">
        <v>86</v>
      </c>
      <c r="G6484">
        <v>25.92</v>
      </c>
    </row>
    <row r="6485" spans="1:7" x14ac:dyDescent="0.55000000000000004">
      <c r="A6485" s="1">
        <v>43386</v>
      </c>
      <c r="B6485" t="s">
        <v>22</v>
      </c>
      <c r="C6485" t="s">
        <v>734</v>
      </c>
      <c r="D6485" t="s">
        <v>26</v>
      </c>
      <c r="E6485" t="s">
        <v>42</v>
      </c>
      <c r="F6485" t="s">
        <v>86</v>
      </c>
      <c r="G6485">
        <v>25.92</v>
      </c>
    </row>
    <row r="6486" spans="1:7" x14ac:dyDescent="0.55000000000000004">
      <c r="A6486" s="1">
        <v>43323</v>
      </c>
      <c r="B6486" t="s">
        <v>98</v>
      </c>
      <c r="C6486" t="s">
        <v>263</v>
      </c>
      <c r="D6486" t="s">
        <v>144</v>
      </c>
      <c r="E6486" t="s">
        <v>42</v>
      </c>
      <c r="F6486" t="s">
        <v>86</v>
      </c>
      <c r="G6486">
        <v>25.92</v>
      </c>
    </row>
    <row r="6487" spans="1:7" x14ac:dyDescent="0.55000000000000004">
      <c r="A6487" s="1">
        <v>42627</v>
      </c>
      <c r="B6487" t="s">
        <v>98</v>
      </c>
      <c r="C6487" t="s">
        <v>485</v>
      </c>
      <c r="D6487" t="s">
        <v>101</v>
      </c>
      <c r="E6487" t="s">
        <v>42</v>
      </c>
      <c r="F6487" t="s">
        <v>71</v>
      </c>
      <c r="G6487">
        <v>25.9</v>
      </c>
    </row>
    <row r="6488" spans="1:7" x14ac:dyDescent="0.55000000000000004">
      <c r="A6488" s="1">
        <v>43462</v>
      </c>
      <c r="B6488" t="s">
        <v>98</v>
      </c>
      <c r="C6488" t="s">
        <v>7453</v>
      </c>
      <c r="D6488" t="s">
        <v>101</v>
      </c>
      <c r="E6488" t="s">
        <v>42</v>
      </c>
      <c r="F6488" t="s">
        <v>71</v>
      </c>
      <c r="G6488">
        <v>25.9</v>
      </c>
    </row>
    <row r="6489" spans="1:7" x14ac:dyDescent="0.55000000000000004">
      <c r="A6489" s="1">
        <v>42605</v>
      </c>
      <c r="B6489" t="s">
        <v>22</v>
      </c>
      <c r="C6489" t="s">
        <v>1271</v>
      </c>
      <c r="D6489" t="s">
        <v>26</v>
      </c>
      <c r="E6489" t="s">
        <v>42</v>
      </c>
      <c r="F6489" t="s">
        <v>74</v>
      </c>
      <c r="G6489">
        <v>25.86</v>
      </c>
    </row>
    <row r="6490" spans="1:7" x14ac:dyDescent="0.55000000000000004">
      <c r="A6490" s="1">
        <v>43124</v>
      </c>
      <c r="B6490" t="s">
        <v>37</v>
      </c>
      <c r="C6490" t="s">
        <v>39</v>
      </c>
      <c r="D6490" t="s">
        <v>40</v>
      </c>
      <c r="E6490" t="s">
        <v>42</v>
      </c>
      <c r="F6490" t="s">
        <v>74</v>
      </c>
      <c r="G6490">
        <v>25.86</v>
      </c>
    </row>
    <row r="6491" spans="1:7" x14ac:dyDescent="0.55000000000000004">
      <c r="A6491" s="1">
        <v>43434</v>
      </c>
      <c r="B6491" t="s">
        <v>98</v>
      </c>
      <c r="C6491" t="s">
        <v>39</v>
      </c>
      <c r="D6491" t="s">
        <v>40</v>
      </c>
      <c r="E6491" t="s">
        <v>28</v>
      </c>
      <c r="F6491" t="s">
        <v>61</v>
      </c>
      <c r="G6491">
        <v>25.83</v>
      </c>
    </row>
    <row r="6492" spans="1:7" x14ac:dyDescent="0.55000000000000004">
      <c r="A6492" s="1">
        <v>42909</v>
      </c>
      <c r="B6492" t="s">
        <v>22</v>
      </c>
      <c r="C6492" t="s">
        <v>263</v>
      </c>
      <c r="D6492" t="s">
        <v>144</v>
      </c>
      <c r="E6492" t="s">
        <v>42</v>
      </c>
      <c r="F6492" t="s">
        <v>43</v>
      </c>
      <c r="G6492">
        <v>25.83</v>
      </c>
    </row>
    <row r="6493" spans="1:7" x14ac:dyDescent="0.55000000000000004">
      <c r="A6493" s="1">
        <v>42698</v>
      </c>
      <c r="B6493" t="s">
        <v>22</v>
      </c>
      <c r="C6493" t="s">
        <v>39</v>
      </c>
      <c r="D6493" t="s">
        <v>40</v>
      </c>
      <c r="E6493" t="s">
        <v>42</v>
      </c>
      <c r="F6493" t="s">
        <v>71</v>
      </c>
      <c r="G6493">
        <v>25.824000000000002</v>
      </c>
    </row>
    <row r="6494" spans="1:7" x14ac:dyDescent="0.55000000000000004">
      <c r="A6494" s="1">
        <v>43366</v>
      </c>
      <c r="B6494" t="s">
        <v>22</v>
      </c>
      <c r="C6494" t="s">
        <v>39</v>
      </c>
      <c r="D6494" t="s">
        <v>40</v>
      </c>
      <c r="E6494" t="s">
        <v>42</v>
      </c>
      <c r="F6494" t="s">
        <v>71</v>
      </c>
      <c r="G6494">
        <v>25.824000000000002</v>
      </c>
    </row>
    <row r="6495" spans="1:7" x14ac:dyDescent="0.55000000000000004">
      <c r="A6495" s="1">
        <v>42290</v>
      </c>
      <c r="B6495" t="s">
        <v>22</v>
      </c>
      <c r="C6495" t="s">
        <v>92</v>
      </c>
      <c r="D6495" t="s">
        <v>40</v>
      </c>
      <c r="E6495" t="s">
        <v>67</v>
      </c>
      <c r="F6495" t="s">
        <v>157</v>
      </c>
      <c r="G6495">
        <v>25.78</v>
      </c>
    </row>
    <row r="6496" spans="1:7" x14ac:dyDescent="0.55000000000000004">
      <c r="A6496" s="1">
        <v>43246</v>
      </c>
      <c r="B6496" t="s">
        <v>37</v>
      </c>
      <c r="C6496" t="s">
        <v>25</v>
      </c>
      <c r="D6496" t="s">
        <v>26</v>
      </c>
      <c r="E6496" t="s">
        <v>42</v>
      </c>
      <c r="F6496" t="s">
        <v>575</v>
      </c>
      <c r="G6496">
        <v>25.76</v>
      </c>
    </row>
    <row r="6497" spans="1:7" x14ac:dyDescent="0.55000000000000004">
      <c r="A6497" s="1">
        <v>42716</v>
      </c>
      <c r="B6497" t="s">
        <v>22</v>
      </c>
      <c r="C6497" t="s">
        <v>39</v>
      </c>
      <c r="D6497" t="s">
        <v>40</v>
      </c>
      <c r="E6497" t="s">
        <v>42</v>
      </c>
      <c r="F6497" t="s">
        <v>575</v>
      </c>
      <c r="G6497">
        <v>25.76</v>
      </c>
    </row>
    <row r="6498" spans="1:7" x14ac:dyDescent="0.55000000000000004">
      <c r="A6498" s="1">
        <v>42785</v>
      </c>
      <c r="B6498" t="s">
        <v>37</v>
      </c>
      <c r="C6498" t="s">
        <v>263</v>
      </c>
      <c r="D6498" t="s">
        <v>144</v>
      </c>
      <c r="E6498" t="s">
        <v>42</v>
      </c>
      <c r="F6498" t="s">
        <v>575</v>
      </c>
      <c r="G6498">
        <v>25.71</v>
      </c>
    </row>
    <row r="6499" spans="1:7" x14ac:dyDescent="0.55000000000000004">
      <c r="A6499" s="1">
        <v>42211</v>
      </c>
      <c r="B6499" t="s">
        <v>22</v>
      </c>
      <c r="C6499" t="s">
        <v>1271</v>
      </c>
      <c r="D6499" t="s">
        <v>26</v>
      </c>
      <c r="E6499" t="s">
        <v>28</v>
      </c>
      <c r="F6499" t="s">
        <v>61</v>
      </c>
      <c r="G6499">
        <v>25.71</v>
      </c>
    </row>
    <row r="6500" spans="1:7" x14ac:dyDescent="0.55000000000000004">
      <c r="A6500" s="1">
        <v>43448</v>
      </c>
      <c r="B6500" t="s">
        <v>98</v>
      </c>
      <c r="C6500" t="s">
        <v>1244</v>
      </c>
      <c r="D6500" t="s">
        <v>144</v>
      </c>
      <c r="E6500" t="s">
        <v>42</v>
      </c>
      <c r="F6500" t="s">
        <v>575</v>
      </c>
      <c r="G6500">
        <v>25.71</v>
      </c>
    </row>
    <row r="6501" spans="1:7" x14ac:dyDescent="0.55000000000000004">
      <c r="A6501" s="1">
        <v>43337</v>
      </c>
      <c r="B6501" t="s">
        <v>22</v>
      </c>
      <c r="C6501" t="s">
        <v>494</v>
      </c>
      <c r="D6501" t="s">
        <v>144</v>
      </c>
      <c r="E6501" t="s">
        <v>42</v>
      </c>
      <c r="F6501" t="s">
        <v>55</v>
      </c>
      <c r="G6501">
        <v>25.696000000000002</v>
      </c>
    </row>
    <row r="6502" spans="1:7" x14ac:dyDescent="0.55000000000000004">
      <c r="A6502" s="1">
        <v>42502</v>
      </c>
      <c r="B6502" t="s">
        <v>22</v>
      </c>
      <c r="C6502" t="s">
        <v>39</v>
      </c>
      <c r="D6502" t="s">
        <v>40</v>
      </c>
      <c r="E6502" t="s">
        <v>42</v>
      </c>
      <c r="F6502" t="s">
        <v>86</v>
      </c>
      <c r="G6502">
        <v>25.68</v>
      </c>
    </row>
    <row r="6503" spans="1:7" x14ac:dyDescent="0.55000000000000004">
      <c r="A6503" s="1">
        <v>43182</v>
      </c>
      <c r="B6503" t="s">
        <v>22</v>
      </c>
      <c r="C6503" t="s">
        <v>263</v>
      </c>
      <c r="D6503" t="s">
        <v>144</v>
      </c>
      <c r="E6503" t="s">
        <v>42</v>
      </c>
      <c r="F6503" t="s">
        <v>86</v>
      </c>
      <c r="G6503">
        <v>25.68</v>
      </c>
    </row>
    <row r="6504" spans="1:7" x14ac:dyDescent="0.55000000000000004">
      <c r="A6504" s="1">
        <v>42241</v>
      </c>
      <c r="B6504" t="s">
        <v>22</v>
      </c>
      <c r="C6504" t="s">
        <v>100</v>
      </c>
      <c r="D6504" t="s">
        <v>101</v>
      </c>
      <c r="E6504" t="s">
        <v>42</v>
      </c>
      <c r="F6504" t="s">
        <v>71</v>
      </c>
      <c r="G6504">
        <v>25.68</v>
      </c>
    </row>
    <row r="6505" spans="1:7" x14ac:dyDescent="0.55000000000000004">
      <c r="A6505" s="1">
        <v>42997</v>
      </c>
      <c r="B6505" t="s">
        <v>98</v>
      </c>
      <c r="C6505" t="s">
        <v>143</v>
      </c>
      <c r="D6505" t="s">
        <v>144</v>
      </c>
      <c r="E6505" t="s">
        <v>28</v>
      </c>
      <c r="F6505" t="s">
        <v>61</v>
      </c>
      <c r="G6505">
        <v>25.632000000000001</v>
      </c>
    </row>
    <row r="6506" spans="1:7" x14ac:dyDescent="0.55000000000000004">
      <c r="A6506" s="1">
        <v>43360</v>
      </c>
      <c r="B6506" t="s">
        <v>37</v>
      </c>
      <c r="C6506" t="s">
        <v>117</v>
      </c>
      <c r="D6506" t="s">
        <v>40</v>
      </c>
      <c r="E6506" t="s">
        <v>42</v>
      </c>
      <c r="F6506" t="s">
        <v>71</v>
      </c>
      <c r="G6506">
        <v>25.584</v>
      </c>
    </row>
    <row r="6507" spans="1:7" x14ac:dyDescent="0.55000000000000004">
      <c r="A6507" s="1">
        <v>42154</v>
      </c>
      <c r="B6507" t="s">
        <v>37</v>
      </c>
      <c r="C6507" t="s">
        <v>263</v>
      </c>
      <c r="D6507" t="s">
        <v>144</v>
      </c>
      <c r="E6507" t="s">
        <v>42</v>
      </c>
      <c r="F6507" t="s">
        <v>71</v>
      </c>
      <c r="G6507">
        <v>25.584</v>
      </c>
    </row>
    <row r="6508" spans="1:7" x14ac:dyDescent="0.55000000000000004">
      <c r="A6508" s="1">
        <v>43091</v>
      </c>
      <c r="B6508" t="s">
        <v>22</v>
      </c>
      <c r="C6508" t="s">
        <v>263</v>
      </c>
      <c r="D6508" t="s">
        <v>144</v>
      </c>
      <c r="E6508" t="s">
        <v>42</v>
      </c>
      <c r="F6508" t="s">
        <v>71</v>
      </c>
      <c r="G6508">
        <v>25.584</v>
      </c>
    </row>
    <row r="6509" spans="1:7" x14ac:dyDescent="0.55000000000000004">
      <c r="A6509" s="1">
        <v>43347</v>
      </c>
      <c r="B6509" t="s">
        <v>22</v>
      </c>
      <c r="C6509" t="s">
        <v>494</v>
      </c>
      <c r="D6509" t="s">
        <v>144</v>
      </c>
      <c r="E6509" t="s">
        <v>42</v>
      </c>
      <c r="F6509" t="s">
        <v>71</v>
      </c>
      <c r="G6509">
        <v>25.56</v>
      </c>
    </row>
    <row r="6510" spans="1:7" x14ac:dyDescent="0.55000000000000004">
      <c r="A6510" s="1">
        <v>42240</v>
      </c>
      <c r="B6510" t="s">
        <v>37</v>
      </c>
      <c r="C6510" t="s">
        <v>25</v>
      </c>
      <c r="D6510" t="s">
        <v>26</v>
      </c>
      <c r="E6510" t="s">
        <v>42</v>
      </c>
      <c r="F6510" t="s">
        <v>575</v>
      </c>
      <c r="G6510">
        <v>25.5</v>
      </c>
    </row>
    <row r="6511" spans="1:7" x14ac:dyDescent="0.55000000000000004">
      <c r="A6511" s="1">
        <v>43415</v>
      </c>
      <c r="B6511" t="s">
        <v>22</v>
      </c>
      <c r="C6511" t="s">
        <v>5330</v>
      </c>
      <c r="D6511" t="s">
        <v>101</v>
      </c>
      <c r="E6511" t="s">
        <v>42</v>
      </c>
      <c r="F6511" t="s">
        <v>575</v>
      </c>
      <c r="G6511">
        <v>25.5</v>
      </c>
    </row>
    <row r="6512" spans="1:7" x14ac:dyDescent="0.55000000000000004">
      <c r="A6512" s="1">
        <v>42466</v>
      </c>
      <c r="B6512" t="s">
        <v>22</v>
      </c>
      <c r="C6512" t="s">
        <v>100</v>
      </c>
      <c r="D6512" t="s">
        <v>101</v>
      </c>
      <c r="E6512" t="s">
        <v>67</v>
      </c>
      <c r="F6512" t="s">
        <v>157</v>
      </c>
      <c r="G6512">
        <v>25.488</v>
      </c>
    </row>
    <row r="6513" spans="1:7" x14ac:dyDescent="0.55000000000000004">
      <c r="A6513" s="1">
        <v>42723</v>
      </c>
      <c r="B6513" t="s">
        <v>98</v>
      </c>
      <c r="C6513" t="s">
        <v>207</v>
      </c>
      <c r="D6513" t="s">
        <v>101</v>
      </c>
      <c r="E6513" t="s">
        <v>67</v>
      </c>
      <c r="F6513" t="s">
        <v>157</v>
      </c>
      <c r="G6513">
        <v>25.488</v>
      </c>
    </row>
    <row r="6514" spans="1:7" x14ac:dyDescent="0.55000000000000004">
      <c r="A6514" s="1">
        <v>42714</v>
      </c>
      <c r="B6514" t="s">
        <v>22</v>
      </c>
      <c r="C6514" t="s">
        <v>494</v>
      </c>
      <c r="D6514" t="s">
        <v>144</v>
      </c>
      <c r="E6514" t="s">
        <v>67</v>
      </c>
      <c r="F6514" t="s">
        <v>157</v>
      </c>
      <c r="G6514">
        <v>25.488</v>
      </c>
    </row>
    <row r="6515" spans="1:7" x14ac:dyDescent="0.55000000000000004">
      <c r="A6515" s="1">
        <v>43193</v>
      </c>
      <c r="B6515" t="s">
        <v>22</v>
      </c>
      <c r="C6515" t="s">
        <v>143</v>
      </c>
      <c r="D6515" t="s">
        <v>144</v>
      </c>
      <c r="E6515" t="s">
        <v>28</v>
      </c>
      <c r="F6515" t="s">
        <v>61</v>
      </c>
      <c r="G6515">
        <v>25.472000000000001</v>
      </c>
    </row>
    <row r="6516" spans="1:7" x14ac:dyDescent="0.55000000000000004">
      <c r="A6516" s="1">
        <v>42997</v>
      </c>
      <c r="B6516" t="s">
        <v>98</v>
      </c>
      <c r="C6516" t="s">
        <v>786</v>
      </c>
      <c r="D6516" t="s">
        <v>144</v>
      </c>
      <c r="E6516" t="s">
        <v>42</v>
      </c>
      <c r="F6516" t="s">
        <v>71</v>
      </c>
      <c r="G6516">
        <v>25.44</v>
      </c>
    </row>
    <row r="6517" spans="1:7" x14ac:dyDescent="0.55000000000000004">
      <c r="A6517" s="1">
        <v>42088</v>
      </c>
      <c r="B6517" t="s">
        <v>22</v>
      </c>
      <c r="C6517" t="s">
        <v>39</v>
      </c>
      <c r="D6517" t="s">
        <v>40</v>
      </c>
      <c r="E6517" t="s">
        <v>42</v>
      </c>
      <c r="F6517" t="s">
        <v>64</v>
      </c>
      <c r="G6517">
        <v>25.44</v>
      </c>
    </row>
    <row r="6518" spans="1:7" x14ac:dyDescent="0.55000000000000004">
      <c r="A6518" s="1">
        <v>42635</v>
      </c>
      <c r="B6518" t="s">
        <v>98</v>
      </c>
      <c r="C6518" t="s">
        <v>331</v>
      </c>
      <c r="D6518" t="s">
        <v>26</v>
      </c>
      <c r="E6518" t="s">
        <v>42</v>
      </c>
      <c r="F6518" t="s">
        <v>55</v>
      </c>
      <c r="G6518">
        <v>25.423999999999999</v>
      </c>
    </row>
    <row r="6519" spans="1:7" x14ac:dyDescent="0.55000000000000004">
      <c r="A6519" s="1">
        <v>42920</v>
      </c>
      <c r="B6519" t="s">
        <v>22</v>
      </c>
      <c r="C6519" t="s">
        <v>39</v>
      </c>
      <c r="D6519" t="s">
        <v>40</v>
      </c>
      <c r="E6519" t="s">
        <v>28</v>
      </c>
      <c r="F6519" t="s">
        <v>61</v>
      </c>
      <c r="G6519">
        <v>25.4</v>
      </c>
    </row>
    <row r="6520" spans="1:7" x14ac:dyDescent="0.55000000000000004">
      <c r="A6520" s="1">
        <v>42920</v>
      </c>
      <c r="B6520" t="s">
        <v>98</v>
      </c>
      <c r="C6520" t="s">
        <v>92</v>
      </c>
      <c r="D6520" t="s">
        <v>40</v>
      </c>
      <c r="E6520" t="s">
        <v>28</v>
      </c>
      <c r="F6520" t="s">
        <v>61</v>
      </c>
      <c r="G6520">
        <v>25.4</v>
      </c>
    </row>
    <row r="6521" spans="1:7" x14ac:dyDescent="0.55000000000000004">
      <c r="A6521" s="1">
        <v>42797</v>
      </c>
      <c r="B6521" t="s">
        <v>37</v>
      </c>
      <c r="C6521" t="s">
        <v>39</v>
      </c>
      <c r="D6521" t="s">
        <v>40</v>
      </c>
      <c r="E6521" t="s">
        <v>42</v>
      </c>
      <c r="F6521" t="s">
        <v>575</v>
      </c>
      <c r="G6521">
        <v>25.35</v>
      </c>
    </row>
    <row r="6522" spans="1:7" x14ac:dyDescent="0.55000000000000004">
      <c r="A6522" s="1">
        <v>43063</v>
      </c>
      <c r="B6522" t="s">
        <v>98</v>
      </c>
      <c r="C6522" t="s">
        <v>92</v>
      </c>
      <c r="D6522" t="s">
        <v>40</v>
      </c>
      <c r="E6522" t="s">
        <v>42</v>
      </c>
      <c r="F6522" t="s">
        <v>575</v>
      </c>
      <c r="G6522">
        <v>25.35</v>
      </c>
    </row>
    <row r="6523" spans="1:7" x14ac:dyDescent="0.55000000000000004">
      <c r="A6523" s="1">
        <v>43432</v>
      </c>
      <c r="B6523" t="s">
        <v>98</v>
      </c>
      <c r="C6523" t="s">
        <v>143</v>
      </c>
      <c r="D6523" t="s">
        <v>144</v>
      </c>
      <c r="E6523" t="s">
        <v>42</v>
      </c>
      <c r="F6523" t="s">
        <v>86</v>
      </c>
      <c r="G6523">
        <v>25.344000000000001</v>
      </c>
    </row>
    <row r="6524" spans="1:7" x14ac:dyDescent="0.55000000000000004">
      <c r="A6524" s="1">
        <v>42562</v>
      </c>
      <c r="B6524" t="s">
        <v>22</v>
      </c>
      <c r="C6524" t="s">
        <v>143</v>
      </c>
      <c r="D6524" t="s">
        <v>144</v>
      </c>
      <c r="E6524" t="s">
        <v>28</v>
      </c>
      <c r="F6524" t="s">
        <v>61</v>
      </c>
      <c r="G6524">
        <v>25.344000000000001</v>
      </c>
    </row>
    <row r="6525" spans="1:7" x14ac:dyDescent="0.55000000000000004">
      <c r="A6525" s="1">
        <v>42679</v>
      </c>
      <c r="B6525" t="s">
        <v>37</v>
      </c>
      <c r="C6525" t="s">
        <v>263</v>
      </c>
      <c r="D6525" t="s">
        <v>144</v>
      </c>
      <c r="E6525" t="s">
        <v>42</v>
      </c>
      <c r="F6525" t="s">
        <v>71</v>
      </c>
      <c r="G6525">
        <v>25.344000000000001</v>
      </c>
    </row>
    <row r="6526" spans="1:7" x14ac:dyDescent="0.55000000000000004">
      <c r="A6526" s="1">
        <v>43253</v>
      </c>
      <c r="B6526" t="s">
        <v>22</v>
      </c>
      <c r="C6526" t="s">
        <v>306</v>
      </c>
      <c r="D6526" t="s">
        <v>40</v>
      </c>
      <c r="E6526" t="s">
        <v>42</v>
      </c>
      <c r="F6526" t="s">
        <v>86</v>
      </c>
      <c r="G6526">
        <v>25.344000000000001</v>
      </c>
    </row>
    <row r="6527" spans="1:7" x14ac:dyDescent="0.55000000000000004">
      <c r="A6527" s="1">
        <v>43340</v>
      </c>
      <c r="B6527" t="s">
        <v>22</v>
      </c>
      <c r="C6527" t="s">
        <v>207</v>
      </c>
      <c r="D6527" t="s">
        <v>101</v>
      </c>
      <c r="E6527" t="s">
        <v>42</v>
      </c>
      <c r="F6527" t="s">
        <v>86</v>
      </c>
      <c r="G6527">
        <v>25.344000000000001</v>
      </c>
    </row>
    <row r="6528" spans="1:7" x14ac:dyDescent="0.55000000000000004">
      <c r="A6528" s="1">
        <v>43253</v>
      </c>
      <c r="B6528" t="s">
        <v>22</v>
      </c>
      <c r="C6528" t="s">
        <v>84</v>
      </c>
      <c r="D6528" t="s">
        <v>26</v>
      </c>
      <c r="E6528" t="s">
        <v>42</v>
      </c>
      <c r="F6528" t="s">
        <v>86</v>
      </c>
      <c r="G6528">
        <v>25.344000000000001</v>
      </c>
    </row>
    <row r="6529" spans="1:7" x14ac:dyDescent="0.55000000000000004">
      <c r="A6529" s="1">
        <v>43098</v>
      </c>
      <c r="B6529" t="s">
        <v>98</v>
      </c>
      <c r="C6529" t="s">
        <v>50</v>
      </c>
      <c r="D6529" t="s">
        <v>26</v>
      </c>
      <c r="E6529" t="s">
        <v>42</v>
      </c>
      <c r="F6529" t="s">
        <v>86</v>
      </c>
      <c r="G6529">
        <v>25.344000000000001</v>
      </c>
    </row>
    <row r="6530" spans="1:7" x14ac:dyDescent="0.55000000000000004">
      <c r="A6530" s="1">
        <v>42066</v>
      </c>
      <c r="B6530" t="s">
        <v>98</v>
      </c>
      <c r="C6530" t="s">
        <v>263</v>
      </c>
      <c r="D6530" t="s">
        <v>144</v>
      </c>
      <c r="E6530" t="s">
        <v>42</v>
      </c>
      <c r="F6530" t="s">
        <v>71</v>
      </c>
      <c r="G6530">
        <v>25.32</v>
      </c>
    </row>
    <row r="6531" spans="1:7" x14ac:dyDescent="0.55000000000000004">
      <c r="A6531" s="1">
        <v>42966</v>
      </c>
      <c r="B6531" t="s">
        <v>22</v>
      </c>
      <c r="C6531" t="s">
        <v>263</v>
      </c>
      <c r="D6531" t="s">
        <v>144</v>
      </c>
      <c r="E6531" t="s">
        <v>42</v>
      </c>
      <c r="F6531" t="s">
        <v>71</v>
      </c>
      <c r="G6531">
        <v>25.32</v>
      </c>
    </row>
    <row r="6532" spans="1:7" x14ac:dyDescent="0.55000000000000004">
      <c r="A6532" s="1">
        <v>42841</v>
      </c>
      <c r="B6532" t="s">
        <v>37</v>
      </c>
      <c r="C6532" t="s">
        <v>786</v>
      </c>
      <c r="D6532" t="s">
        <v>144</v>
      </c>
      <c r="E6532" t="s">
        <v>42</v>
      </c>
      <c r="F6532" t="s">
        <v>71</v>
      </c>
      <c r="G6532">
        <v>25.3</v>
      </c>
    </row>
    <row r="6533" spans="1:7" x14ac:dyDescent="0.55000000000000004">
      <c r="A6533" s="1">
        <v>42246</v>
      </c>
      <c r="B6533" t="s">
        <v>22</v>
      </c>
      <c r="C6533" t="s">
        <v>745</v>
      </c>
      <c r="D6533" t="s">
        <v>144</v>
      </c>
      <c r="E6533" t="s">
        <v>42</v>
      </c>
      <c r="F6533" t="s">
        <v>71</v>
      </c>
      <c r="G6533">
        <v>25.3</v>
      </c>
    </row>
    <row r="6534" spans="1:7" x14ac:dyDescent="0.55000000000000004">
      <c r="A6534" s="1">
        <v>43028</v>
      </c>
      <c r="B6534" t="s">
        <v>22</v>
      </c>
      <c r="C6534" t="s">
        <v>100</v>
      </c>
      <c r="D6534" t="s">
        <v>101</v>
      </c>
      <c r="E6534" t="s">
        <v>42</v>
      </c>
      <c r="F6534" t="s">
        <v>265</v>
      </c>
      <c r="G6534">
        <v>25.248000000000001</v>
      </c>
    </row>
    <row r="6535" spans="1:7" x14ac:dyDescent="0.55000000000000004">
      <c r="A6535" s="1">
        <v>42970</v>
      </c>
      <c r="B6535" t="s">
        <v>98</v>
      </c>
      <c r="C6535" t="s">
        <v>110</v>
      </c>
      <c r="D6535" t="s">
        <v>101</v>
      </c>
      <c r="E6535" t="s">
        <v>42</v>
      </c>
      <c r="F6535" t="s">
        <v>43</v>
      </c>
      <c r="G6535">
        <v>25.2</v>
      </c>
    </row>
    <row r="6536" spans="1:7" x14ac:dyDescent="0.55000000000000004">
      <c r="A6536" s="1">
        <v>42576</v>
      </c>
      <c r="B6536" t="s">
        <v>98</v>
      </c>
      <c r="C6536" t="s">
        <v>143</v>
      </c>
      <c r="D6536" t="s">
        <v>144</v>
      </c>
      <c r="E6536" t="s">
        <v>42</v>
      </c>
      <c r="F6536" t="s">
        <v>71</v>
      </c>
      <c r="G6536">
        <v>25.175999999999998</v>
      </c>
    </row>
    <row r="6537" spans="1:7" x14ac:dyDescent="0.55000000000000004">
      <c r="A6537" s="1">
        <v>42882</v>
      </c>
      <c r="B6537" t="s">
        <v>22</v>
      </c>
      <c r="C6537" t="s">
        <v>207</v>
      </c>
      <c r="D6537" t="s">
        <v>101</v>
      </c>
      <c r="E6537" t="s">
        <v>28</v>
      </c>
      <c r="F6537" t="s">
        <v>61</v>
      </c>
      <c r="G6537">
        <v>25.175999999999998</v>
      </c>
    </row>
    <row r="6538" spans="1:7" x14ac:dyDescent="0.55000000000000004">
      <c r="A6538" s="1">
        <v>42176</v>
      </c>
      <c r="B6538" t="s">
        <v>22</v>
      </c>
      <c r="C6538" t="s">
        <v>453</v>
      </c>
      <c r="D6538" t="s">
        <v>40</v>
      </c>
      <c r="E6538" t="s">
        <v>42</v>
      </c>
      <c r="F6538" t="s">
        <v>71</v>
      </c>
      <c r="G6538">
        <v>25.164000000000001</v>
      </c>
    </row>
    <row r="6539" spans="1:7" x14ac:dyDescent="0.55000000000000004">
      <c r="A6539" s="1">
        <v>43333</v>
      </c>
      <c r="B6539" t="s">
        <v>98</v>
      </c>
      <c r="C6539" t="s">
        <v>2738</v>
      </c>
      <c r="D6539" t="s">
        <v>144</v>
      </c>
      <c r="E6539" t="s">
        <v>28</v>
      </c>
      <c r="F6539" t="s">
        <v>61</v>
      </c>
      <c r="G6539">
        <v>25.16</v>
      </c>
    </row>
    <row r="6540" spans="1:7" x14ac:dyDescent="0.55000000000000004">
      <c r="A6540" s="1">
        <v>43350</v>
      </c>
      <c r="B6540" t="s">
        <v>22</v>
      </c>
      <c r="C6540" t="s">
        <v>117</v>
      </c>
      <c r="D6540" t="s">
        <v>40</v>
      </c>
      <c r="E6540" t="s">
        <v>28</v>
      </c>
      <c r="F6540" t="s">
        <v>61</v>
      </c>
      <c r="G6540">
        <v>25.16</v>
      </c>
    </row>
    <row r="6541" spans="1:7" x14ac:dyDescent="0.55000000000000004">
      <c r="A6541" s="1">
        <v>43280</v>
      </c>
      <c r="B6541" t="s">
        <v>37</v>
      </c>
      <c r="C6541" t="s">
        <v>745</v>
      </c>
      <c r="D6541" t="s">
        <v>144</v>
      </c>
      <c r="E6541" t="s">
        <v>28</v>
      </c>
      <c r="F6541" t="s">
        <v>61</v>
      </c>
      <c r="G6541">
        <v>25.16</v>
      </c>
    </row>
    <row r="6542" spans="1:7" x14ac:dyDescent="0.55000000000000004">
      <c r="A6542" s="1">
        <v>42053</v>
      </c>
      <c r="B6542" t="s">
        <v>22</v>
      </c>
      <c r="C6542" t="s">
        <v>100</v>
      </c>
      <c r="D6542" t="s">
        <v>101</v>
      </c>
      <c r="E6542" t="s">
        <v>28</v>
      </c>
      <c r="F6542" t="s">
        <v>61</v>
      </c>
      <c r="G6542">
        <v>25.16</v>
      </c>
    </row>
    <row r="6543" spans="1:7" x14ac:dyDescent="0.55000000000000004">
      <c r="A6543" s="1">
        <v>42863</v>
      </c>
      <c r="B6543" t="s">
        <v>22</v>
      </c>
      <c r="C6543" t="s">
        <v>494</v>
      </c>
      <c r="D6543" t="s">
        <v>144</v>
      </c>
      <c r="E6543" t="s">
        <v>42</v>
      </c>
      <c r="F6543" t="s">
        <v>55</v>
      </c>
      <c r="G6543">
        <v>25.12</v>
      </c>
    </row>
    <row r="6544" spans="1:7" x14ac:dyDescent="0.55000000000000004">
      <c r="A6544" s="1">
        <v>43405</v>
      </c>
      <c r="B6544" t="s">
        <v>22</v>
      </c>
      <c r="C6544" t="s">
        <v>92</v>
      </c>
      <c r="D6544" t="s">
        <v>40</v>
      </c>
      <c r="E6544" t="s">
        <v>42</v>
      </c>
      <c r="F6544" t="s">
        <v>71</v>
      </c>
      <c r="G6544">
        <v>25.12</v>
      </c>
    </row>
    <row r="6545" spans="1:7" x14ac:dyDescent="0.55000000000000004">
      <c r="A6545" s="1">
        <v>43192</v>
      </c>
      <c r="B6545" t="s">
        <v>22</v>
      </c>
      <c r="C6545" t="s">
        <v>39</v>
      </c>
      <c r="D6545" t="s">
        <v>40</v>
      </c>
      <c r="E6545" t="s">
        <v>28</v>
      </c>
      <c r="F6545" t="s">
        <v>61</v>
      </c>
      <c r="G6545">
        <v>25.11</v>
      </c>
    </row>
    <row r="6546" spans="1:7" x14ac:dyDescent="0.55000000000000004">
      <c r="A6546" s="1">
        <v>42708</v>
      </c>
      <c r="B6546" t="s">
        <v>22</v>
      </c>
      <c r="C6546" t="s">
        <v>39</v>
      </c>
      <c r="D6546" t="s">
        <v>40</v>
      </c>
      <c r="E6546" t="s">
        <v>28</v>
      </c>
      <c r="F6546" t="s">
        <v>61</v>
      </c>
      <c r="G6546">
        <v>25.08</v>
      </c>
    </row>
    <row r="6547" spans="1:7" x14ac:dyDescent="0.55000000000000004">
      <c r="A6547" s="1">
        <v>43164</v>
      </c>
      <c r="B6547" t="s">
        <v>22</v>
      </c>
      <c r="C6547" t="s">
        <v>110</v>
      </c>
      <c r="D6547" t="s">
        <v>101</v>
      </c>
      <c r="E6547" t="s">
        <v>42</v>
      </c>
      <c r="F6547" t="s">
        <v>43</v>
      </c>
      <c r="G6547">
        <v>25.06</v>
      </c>
    </row>
    <row r="6548" spans="1:7" x14ac:dyDescent="0.55000000000000004">
      <c r="A6548" s="1">
        <v>43423</v>
      </c>
      <c r="B6548" t="s">
        <v>22</v>
      </c>
      <c r="C6548" t="s">
        <v>315</v>
      </c>
      <c r="D6548" t="s">
        <v>26</v>
      </c>
      <c r="E6548" t="s">
        <v>42</v>
      </c>
      <c r="F6548" t="s">
        <v>265</v>
      </c>
      <c r="G6548">
        <v>25.06</v>
      </c>
    </row>
    <row r="6549" spans="1:7" x14ac:dyDescent="0.55000000000000004">
      <c r="A6549" s="1">
        <v>42839</v>
      </c>
      <c r="B6549" t="s">
        <v>22</v>
      </c>
      <c r="C6549" t="s">
        <v>2738</v>
      </c>
      <c r="D6549" t="s">
        <v>144</v>
      </c>
      <c r="E6549" t="s">
        <v>42</v>
      </c>
      <c r="F6549" t="s">
        <v>71</v>
      </c>
      <c r="G6549">
        <v>25.06</v>
      </c>
    </row>
    <row r="6550" spans="1:7" x14ac:dyDescent="0.55000000000000004">
      <c r="A6550" s="1">
        <v>42983</v>
      </c>
      <c r="B6550" t="s">
        <v>22</v>
      </c>
      <c r="C6550" t="s">
        <v>315</v>
      </c>
      <c r="D6550" t="s">
        <v>26</v>
      </c>
      <c r="E6550" t="s">
        <v>42</v>
      </c>
      <c r="F6550" t="s">
        <v>43</v>
      </c>
      <c r="G6550">
        <v>25.06</v>
      </c>
    </row>
    <row r="6551" spans="1:7" x14ac:dyDescent="0.55000000000000004">
      <c r="A6551" s="1">
        <v>42337</v>
      </c>
      <c r="B6551" t="s">
        <v>22</v>
      </c>
      <c r="C6551" t="s">
        <v>263</v>
      </c>
      <c r="D6551" t="s">
        <v>144</v>
      </c>
      <c r="E6551" t="s">
        <v>42</v>
      </c>
      <c r="F6551" t="s">
        <v>43</v>
      </c>
      <c r="G6551">
        <v>25.06</v>
      </c>
    </row>
    <row r="6552" spans="1:7" x14ac:dyDescent="0.55000000000000004">
      <c r="A6552" s="1">
        <v>42589</v>
      </c>
      <c r="B6552" t="s">
        <v>37</v>
      </c>
      <c r="C6552" t="s">
        <v>315</v>
      </c>
      <c r="D6552" t="s">
        <v>26</v>
      </c>
      <c r="E6552" t="s">
        <v>42</v>
      </c>
      <c r="F6552" t="s">
        <v>43</v>
      </c>
      <c r="G6552">
        <v>25.06</v>
      </c>
    </row>
    <row r="6553" spans="1:7" x14ac:dyDescent="0.55000000000000004">
      <c r="A6553" s="1">
        <v>42630</v>
      </c>
      <c r="B6553" t="s">
        <v>37</v>
      </c>
      <c r="C6553" t="s">
        <v>92</v>
      </c>
      <c r="D6553" t="s">
        <v>40</v>
      </c>
      <c r="E6553" t="s">
        <v>42</v>
      </c>
      <c r="F6553" t="s">
        <v>71</v>
      </c>
      <c r="G6553">
        <v>25.032</v>
      </c>
    </row>
    <row r="6554" spans="1:7" x14ac:dyDescent="0.55000000000000004">
      <c r="A6554" s="1">
        <v>43035</v>
      </c>
      <c r="B6554" t="s">
        <v>37</v>
      </c>
      <c r="C6554" t="s">
        <v>39</v>
      </c>
      <c r="D6554" t="s">
        <v>40</v>
      </c>
      <c r="E6554" t="s">
        <v>42</v>
      </c>
      <c r="F6554" t="s">
        <v>71</v>
      </c>
      <c r="G6554">
        <v>25.032</v>
      </c>
    </row>
    <row r="6555" spans="1:7" x14ac:dyDescent="0.55000000000000004">
      <c r="A6555" s="1">
        <v>43406</v>
      </c>
      <c r="B6555" t="s">
        <v>98</v>
      </c>
      <c r="C6555" t="s">
        <v>39</v>
      </c>
      <c r="D6555" t="s">
        <v>40</v>
      </c>
      <c r="E6555" t="s">
        <v>28</v>
      </c>
      <c r="F6555" t="s">
        <v>61</v>
      </c>
      <c r="G6555">
        <v>25.02</v>
      </c>
    </row>
    <row r="6556" spans="1:7" x14ac:dyDescent="0.55000000000000004">
      <c r="A6556" s="1">
        <v>43144</v>
      </c>
      <c r="B6556" t="s">
        <v>22</v>
      </c>
      <c r="C6556" t="s">
        <v>2738</v>
      </c>
      <c r="D6556" t="s">
        <v>144</v>
      </c>
      <c r="E6556" t="s">
        <v>42</v>
      </c>
      <c r="F6556" t="s">
        <v>575</v>
      </c>
      <c r="G6556">
        <v>25.02</v>
      </c>
    </row>
    <row r="6557" spans="1:7" x14ac:dyDescent="0.55000000000000004">
      <c r="A6557" s="1">
        <v>43021</v>
      </c>
      <c r="B6557" t="s">
        <v>37</v>
      </c>
      <c r="C6557" t="s">
        <v>453</v>
      </c>
      <c r="D6557" t="s">
        <v>40</v>
      </c>
      <c r="E6557" t="s">
        <v>28</v>
      </c>
      <c r="F6557" t="s">
        <v>61</v>
      </c>
      <c r="G6557">
        <v>24.96</v>
      </c>
    </row>
    <row r="6558" spans="1:7" x14ac:dyDescent="0.55000000000000004">
      <c r="A6558" s="1">
        <v>42880</v>
      </c>
      <c r="B6558" t="s">
        <v>98</v>
      </c>
      <c r="C6558" t="s">
        <v>1271</v>
      </c>
      <c r="D6558" t="s">
        <v>26</v>
      </c>
      <c r="E6558" t="s">
        <v>28</v>
      </c>
      <c r="F6558" t="s">
        <v>61</v>
      </c>
      <c r="G6558">
        <v>24.96</v>
      </c>
    </row>
    <row r="6559" spans="1:7" x14ac:dyDescent="0.55000000000000004">
      <c r="A6559" s="1">
        <v>42550</v>
      </c>
      <c r="B6559" t="s">
        <v>22</v>
      </c>
      <c r="C6559" t="s">
        <v>263</v>
      </c>
      <c r="D6559" t="s">
        <v>144</v>
      </c>
      <c r="E6559" t="s">
        <v>42</v>
      </c>
      <c r="F6559" t="s">
        <v>86</v>
      </c>
      <c r="G6559">
        <v>24.96</v>
      </c>
    </row>
    <row r="6560" spans="1:7" x14ac:dyDescent="0.55000000000000004">
      <c r="A6560" s="1">
        <v>43353</v>
      </c>
      <c r="B6560" t="s">
        <v>22</v>
      </c>
      <c r="C6560" t="s">
        <v>593</v>
      </c>
      <c r="D6560" t="s">
        <v>101</v>
      </c>
      <c r="E6560" t="s">
        <v>42</v>
      </c>
      <c r="F6560" t="s">
        <v>86</v>
      </c>
      <c r="G6560">
        <v>24.9</v>
      </c>
    </row>
    <row r="6561" spans="1:7" x14ac:dyDescent="0.55000000000000004">
      <c r="A6561" s="1">
        <v>42367</v>
      </c>
      <c r="B6561" t="s">
        <v>37</v>
      </c>
      <c r="C6561" t="s">
        <v>39</v>
      </c>
      <c r="D6561" t="s">
        <v>40</v>
      </c>
      <c r="E6561" t="s">
        <v>28</v>
      </c>
      <c r="F6561" t="s">
        <v>61</v>
      </c>
      <c r="G6561">
        <v>24.9</v>
      </c>
    </row>
    <row r="6562" spans="1:7" x14ac:dyDescent="0.55000000000000004">
      <c r="A6562" s="1">
        <v>42087</v>
      </c>
      <c r="B6562" t="s">
        <v>22</v>
      </c>
      <c r="C6562" t="s">
        <v>263</v>
      </c>
      <c r="D6562" t="s">
        <v>144</v>
      </c>
      <c r="E6562" t="s">
        <v>42</v>
      </c>
      <c r="F6562" t="s">
        <v>86</v>
      </c>
      <c r="G6562">
        <v>24.9</v>
      </c>
    </row>
    <row r="6563" spans="1:7" x14ac:dyDescent="0.55000000000000004">
      <c r="A6563" s="1">
        <v>43021</v>
      </c>
      <c r="B6563" t="s">
        <v>37</v>
      </c>
      <c r="C6563" t="s">
        <v>263</v>
      </c>
      <c r="D6563" t="s">
        <v>144</v>
      </c>
      <c r="E6563" t="s">
        <v>42</v>
      </c>
      <c r="F6563" t="s">
        <v>43</v>
      </c>
      <c r="G6563">
        <v>24.9</v>
      </c>
    </row>
    <row r="6564" spans="1:7" x14ac:dyDescent="0.55000000000000004">
      <c r="A6564" s="1">
        <v>42323</v>
      </c>
      <c r="B6564" t="s">
        <v>22</v>
      </c>
      <c r="C6564" t="s">
        <v>331</v>
      </c>
      <c r="D6564" t="s">
        <v>26</v>
      </c>
      <c r="E6564" t="s">
        <v>42</v>
      </c>
      <c r="F6564" t="s">
        <v>86</v>
      </c>
      <c r="G6564">
        <v>24.896000000000001</v>
      </c>
    </row>
    <row r="6565" spans="1:7" x14ac:dyDescent="0.55000000000000004">
      <c r="A6565" s="1">
        <v>42176</v>
      </c>
      <c r="B6565" t="s">
        <v>22</v>
      </c>
      <c r="C6565" t="s">
        <v>143</v>
      </c>
      <c r="D6565" t="s">
        <v>144</v>
      </c>
      <c r="E6565" t="s">
        <v>42</v>
      </c>
      <c r="F6565" t="s">
        <v>169</v>
      </c>
      <c r="G6565">
        <v>24.896000000000001</v>
      </c>
    </row>
    <row r="6566" spans="1:7" x14ac:dyDescent="0.55000000000000004">
      <c r="A6566" s="1">
        <v>43052</v>
      </c>
      <c r="B6566" t="s">
        <v>37</v>
      </c>
      <c r="C6566" t="s">
        <v>263</v>
      </c>
      <c r="D6566" t="s">
        <v>144</v>
      </c>
      <c r="E6566" t="s">
        <v>42</v>
      </c>
      <c r="F6566" t="s">
        <v>55</v>
      </c>
      <c r="G6566">
        <v>24.88</v>
      </c>
    </row>
    <row r="6567" spans="1:7" x14ac:dyDescent="0.55000000000000004">
      <c r="A6567" s="1">
        <v>43092</v>
      </c>
      <c r="B6567" t="s">
        <v>37</v>
      </c>
      <c r="C6567" t="s">
        <v>234</v>
      </c>
      <c r="D6567" t="s">
        <v>101</v>
      </c>
      <c r="E6567" t="s">
        <v>42</v>
      </c>
      <c r="F6567" t="s">
        <v>265</v>
      </c>
      <c r="G6567">
        <v>24.85</v>
      </c>
    </row>
    <row r="6568" spans="1:7" x14ac:dyDescent="0.55000000000000004">
      <c r="A6568" s="1">
        <v>42745</v>
      </c>
      <c r="B6568" t="s">
        <v>22</v>
      </c>
      <c r="C6568" t="s">
        <v>92</v>
      </c>
      <c r="D6568" t="s">
        <v>40</v>
      </c>
      <c r="E6568" t="s">
        <v>28</v>
      </c>
      <c r="F6568" t="s">
        <v>61</v>
      </c>
      <c r="G6568">
        <v>24.85</v>
      </c>
    </row>
    <row r="6569" spans="1:7" x14ac:dyDescent="0.55000000000000004">
      <c r="A6569" s="1">
        <v>43386</v>
      </c>
      <c r="B6569" t="s">
        <v>37</v>
      </c>
      <c r="C6569" t="s">
        <v>143</v>
      </c>
      <c r="D6569" t="s">
        <v>144</v>
      </c>
      <c r="E6569" t="s">
        <v>42</v>
      </c>
      <c r="F6569" t="s">
        <v>43</v>
      </c>
      <c r="G6569">
        <v>24.84</v>
      </c>
    </row>
    <row r="6570" spans="1:7" x14ac:dyDescent="0.55000000000000004">
      <c r="A6570" s="1">
        <v>42343</v>
      </c>
      <c r="B6570" t="s">
        <v>37</v>
      </c>
      <c r="C6570" t="s">
        <v>207</v>
      </c>
      <c r="D6570" t="s">
        <v>101</v>
      </c>
      <c r="E6570" t="s">
        <v>42</v>
      </c>
      <c r="F6570" t="s">
        <v>55</v>
      </c>
      <c r="G6570">
        <v>24.815999999999999</v>
      </c>
    </row>
    <row r="6571" spans="1:7" x14ac:dyDescent="0.55000000000000004">
      <c r="A6571" s="1">
        <v>43439</v>
      </c>
      <c r="B6571" t="s">
        <v>22</v>
      </c>
      <c r="C6571" t="s">
        <v>92</v>
      </c>
      <c r="D6571" t="s">
        <v>40</v>
      </c>
      <c r="E6571" t="s">
        <v>42</v>
      </c>
      <c r="F6571" t="s">
        <v>71</v>
      </c>
      <c r="G6571">
        <v>24.815999999999999</v>
      </c>
    </row>
    <row r="6572" spans="1:7" x14ac:dyDescent="0.55000000000000004">
      <c r="A6572" s="1">
        <v>42732</v>
      </c>
      <c r="B6572" t="s">
        <v>22</v>
      </c>
      <c r="C6572" t="s">
        <v>207</v>
      </c>
      <c r="D6572" t="s">
        <v>101</v>
      </c>
      <c r="E6572" t="s">
        <v>42</v>
      </c>
      <c r="F6572" t="s">
        <v>55</v>
      </c>
      <c r="G6572">
        <v>24.815999999999999</v>
      </c>
    </row>
    <row r="6573" spans="1:7" x14ac:dyDescent="0.55000000000000004">
      <c r="A6573" s="1">
        <v>43451</v>
      </c>
      <c r="B6573" t="s">
        <v>22</v>
      </c>
      <c r="C6573" t="s">
        <v>263</v>
      </c>
      <c r="D6573" t="s">
        <v>144</v>
      </c>
      <c r="E6573" t="s">
        <v>42</v>
      </c>
      <c r="F6573" t="s">
        <v>71</v>
      </c>
      <c r="G6573">
        <v>24.815999999999999</v>
      </c>
    </row>
    <row r="6574" spans="1:7" x14ac:dyDescent="0.55000000000000004">
      <c r="A6574" s="1">
        <v>43063</v>
      </c>
      <c r="B6574" t="s">
        <v>22</v>
      </c>
      <c r="C6574" t="s">
        <v>416</v>
      </c>
      <c r="D6574" t="s">
        <v>40</v>
      </c>
      <c r="E6574" t="s">
        <v>42</v>
      </c>
      <c r="F6574" t="s">
        <v>86</v>
      </c>
      <c r="G6574">
        <v>24.783999999999999</v>
      </c>
    </row>
    <row r="6575" spans="1:7" x14ac:dyDescent="0.55000000000000004">
      <c r="A6575" s="1">
        <v>43234</v>
      </c>
      <c r="B6575" t="s">
        <v>22</v>
      </c>
      <c r="C6575" t="s">
        <v>494</v>
      </c>
      <c r="D6575" t="s">
        <v>144</v>
      </c>
      <c r="E6575" t="s">
        <v>42</v>
      </c>
      <c r="F6575" t="s">
        <v>86</v>
      </c>
      <c r="G6575">
        <v>24.783999999999999</v>
      </c>
    </row>
    <row r="6576" spans="1:7" x14ac:dyDescent="0.55000000000000004">
      <c r="A6576" s="1">
        <v>42534</v>
      </c>
      <c r="B6576" t="s">
        <v>37</v>
      </c>
      <c r="C6576" t="s">
        <v>354</v>
      </c>
      <c r="D6576" t="s">
        <v>26</v>
      </c>
      <c r="E6576" t="s">
        <v>42</v>
      </c>
      <c r="F6576" t="s">
        <v>64</v>
      </c>
      <c r="G6576">
        <v>24.78</v>
      </c>
    </row>
    <row r="6577" spans="1:7" x14ac:dyDescent="0.55000000000000004">
      <c r="A6577" s="1">
        <v>42933</v>
      </c>
      <c r="B6577" t="s">
        <v>22</v>
      </c>
      <c r="C6577" t="s">
        <v>92</v>
      </c>
      <c r="D6577" t="s">
        <v>40</v>
      </c>
      <c r="E6577" t="s">
        <v>28</v>
      </c>
      <c r="F6577" t="s">
        <v>61</v>
      </c>
      <c r="G6577">
        <v>24.75</v>
      </c>
    </row>
    <row r="6578" spans="1:7" x14ac:dyDescent="0.55000000000000004">
      <c r="A6578" s="1">
        <v>43071</v>
      </c>
      <c r="B6578" t="s">
        <v>37</v>
      </c>
      <c r="C6578" t="s">
        <v>39</v>
      </c>
      <c r="D6578" t="s">
        <v>40</v>
      </c>
      <c r="E6578" t="s">
        <v>42</v>
      </c>
      <c r="F6578" t="s">
        <v>71</v>
      </c>
      <c r="G6578">
        <v>24.704000000000001</v>
      </c>
    </row>
    <row r="6579" spans="1:7" x14ac:dyDescent="0.55000000000000004">
      <c r="A6579" s="1">
        <v>42833</v>
      </c>
      <c r="B6579" t="s">
        <v>22</v>
      </c>
      <c r="C6579" t="s">
        <v>39</v>
      </c>
      <c r="D6579" t="s">
        <v>40</v>
      </c>
      <c r="E6579" t="s">
        <v>28</v>
      </c>
      <c r="F6579" t="s">
        <v>61</v>
      </c>
      <c r="G6579">
        <v>24.7</v>
      </c>
    </row>
    <row r="6580" spans="1:7" x14ac:dyDescent="0.55000000000000004">
      <c r="A6580" s="1">
        <v>42944</v>
      </c>
      <c r="B6580" t="s">
        <v>98</v>
      </c>
      <c r="C6580" t="s">
        <v>100</v>
      </c>
      <c r="D6580" t="s">
        <v>101</v>
      </c>
      <c r="E6580" t="s">
        <v>28</v>
      </c>
      <c r="F6580" t="s">
        <v>61</v>
      </c>
      <c r="G6580">
        <v>24.7</v>
      </c>
    </row>
    <row r="6581" spans="1:7" x14ac:dyDescent="0.55000000000000004">
      <c r="A6581" s="1">
        <v>42628</v>
      </c>
      <c r="B6581" t="s">
        <v>37</v>
      </c>
      <c r="C6581" t="s">
        <v>50</v>
      </c>
      <c r="D6581" t="s">
        <v>26</v>
      </c>
      <c r="E6581" t="s">
        <v>42</v>
      </c>
      <c r="F6581" t="s">
        <v>55</v>
      </c>
      <c r="G6581">
        <v>24.672000000000001</v>
      </c>
    </row>
    <row r="6582" spans="1:7" x14ac:dyDescent="0.55000000000000004">
      <c r="A6582" s="1">
        <v>42333</v>
      </c>
      <c r="B6582" t="s">
        <v>37</v>
      </c>
      <c r="C6582" t="s">
        <v>100</v>
      </c>
      <c r="D6582" t="s">
        <v>101</v>
      </c>
      <c r="E6582" t="s">
        <v>67</v>
      </c>
      <c r="F6582" t="s">
        <v>157</v>
      </c>
      <c r="G6582">
        <v>24.672000000000001</v>
      </c>
    </row>
    <row r="6583" spans="1:7" x14ac:dyDescent="0.55000000000000004">
      <c r="A6583" s="1">
        <v>43336</v>
      </c>
      <c r="B6583" t="s">
        <v>37</v>
      </c>
      <c r="C6583" t="s">
        <v>263</v>
      </c>
      <c r="D6583" t="s">
        <v>144</v>
      </c>
      <c r="E6583" t="s">
        <v>42</v>
      </c>
      <c r="F6583" t="s">
        <v>71</v>
      </c>
      <c r="G6583">
        <v>24.672000000000001</v>
      </c>
    </row>
    <row r="6584" spans="1:7" x14ac:dyDescent="0.55000000000000004">
      <c r="A6584" s="1">
        <v>43318</v>
      </c>
      <c r="B6584" t="s">
        <v>98</v>
      </c>
      <c r="C6584" t="s">
        <v>2697</v>
      </c>
      <c r="D6584" t="s">
        <v>144</v>
      </c>
      <c r="E6584" t="s">
        <v>42</v>
      </c>
      <c r="F6584" t="s">
        <v>43</v>
      </c>
      <c r="G6584">
        <v>24.64</v>
      </c>
    </row>
    <row r="6585" spans="1:7" x14ac:dyDescent="0.55000000000000004">
      <c r="A6585" s="1">
        <v>42624</v>
      </c>
      <c r="B6585" t="s">
        <v>37</v>
      </c>
      <c r="C6585" t="s">
        <v>453</v>
      </c>
      <c r="D6585" t="s">
        <v>40</v>
      </c>
      <c r="E6585" t="s">
        <v>28</v>
      </c>
      <c r="F6585" t="s">
        <v>61</v>
      </c>
      <c r="G6585">
        <v>24.64</v>
      </c>
    </row>
    <row r="6586" spans="1:7" x14ac:dyDescent="0.55000000000000004">
      <c r="A6586" s="1">
        <v>42161</v>
      </c>
      <c r="B6586" t="s">
        <v>22</v>
      </c>
      <c r="C6586" t="s">
        <v>207</v>
      </c>
      <c r="D6586" t="s">
        <v>101</v>
      </c>
      <c r="E6586" t="s">
        <v>42</v>
      </c>
      <c r="F6586" t="s">
        <v>71</v>
      </c>
      <c r="G6586">
        <v>24.588000000000001</v>
      </c>
    </row>
    <row r="6587" spans="1:7" x14ac:dyDescent="0.55000000000000004">
      <c r="A6587" s="1">
        <v>42511</v>
      </c>
      <c r="B6587" t="s">
        <v>37</v>
      </c>
      <c r="C6587" t="s">
        <v>143</v>
      </c>
      <c r="D6587" t="s">
        <v>144</v>
      </c>
      <c r="E6587" t="s">
        <v>42</v>
      </c>
      <c r="F6587" t="s">
        <v>71</v>
      </c>
      <c r="G6587">
        <v>24.588000000000001</v>
      </c>
    </row>
    <row r="6588" spans="1:7" x14ac:dyDescent="0.55000000000000004">
      <c r="A6588" s="1">
        <v>42695</v>
      </c>
      <c r="B6588" t="s">
        <v>37</v>
      </c>
      <c r="C6588" t="s">
        <v>100</v>
      </c>
      <c r="D6588" t="s">
        <v>101</v>
      </c>
      <c r="E6588" t="s">
        <v>42</v>
      </c>
      <c r="F6588" t="s">
        <v>74</v>
      </c>
      <c r="G6588">
        <v>24.588000000000001</v>
      </c>
    </row>
    <row r="6589" spans="1:7" x14ac:dyDescent="0.55000000000000004">
      <c r="A6589" s="1">
        <v>43289</v>
      </c>
      <c r="B6589" t="s">
        <v>22</v>
      </c>
      <c r="C6589" t="s">
        <v>1244</v>
      </c>
      <c r="D6589" t="s">
        <v>144</v>
      </c>
      <c r="E6589" t="s">
        <v>42</v>
      </c>
      <c r="F6589" t="s">
        <v>86</v>
      </c>
      <c r="G6589">
        <v>24.56</v>
      </c>
    </row>
    <row r="6590" spans="1:7" x14ac:dyDescent="0.55000000000000004">
      <c r="A6590" s="1">
        <v>42979</v>
      </c>
      <c r="B6590" t="s">
        <v>98</v>
      </c>
      <c r="C6590" t="s">
        <v>263</v>
      </c>
      <c r="D6590" t="s">
        <v>144</v>
      </c>
      <c r="E6590" t="s">
        <v>42</v>
      </c>
      <c r="F6590" t="s">
        <v>86</v>
      </c>
      <c r="G6590">
        <v>24.56</v>
      </c>
    </row>
    <row r="6591" spans="1:7" x14ac:dyDescent="0.55000000000000004">
      <c r="A6591" s="1">
        <v>42367</v>
      </c>
      <c r="B6591" t="s">
        <v>22</v>
      </c>
      <c r="C6591" t="s">
        <v>225</v>
      </c>
      <c r="D6591" t="s">
        <v>101</v>
      </c>
      <c r="E6591" t="s">
        <v>42</v>
      </c>
      <c r="F6591" t="s">
        <v>55</v>
      </c>
      <c r="G6591">
        <v>24.56</v>
      </c>
    </row>
    <row r="6592" spans="1:7" x14ac:dyDescent="0.55000000000000004">
      <c r="A6592" s="1">
        <v>42343</v>
      </c>
      <c r="B6592" t="s">
        <v>22</v>
      </c>
      <c r="C6592" t="s">
        <v>315</v>
      </c>
      <c r="D6592" t="s">
        <v>26</v>
      </c>
      <c r="E6592" t="s">
        <v>42</v>
      </c>
      <c r="F6592" t="s">
        <v>55</v>
      </c>
      <c r="G6592">
        <v>24.56</v>
      </c>
    </row>
    <row r="6593" spans="1:7" x14ac:dyDescent="0.55000000000000004">
      <c r="A6593" s="1">
        <v>43284</v>
      </c>
      <c r="B6593" t="s">
        <v>98</v>
      </c>
      <c r="C6593" t="s">
        <v>1244</v>
      </c>
      <c r="D6593" t="s">
        <v>144</v>
      </c>
      <c r="E6593" t="s">
        <v>42</v>
      </c>
      <c r="F6593" t="s">
        <v>86</v>
      </c>
      <c r="G6593">
        <v>24.56</v>
      </c>
    </row>
    <row r="6594" spans="1:7" x14ac:dyDescent="0.55000000000000004">
      <c r="A6594" s="1">
        <v>42129</v>
      </c>
      <c r="B6594" t="s">
        <v>22</v>
      </c>
      <c r="C6594" t="s">
        <v>25</v>
      </c>
      <c r="D6594" t="s">
        <v>26</v>
      </c>
      <c r="E6594" t="s">
        <v>42</v>
      </c>
      <c r="F6594" t="s">
        <v>86</v>
      </c>
      <c r="G6594">
        <v>24.56</v>
      </c>
    </row>
    <row r="6595" spans="1:7" x14ac:dyDescent="0.55000000000000004">
      <c r="A6595" s="1">
        <v>42663</v>
      </c>
      <c r="B6595" t="s">
        <v>22</v>
      </c>
      <c r="C6595" t="s">
        <v>263</v>
      </c>
      <c r="D6595" t="s">
        <v>144</v>
      </c>
      <c r="E6595" t="s">
        <v>42</v>
      </c>
      <c r="F6595" t="s">
        <v>86</v>
      </c>
      <c r="G6595">
        <v>24.56</v>
      </c>
    </row>
    <row r="6596" spans="1:7" x14ac:dyDescent="0.55000000000000004">
      <c r="A6596" s="1">
        <v>42533</v>
      </c>
      <c r="B6596" t="s">
        <v>98</v>
      </c>
      <c r="C6596" t="s">
        <v>250</v>
      </c>
      <c r="D6596" t="s">
        <v>101</v>
      </c>
      <c r="E6596" t="s">
        <v>42</v>
      </c>
      <c r="F6596" t="s">
        <v>55</v>
      </c>
      <c r="G6596">
        <v>24.56</v>
      </c>
    </row>
    <row r="6597" spans="1:7" x14ac:dyDescent="0.55000000000000004">
      <c r="A6597" s="1">
        <v>43319</v>
      </c>
      <c r="B6597" t="s">
        <v>22</v>
      </c>
      <c r="C6597" t="s">
        <v>39</v>
      </c>
      <c r="D6597" t="s">
        <v>40</v>
      </c>
      <c r="E6597" t="s">
        <v>42</v>
      </c>
      <c r="F6597" t="s">
        <v>86</v>
      </c>
      <c r="G6597">
        <v>24.56</v>
      </c>
    </row>
    <row r="6598" spans="1:7" x14ac:dyDescent="0.55000000000000004">
      <c r="A6598" s="1">
        <v>43393</v>
      </c>
      <c r="B6598" t="s">
        <v>98</v>
      </c>
      <c r="C6598" t="s">
        <v>263</v>
      </c>
      <c r="D6598" t="s">
        <v>144</v>
      </c>
      <c r="E6598" t="s">
        <v>42</v>
      </c>
      <c r="F6598" t="s">
        <v>43</v>
      </c>
      <c r="G6598">
        <v>24.55</v>
      </c>
    </row>
    <row r="6599" spans="1:7" x14ac:dyDescent="0.55000000000000004">
      <c r="A6599" s="1">
        <v>43254</v>
      </c>
      <c r="B6599" t="s">
        <v>22</v>
      </c>
      <c r="C6599" t="s">
        <v>50</v>
      </c>
      <c r="D6599" t="s">
        <v>26</v>
      </c>
      <c r="E6599" t="s">
        <v>42</v>
      </c>
      <c r="F6599" t="s">
        <v>74</v>
      </c>
      <c r="G6599">
        <v>24.472000000000001</v>
      </c>
    </row>
    <row r="6600" spans="1:7" x14ac:dyDescent="0.55000000000000004">
      <c r="A6600" s="1">
        <v>43346</v>
      </c>
      <c r="B6600" t="s">
        <v>22</v>
      </c>
      <c r="C6600" t="s">
        <v>50</v>
      </c>
      <c r="D6600" t="s">
        <v>26</v>
      </c>
      <c r="E6600" t="s">
        <v>42</v>
      </c>
      <c r="F6600" t="s">
        <v>169</v>
      </c>
      <c r="G6600">
        <v>24.448</v>
      </c>
    </row>
    <row r="6601" spans="1:7" x14ac:dyDescent="0.55000000000000004">
      <c r="A6601" s="1">
        <v>42716</v>
      </c>
      <c r="B6601" t="s">
        <v>22</v>
      </c>
      <c r="C6601" t="s">
        <v>39</v>
      </c>
      <c r="D6601" t="s">
        <v>40</v>
      </c>
      <c r="E6601" t="s">
        <v>42</v>
      </c>
      <c r="F6601" t="s">
        <v>71</v>
      </c>
      <c r="G6601">
        <v>24.448</v>
      </c>
    </row>
    <row r="6602" spans="1:7" x14ac:dyDescent="0.55000000000000004">
      <c r="A6602" s="1">
        <v>43437</v>
      </c>
      <c r="B6602" t="s">
        <v>22</v>
      </c>
      <c r="C6602" t="s">
        <v>84</v>
      </c>
      <c r="D6602" t="s">
        <v>26</v>
      </c>
      <c r="E6602" t="s">
        <v>42</v>
      </c>
      <c r="F6602" t="s">
        <v>86</v>
      </c>
      <c r="G6602">
        <v>24.448</v>
      </c>
    </row>
    <row r="6603" spans="1:7" x14ac:dyDescent="0.55000000000000004">
      <c r="A6603" s="1">
        <v>43368</v>
      </c>
      <c r="B6603" t="s">
        <v>37</v>
      </c>
      <c r="C6603" t="s">
        <v>494</v>
      </c>
      <c r="D6603" t="s">
        <v>144</v>
      </c>
      <c r="E6603" t="s">
        <v>42</v>
      </c>
      <c r="F6603" t="s">
        <v>169</v>
      </c>
      <c r="G6603">
        <v>24.448</v>
      </c>
    </row>
    <row r="6604" spans="1:7" x14ac:dyDescent="0.55000000000000004">
      <c r="A6604" s="1">
        <v>42633</v>
      </c>
      <c r="B6604" t="s">
        <v>37</v>
      </c>
      <c r="C6604" t="s">
        <v>263</v>
      </c>
      <c r="D6604" t="s">
        <v>144</v>
      </c>
      <c r="E6604" t="s">
        <v>42</v>
      </c>
      <c r="F6604" t="s">
        <v>71</v>
      </c>
      <c r="G6604">
        <v>24.448</v>
      </c>
    </row>
    <row r="6605" spans="1:7" x14ac:dyDescent="0.55000000000000004">
      <c r="A6605" s="1">
        <v>42297</v>
      </c>
      <c r="B6605" t="s">
        <v>98</v>
      </c>
      <c r="C6605" t="s">
        <v>207</v>
      </c>
      <c r="D6605" t="s">
        <v>101</v>
      </c>
      <c r="E6605" t="s">
        <v>42</v>
      </c>
      <c r="F6605" t="s">
        <v>43</v>
      </c>
      <c r="G6605">
        <v>24.423999999999999</v>
      </c>
    </row>
    <row r="6606" spans="1:7" x14ac:dyDescent="0.55000000000000004">
      <c r="A6606" s="1">
        <v>42637</v>
      </c>
      <c r="B6606" t="s">
        <v>22</v>
      </c>
      <c r="C6606" t="s">
        <v>494</v>
      </c>
      <c r="D6606" t="s">
        <v>144</v>
      </c>
      <c r="E6606" t="s">
        <v>42</v>
      </c>
      <c r="F6606" t="s">
        <v>43</v>
      </c>
      <c r="G6606">
        <v>24.423999999999999</v>
      </c>
    </row>
    <row r="6607" spans="1:7" x14ac:dyDescent="0.55000000000000004">
      <c r="A6607" s="1">
        <v>42631</v>
      </c>
      <c r="B6607" t="s">
        <v>37</v>
      </c>
      <c r="C6607" t="s">
        <v>39</v>
      </c>
      <c r="D6607" t="s">
        <v>40</v>
      </c>
      <c r="E6607" t="s">
        <v>28</v>
      </c>
      <c r="F6607" t="s">
        <v>61</v>
      </c>
      <c r="G6607">
        <v>24.4</v>
      </c>
    </row>
    <row r="6608" spans="1:7" x14ac:dyDescent="0.55000000000000004">
      <c r="A6608" s="1">
        <v>42681</v>
      </c>
      <c r="B6608" t="s">
        <v>37</v>
      </c>
      <c r="C6608" t="s">
        <v>143</v>
      </c>
      <c r="D6608" t="s">
        <v>144</v>
      </c>
      <c r="E6608" t="s">
        <v>42</v>
      </c>
      <c r="F6608" t="s">
        <v>169</v>
      </c>
      <c r="G6608">
        <v>24.4</v>
      </c>
    </row>
    <row r="6609" spans="1:7" x14ac:dyDescent="0.55000000000000004">
      <c r="A6609" s="1">
        <v>43392</v>
      </c>
      <c r="B6609" t="s">
        <v>37</v>
      </c>
      <c r="C6609" t="s">
        <v>39</v>
      </c>
      <c r="D6609" t="s">
        <v>40</v>
      </c>
      <c r="E6609" t="s">
        <v>28</v>
      </c>
      <c r="F6609" t="s">
        <v>52</v>
      </c>
      <c r="G6609">
        <v>24.367999999999999</v>
      </c>
    </row>
    <row r="6610" spans="1:7" x14ac:dyDescent="0.55000000000000004">
      <c r="A6610" s="1">
        <v>42628</v>
      </c>
      <c r="B6610" t="s">
        <v>22</v>
      </c>
      <c r="C6610" t="s">
        <v>250</v>
      </c>
      <c r="D6610" t="s">
        <v>101</v>
      </c>
      <c r="E6610" t="s">
        <v>42</v>
      </c>
      <c r="F6610" t="s">
        <v>64</v>
      </c>
      <c r="G6610">
        <v>24.32</v>
      </c>
    </row>
    <row r="6611" spans="1:7" x14ac:dyDescent="0.55000000000000004">
      <c r="A6611" s="1">
        <v>43450</v>
      </c>
      <c r="B6611" t="s">
        <v>37</v>
      </c>
      <c r="C6611" t="s">
        <v>39</v>
      </c>
      <c r="D6611" t="s">
        <v>40</v>
      </c>
      <c r="E6611" t="s">
        <v>42</v>
      </c>
      <c r="F6611" t="s">
        <v>71</v>
      </c>
      <c r="G6611">
        <v>24.32</v>
      </c>
    </row>
    <row r="6612" spans="1:7" x14ac:dyDescent="0.55000000000000004">
      <c r="A6612" s="1">
        <v>43325</v>
      </c>
      <c r="B6612" t="s">
        <v>22</v>
      </c>
      <c r="C6612" t="s">
        <v>331</v>
      </c>
      <c r="D6612" t="s">
        <v>26</v>
      </c>
      <c r="E6612" t="s">
        <v>42</v>
      </c>
      <c r="F6612" t="s">
        <v>265</v>
      </c>
      <c r="G6612">
        <v>24.32</v>
      </c>
    </row>
    <row r="6613" spans="1:7" x14ac:dyDescent="0.55000000000000004">
      <c r="A6613" s="1">
        <v>42490</v>
      </c>
      <c r="B6613" t="s">
        <v>37</v>
      </c>
      <c r="C6613" t="s">
        <v>1244</v>
      </c>
      <c r="D6613" t="s">
        <v>144</v>
      </c>
      <c r="E6613" t="s">
        <v>28</v>
      </c>
      <c r="F6613" t="s">
        <v>61</v>
      </c>
      <c r="G6613">
        <v>24.3</v>
      </c>
    </row>
    <row r="6614" spans="1:7" x14ac:dyDescent="0.55000000000000004">
      <c r="A6614" s="1">
        <v>42640</v>
      </c>
      <c r="B6614" t="s">
        <v>22</v>
      </c>
      <c r="C6614" t="s">
        <v>207</v>
      </c>
      <c r="D6614" t="s">
        <v>101</v>
      </c>
      <c r="E6614" t="s">
        <v>28</v>
      </c>
      <c r="F6614" t="s">
        <v>61</v>
      </c>
      <c r="G6614">
        <v>24.288</v>
      </c>
    </row>
    <row r="6615" spans="1:7" x14ac:dyDescent="0.55000000000000004">
      <c r="A6615" s="1">
        <v>43003</v>
      </c>
      <c r="B6615" t="s">
        <v>22</v>
      </c>
      <c r="C6615" t="s">
        <v>494</v>
      </c>
      <c r="D6615" t="s">
        <v>144</v>
      </c>
      <c r="E6615" t="s">
        <v>42</v>
      </c>
      <c r="F6615" t="s">
        <v>55</v>
      </c>
      <c r="G6615">
        <v>24.224</v>
      </c>
    </row>
    <row r="6616" spans="1:7" x14ac:dyDescent="0.55000000000000004">
      <c r="A6616" s="1">
        <v>43120</v>
      </c>
      <c r="B6616" t="s">
        <v>22</v>
      </c>
      <c r="C6616" t="s">
        <v>39</v>
      </c>
      <c r="D6616" t="s">
        <v>40</v>
      </c>
      <c r="E6616" t="s">
        <v>42</v>
      </c>
      <c r="F6616" t="s">
        <v>64</v>
      </c>
      <c r="G6616">
        <v>24.2</v>
      </c>
    </row>
    <row r="6617" spans="1:7" x14ac:dyDescent="0.55000000000000004">
      <c r="A6617" s="1">
        <v>42694</v>
      </c>
      <c r="B6617" t="s">
        <v>98</v>
      </c>
      <c r="C6617" t="s">
        <v>39</v>
      </c>
      <c r="D6617" t="s">
        <v>40</v>
      </c>
      <c r="E6617" t="s">
        <v>42</v>
      </c>
      <c r="F6617" t="s">
        <v>71</v>
      </c>
      <c r="G6617">
        <v>24.192</v>
      </c>
    </row>
    <row r="6618" spans="1:7" x14ac:dyDescent="0.55000000000000004">
      <c r="A6618" s="1">
        <v>43353</v>
      </c>
      <c r="B6618" t="s">
        <v>22</v>
      </c>
      <c r="C6618" t="s">
        <v>593</v>
      </c>
      <c r="D6618" t="s">
        <v>101</v>
      </c>
      <c r="E6618" t="s">
        <v>42</v>
      </c>
      <c r="F6618" t="s">
        <v>74</v>
      </c>
      <c r="G6618">
        <v>24.18</v>
      </c>
    </row>
    <row r="6619" spans="1:7" x14ac:dyDescent="0.55000000000000004">
      <c r="A6619" s="1">
        <v>43213</v>
      </c>
      <c r="B6619" t="s">
        <v>22</v>
      </c>
      <c r="C6619" t="s">
        <v>39</v>
      </c>
      <c r="D6619" t="s">
        <v>40</v>
      </c>
      <c r="E6619" t="s">
        <v>28</v>
      </c>
      <c r="F6619" t="s">
        <v>61</v>
      </c>
      <c r="G6619">
        <v>24.14</v>
      </c>
    </row>
    <row r="6620" spans="1:7" x14ac:dyDescent="0.55000000000000004">
      <c r="A6620" s="1">
        <v>42671</v>
      </c>
      <c r="B6620" t="s">
        <v>22</v>
      </c>
      <c r="C6620" t="s">
        <v>25</v>
      </c>
      <c r="D6620" t="s">
        <v>26</v>
      </c>
      <c r="E6620" t="s">
        <v>28</v>
      </c>
      <c r="F6620" t="s">
        <v>61</v>
      </c>
      <c r="G6620">
        <v>24.1</v>
      </c>
    </row>
    <row r="6621" spans="1:7" x14ac:dyDescent="0.55000000000000004">
      <c r="A6621" s="1">
        <v>43042</v>
      </c>
      <c r="B6621" t="s">
        <v>22</v>
      </c>
      <c r="C6621" t="s">
        <v>25</v>
      </c>
      <c r="D6621" t="s">
        <v>26</v>
      </c>
      <c r="E6621" t="s">
        <v>28</v>
      </c>
      <c r="F6621" t="s">
        <v>61</v>
      </c>
      <c r="G6621">
        <v>24.1</v>
      </c>
    </row>
    <row r="6622" spans="1:7" x14ac:dyDescent="0.55000000000000004">
      <c r="A6622" s="1">
        <v>42932</v>
      </c>
      <c r="B6622" t="s">
        <v>37</v>
      </c>
      <c r="C6622" t="s">
        <v>379</v>
      </c>
      <c r="D6622" t="s">
        <v>26</v>
      </c>
      <c r="E6622" t="s">
        <v>42</v>
      </c>
      <c r="F6622" t="s">
        <v>71</v>
      </c>
      <c r="G6622">
        <v>24.1</v>
      </c>
    </row>
    <row r="6623" spans="1:7" x14ac:dyDescent="0.55000000000000004">
      <c r="A6623" s="1">
        <v>42979</v>
      </c>
      <c r="B6623" t="s">
        <v>22</v>
      </c>
      <c r="C6623" t="s">
        <v>234</v>
      </c>
      <c r="D6623" t="s">
        <v>101</v>
      </c>
      <c r="E6623" t="s">
        <v>42</v>
      </c>
      <c r="F6623" t="s">
        <v>71</v>
      </c>
      <c r="G6623">
        <v>24.1</v>
      </c>
    </row>
    <row r="6624" spans="1:7" x14ac:dyDescent="0.55000000000000004">
      <c r="A6624" s="1">
        <v>43427</v>
      </c>
      <c r="B6624" t="s">
        <v>22</v>
      </c>
      <c r="C6624" t="s">
        <v>143</v>
      </c>
      <c r="D6624" t="s">
        <v>144</v>
      </c>
      <c r="E6624" t="s">
        <v>28</v>
      </c>
      <c r="F6624" t="s">
        <v>61</v>
      </c>
      <c r="G6624">
        <v>24.047999999999998</v>
      </c>
    </row>
    <row r="6625" spans="1:7" x14ac:dyDescent="0.55000000000000004">
      <c r="A6625" s="1">
        <v>43061</v>
      </c>
      <c r="B6625" t="s">
        <v>22</v>
      </c>
      <c r="C6625" t="s">
        <v>100</v>
      </c>
      <c r="D6625" t="s">
        <v>101</v>
      </c>
      <c r="E6625" t="s">
        <v>67</v>
      </c>
      <c r="F6625" t="s">
        <v>157</v>
      </c>
      <c r="G6625">
        <v>24.032</v>
      </c>
    </row>
    <row r="6626" spans="1:7" x14ac:dyDescent="0.55000000000000004">
      <c r="A6626" s="1">
        <v>42646</v>
      </c>
      <c r="B6626" t="s">
        <v>22</v>
      </c>
      <c r="C6626" t="s">
        <v>494</v>
      </c>
      <c r="D6626" t="s">
        <v>144</v>
      </c>
      <c r="E6626" t="s">
        <v>67</v>
      </c>
      <c r="F6626" t="s">
        <v>157</v>
      </c>
      <c r="G6626">
        <v>24</v>
      </c>
    </row>
    <row r="6627" spans="1:7" x14ac:dyDescent="0.55000000000000004">
      <c r="A6627" s="1">
        <v>43401</v>
      </c>
      <c r="B6627" t="s">
        <v>22</v>
      </c>
      <c r="C6627" t="s">
        <v>100</v>
      </c>
      <c r="D6627" t="s">
        <v>101</v>
      </c>
      <c r="E6627" t="s">
        <v>67</v>
      </c>
      <c r="F6627" t="s">
        <v>157</v>
      </c>
      <c r="G6627">
        <v>24</v>
      </c>
    </row>
    <row r="6628" spans="1:7" x14ac:dyDescent="0.55000000000000004">
      <c r="A6628" s="1">
        <v>43284</v>
      </c>
      <c r="B6628" t="s">
        <v>22</v>
      </c>
      <c r="C6628" t="s">
        <v>84</v>
      </c>
      <c r="D6628" t="s">
        <v>26</v>
      </c>
      <c r="E6628" t="s">
        <v>67</v>
      </c>
      <c r="F6628" t="s">
        <v>157</v>
      </c>
      <c r="G6628">
        <v>24</v>
      </c>
    </row>
    <row r="6629" spans="1:7" x14ac:dyDescent="0.55000000000000004">
      <c r="A6629" s="1">
        <v>43394</v>
      </c>
      <c r="B6629" t="s">
        <v>22</v>
      </c>
      <c r="C6629" t="s">
        <v>207</v>
      </c>
      <c r="D6629" t="s">
        <v>101</v>
      </c>
      <c r="E6629" t="s">
        <v>42</v>
      </c>
      <c r="F6629" t="s">
        <v>74</v>
      </c>
      <c r="G6629">
        <v>23.992000000000001</v>
      </c>
    </row>
    <row r="6630" spans="1:7" x14ac:dyDescent="0.55000000000000004">
      <c r="A6630" s="1">
        <v>43284</v>
      </c>
      <c r="B6630" t="s">
        <v>22</v>
      </c>
      <c r="C6630" t="s">
        <v>1271</v>
      </c>
      <c r="D6630" t="s">
        <v>26</v>
      </c>
      <c r="E6630" t="s">
        <v>28</v>
      </c>
      <c r="F6630" t="s">
        <v>61</v>
      </c>
      <c r="G6630">
        <v>23.99</v>
      </c>
    </row>
    <row r="6631" spans="1:7" x14ac:dyDescent="0.55000000000000004">
      <c r="A6631" s="1">
        <v>42362</v>
      </c>
      <c r="B6631" t="s">
        <v>98</v>
      </c>
      <c r="C6631" t="s">
        <v>39</v>
      </c>
      <c r="D6631" t="s">
        <v>40</v>
      </c>
      <c r="E6631" t="s">
        <v>28</v>
      </c>
      <c r="F6631" t="s">
        <v>61</v>
      </c>
      <c r="G6631">
        <v>23.99</v>
      </c>
    </row>
    <row r="6632" spans="1:7" x14ac:dyDescent="0.55000000000000004">
      <c r="A6632" s="1">
        <v>42979</v>
      </c>
      <c r="B6632" t="s">
        <v>37</v>
      </c>
      <c r="C6632" t="s">
        <v>143</v>
      </c>
      <c r="D6632" t="s">
        <v>144</v>
      </c>
      <c r="E6632" t="s">
        <v>67</v>
      </c>
      <c r="F6632" t="s">
        <v>68</v>
      </c>
      <c r="G6632">
        <v>23.988</v>
      </c>
    </row>
    <row r="6633" spans="1:7" x14ac:dyDescent="0.55000000000000004">
      <c r="A6633" s="1">
        <v>43044</v>
      </c>
      <c r="B6633" t="s">
        <v>37</v>
      </c>
      <c r="C6633" t="s">
        <v>143</v>
      </c>
      <c r="D6633" t="s">
        <v>144</v>
      </c>
      <c r="E6633" t="s">
        <v>67</v>
      </c>
      <c r="F6633" t="s">
        <v>68</v>
      </c>
      <c r="G6633">
        <v>23.988</v>
      </c>
    </row>
    <row r="6634" spans="1:7" x14ac:dyDescent="0.55000000000000004">
      <c r="A6634" s="1">
        <v>42199</v>
      </c>
      <c r="B6634" t="s">
        <v>22</v>
      </c>
      <c r="C6634" t="s">
        <v>143</v>
      </c>
      <c r="D6634" t="s">
        <v>144</v>
      </c>
      <c r="E6634" t="s">
        <v>67</v>
      </c>
      <c r="F6634" t="s">
        <v>68</v>
      </c>
      <c r="G6634">
        <v>23.988</v>
      </c>
    </row>
    <row r="6635" spans="1:7" x14ac:dyDescent="0.55000000000000004">
      <c r="A6635" s="1">
        <v>42241</v>
      </c>
      <c r="B6635" t="s">
        <v>22</v>
      </c>
      <c r="C6635" t="s">
        <v>494</v>
      </c>
      <c r="D6635" t="s">
        <v>144</v>
      </c>
      <c r="E6635" t="s">
        <v>42</v>
      </c>
      <c r="F6635" t="s">
        <v>86</v>
      </c>
      <c r="G6635">
        <v>23.975999999999999</v>
      </c>
    </row>
    <row r="6636" spans="1:7" x14ac:dyDescent="0.55000000000000004">
      <c r="A6636" s="1">
        <v>43260</v>
      </c>
      <c r="B6636" t="s">
        <v>98</v>
      </c>
      <c r="C6636" t="s">
        <v>207</v>
      </c>
      <c r="D6636" t="s">
        <v>101</v>
      </c>
      <c r="E6636" t="s">
        <v>28</v>
      </c>
      <c r="F6636" t="s">
        <v>61</v>
      </c>
      <c r="G6636">
        <v>23.975999999999999</v>
      </c>
    </row>
    <row r="6637" spans="1:7" x14ac:dyDescent="0.55000000000000004">
      <c r="A6637" s="1">
        <v>42344</v>
      </c>
      <c r="B6637" t="s">
        <v>22</v>
      </c>
      <c r="C6637" t="s">
        <v>100</v>
      </c>
      <c r="D6637" t="s">
        <v>101</v>
      </c>
      <c r="E6637" t="s">
        <v>28</v>
      </c>
      <c r="F6637" t="s">
        <v>61</v>
      </c>
      <c r="G6637">
        <v>23.975999999999999</v>
      </c>
    </row>
    <row r="6638" spans="1:7" x14ac:dyDescent="0.55000000000000004">
      <c r="A6638" s="1">
        <v>43017</v>
      </c>
      <c r="B6638" t="s">
        <v>37</v>
      </c>
      <c r="C6638" t="s">
        <v>494</v>
      </c>
      <c r="D6638" t="s">
        <v>144</v>
      </c>
      <c r="E6638" t="s">
        <v>67</v>
      </c>
      <c r="F6638" t="s">
        <v>68</v>
      </c>
      <c r="G6638">
        <v>23.975999999999999</v>
      </c>
    </row>
    <row r="6639" spans="1:7" x14ac:dyDescent="0.55000000000000004">
      <c r="A6639" s="1">
        <v>42367</v>
      </c>
      <c r="B6639" t="s">
        <v>22</v>
      </c>
      <c r="C6639" t="s">
        <v>665</v>
      </c>
      <c r="D6639" t="s">
        <v>40</v>
      </c>
      <c r="E6639" t="s">
        <v>67</v>
      </c>
      <c r="F6639" t="s">
        <v>68</v>
      </c>
      <c r="G6639">
        <v>23.975999999999999</v>
      </c>
    </row>
    <row r="6640" spans="1:7" x14ac:dyDescent="0.55000000000000004">
      <c r="A6640" s="1">
        <v>43191</v>
      </c>
      <c r="B6640" t="s">
        <v>37</v>
      </c>
      <c r="C6640" t="s">
        <v>50</v>
      </c>
      <c r="D6640" t="s">
        <v>26</v>
      </c>
      <c r="E6640" t="s">
        <v>67</v>
      </c>
      <c r="F6640" t="s">
        <v>68</v>
      </c>
      <c r="G6640">
        <v>23.975999999999999</v>
      </c>
    </row>
    <row r="6641" spans="1:7" x14ac:dyDescent="0.55000000000000004">
      <c r="A6641" s="1">
        <v>43424</v>
      </c>
      <c r="B6641" t="s">
        <v>22</v>
      </c>
      <c r="C6641" t="s">
        <v>84</v>
      </c>
      <c r="D6641" t="s">
        <v>26</v>
      </c>
      <c r="E6641" t="s">
        <v>42</v>
      </c>
      <c r="F6641" t="s">
        <v>64</v>
      </c>
      <c r="G6641">
        <v>23.968</v>
      </c>
    </row>
    <row r="6642" spans="1:7" x14ac:dyDescent="0.55000000000000004">
      <c r="A6642" s="1">
        <v>42978</v>
      </c>
      <c r="B6642" t="s">
        <v>22</v>
      </c>
      <c r="C6642" t="s">
        <v>100</v>
      </c>
      <c r="D6642" t="s">
        <v>101</v>
      </c>
      <c r="E6642" t="s">
        <v>42</v>
      </c>
      <c r="F6642" t="s">
        <v>55</v>
      </c>
      <c r="G6642">
        <v>23.968</v>
      </c>
    </row>
    <row r="6643" spans="1:7" x14ac:dyDescent="0.55000000000000004">
      <c r="A6643" s="1">
        <v>42319</v>
      </c>
      <c r="B6643" t="s">
        <v>37</v>
      </c>
      <c r="C6643" t="s">
        <v>143</v>
      </c>
      <c r="D6643" t="s">
        <v>144</v>
      </c>
      <c r="E6643" t="s">
        <v>28</v>
      </c>
      <c r="F6643" t="s">
        <v>61</v>
      </c>
      <c r="G6643">
        <v>23.968</v>
      </c>
    </row>
    <row r="6644" spans="1:7" x14ac:dyDescent="0.55000000000000004">
      <c r="A6644" s="1">
        <v>42847</v>
      </c>
      <c r="B6644" t="s">
        <v>98</v>
      </c>
      <c r="C6644" t="s">
        <v>207</v>
      </c>
      <c r="D6644" t="s">
        <v>101</v>
      </c>
      <c r="E6644" t="s">
        <v>42</v>
      </c>
      <c r="F6644" t="s">
        <v>55</v>
      </c>
      <c r="G6644">
        <v>23.952000000000002</v>
      </c>
    </row>
    <row r="6645" spans="1:7" x14ac:dyDescent="0.55000000000000004">
      <c r="A6645" s="1">
        <v>43070</v>
      </c>
      <c r="B6645" t="s">
        <v>22</v>
      </c>
      <c r="C6645" t="s">
        <v>225</v>
      </c>
      <c r="D6645" t="s">
        <v>101</v>
      </c>
      <c r="E6645" t="s">
        <v>42</v>
      </c>
      <c r="F6645" t="s">
        <v>86</v>
      </c>
      <c r="G6645">
        <v>23.92</v>
      </c>
    </row>
    <row r="6646" spans="1:7" x14ac:dyDescent="0.55000000000000004">
      <c r="A6646" s="1">
        <v>42603</v>
      </c>
      <c r="B6646" t="s">
        <v>98</v>
      </c>
      <c r="C6646" t="s">
        <v>39</v>
      </c>
      <c r="D6646" t="s">
        <v>40</v>
      </c>
      <c r="E6646" t="s">
        <v>42</v>
      </c>
      <c r="F6646" t="s">
        <v>86</v>
      </c>
      <c r="G6646">
        <v>23.92</v>
      </c>
    </row>
    <row r="6647" spans="1:7" x14ac:dyDescent="0.55000000000000004">
      <c r="A6647" s="1">
        <v>42434</v>
      </c>
      <c r="B6647" t="s">
        <v>22</v>
      </c>
      <c r="C6647" t="s">
        <v>250</v>
      </c>
      <c r="D6647" t="s">
        <v>101</v>
      </c>
      <c r="E6647" t="s">
        <v>67</v>
      </c>
      <c r="F6647" t="s">
        <v>68</v>
      </c>
      <c r="G6647">
        <v>23.92</v>
      </c>
    </row>
    <row r="6648" spans="1:7" x14ac:dyDescent="0.55000000000000004">
      <c r="A6648" s="1">
        <v>42652</v>
      </c>
      <c r="B6648" t="s">
        <v>22</v>
      </c>
      <c r="C6648" t="s">
        <v>263</v>
      </c>
      <c r="D6648" t="s">
        <v>144</v>
      </c>
      <c r="E6648" t="s">
        <v>42</v>
      </c>
      <c r="F6648" t="s">
        <v>86</v>
      </c>
      <c r="G6648">
        <v>23.92</v>
      </c>
    </row>
    <row r="6649" spans="1:7" x14ac:dyDescent="0.55000000000000004">
      <c r="A6649" s="1">
        <v>43438</v>
      </c>
      <c r="B6649" t="s">
        <v>37</v>
      </c>
      <c r="C6649" t="s">
        <v>143</v>
      </c>
      <c r="D6649" t="s">
        <v>144</v>
      </c>
      <c r="E6649" t="s">
        <v>42</v>
      </c>
      <c r="F6649" t="s">
        <v>86</v>
      </c>
      <c r="G6649">
        <v>23.92</v>
      </c>
    </row>
    <row r="6650" spans="1:7" x14ac:dyDescent="0.55000000000000004">
      <c r="A6650" s="1">
        <v>42634</v>
      </c>
      <c r="B6650" t="s">
        <v>22</v>
      </c>
      <c r="C6650" t="s">
        <v>379</v>
      </c>
      <c r="D6650" t="s">
        <v>26</v>
      </c>
      <c r="E6650" t="s">
        <v>42</v>
      </c>
      <c r="F6650" t="s">
        <v>86</v>
      </c>
      <c r="G6650">
        <v>23.92</v>
      </c>
    </row>
    <row r="6651" spans="1:7" x14ac:dyDescent="0.55000000000000004">
      <c r="A6651" s="1">
        <v>43267</v>
      </c>
      <c r="B6651" t="s">
        <v>22</v>
      </c>
      <c r="C6651" t="s">
        <v>494</v>
      </c>
      <c r="D6651" t="s">
        <v>144</v>
      </c>
      <c r="E6651" t="s">
        <v>42</v>
      </c>
      <c r="F6651" t="s">
        <v>64</v>
      </c>
      <c r="G6651">
        <v>23.92</v>
      </c>
    </row>
    <row r="6652" spans="1:7" x14ac:dyDescent="0.55000000000000004">
      <c r="A6652" s="1">
        <v>42194</v>
      </c>
      <c r="B6652" t="s">
        <v>98</v>
      </c>
      <c r="C6652" t="s">
        <v>39</v>
      </c>
      <c r="D6652" t="s">
        <v>40</v>
      </c>
      <c r="E6652" t="s">
        <v>42</v>
      </c>
      <c r="F6652" t="s">
        <v>55</v>
      </c>
      <c r="G6652">
        <v>23.92</v>
      </c>
    </row>
    <row r="6653" spans="1:7" x14ac:dyDescent="0.55000000000000004">
      <c r="A6653" s="1">
        <v>42365</v>
      </c>
      <c r="B6653" t="s">
        <v>37</v>
      </c>
      <c r="C6653" t="s">
        <v>354</v>
      </c>
      <c r="D6653" t="s">
        <v>26</v>
      </c>
      <c r="E6653" t="s">
        <v>42</v>
      </c>
      <c r="F6653" t="s">
        <v>86</v>
      </c>
      <c r="G6653">
        <v>23.92</v>
      </c>
    </row>
    <row r="6654" spans="1:7" x14ac:dyDescent="0.55000000000000004">
      <c r="A6654" s="1">
        <v>42697</v>
      </c>
      <c r="B6654" t="s">
        <v>37</v>
      </c>
      <c r="C6654" t="s">
        <v>100</v>
      </c>
      <c r="D6654" t="s">
        <v>101</v>
      </c>
      <c r="E6654" t="s">
        <v>42</v>
      </c>
      <c r="F6654" t="s">
        <v>71</v>
      </c>
      <c r="G6654">
        <v>23.911999999999999</v>
      </c>
    </row>
    <row r="6655" spans="1:7" x14ac:dyDescent="0.55000000000000004">
      <c r="A6655" s="1">
        <v>42465</v>
      </c>
      <c r="B6655" t="s">
        <v>22</v>
      </c>
      <c r="C6655" t="s">
        <v>143</v>
      </c>
      <c r="D6655" t="s">
        <v>144</v>
      </c>
      <c r="E6655" t="s">
        <v>42</v>
      </c>
      <c r="F6655" t="s">
        <v>43</v>
      </c>
      <c r="G6655">
        <v>23.904</v>
      </c>
    </row>
    <row r="6656" spans="1:7" x14ac:dyDescent="0.55000000000000004">
      <c r="A6656" s="1">
        <v>42333</v>
      </c>
      <c r="B6656" t="s">
        <v>37</v>
      </c>
      <c r="C6656" t="s">
        <v>39</v>
      </c>
      <c r="D6656" t="s">
        <v>40</v>
      </c>
      <c r="E6656" t="s">
        <v>28</v>
      </c>
      <c r="F6656" t="s">
        <v>61</v>
      </c>
      <c r="G6656">
        <v>23.88</v>
      </c>
    </row>
    <row r="6657" spans="1:7" x14ac:dyDescent="0.55000000000000004">
      <c r="A6657" s="1">
        <v>43455</v>
      </c>
      <c r="B6657" t="s">
        <v>22</v>
      </c>
      <c r="C6657" t="s">
        <v>379</v>
      </c>
      <c r="D6657" t="s">
        <v>26</v>
      </c>
      <c r="E6657" t="s">
        <v>42</v>
      </c>
      <c r="F6657" t="s">
        <v>71</v>
      </c>
      <c r="G6657">
        <v>23.88</v>
      </c>
    </row>
    <row r="6658" spans="1:7" x14ac:dyDescent="0.55000000000000004">
      <c r="A6658" s="1">
        <v>43165</v>
      </c>
      <c r="B6658" t="s">
        <v>98</v>
      </c>
      <c r="C6658" t="s">
        <v>39</v>
      </c>
      <c r="D6658" t="s">
        <v>40</v>
      </c>
      <c r="E6658" t="s">
        <v>42</v>
      </c>
      <c r="F6658" t="s">
        <v>64</v>
      </c>
      <c r="G6658">
        <v>23.88</v>
      </c>
    </row>
    <row r="6659" spans="1:7" x14ac:dyDescent="0.55000000000000004">
      <c r="A6659" s="1">
        <v>43308</v>
      </c>
      <c r="B6659" t="s">
        <v>22</v>
      </c>
      <c r="C6659" t="s">
        <v>92</v>
      </c>
      <c r="D6659" t="s">
        <v>40</v>
      </c>
      <c r="E6659" t="s">
        <v>28</v>
      </c>
      <c r="F6659" t="s">
        <v>61</v>
      </c>
      <c r="G6659">
        <v>23.88</v>
      </c>
    </row>
    <row r="6660" spans="1:7" x14ac:dyDescent="0.55000000000000004">
      <c r="A6660" s="1">
        <v>43406</v>
      </c>
      <c r="B6660" t="s">
        <v>37</v>
      </c>
      <c r="C6660" t="s">
        <v>92</v>
      </c>
      <c r="D6660" t="s">
        <v>40</v>
      </c>
      <c r="E6660" t="s">
        <v>42</v>
      </c>
      <c r="F6660" t="s">
        <v>86</v>
      </c>
      <c r="G6660">
        <v>23.85</v>
      </c>
    </row>
    <row r="6661" spans="1:7" x14ac:dyDescent="0.55000000000000004">
      <c r="A6661" s="1">
        <v>42197</v>
      </c>
      <c r="B6661" t="s">
        <v>22</v>
      </c>
      <c r="C6661" t="s">
        <v>207</v>
      </c>
      <c r="D6661" t="s">
        <v>101</v>
      </c>
      <c r="E6661" t="s">
        <v>67</v>
      </c>
      <c r="F6661" t="s">
        <v>157</v>
      </c>
      <c r="G6661">
        <v>23.84</v>
      </c>
    </row>
    <row r="6662" spans="1:7" x14ac:dyDescent="0.55000000000000004">
      <c r="A6662" s="1">
        <v>42465</v>
      </c>
      <c r="B6662" t="s">
        <v>22</v>
      </c>
      <c r="C6662" t="s">
        <v>92</v>
      </c>
      <c r="D6662" t="s">
        <v>40</v>
      </c>
      <c r="E6662" t="s">
        <v>42</v>
      </c>
      <c r="F6662" t="s">
        <v>64</v>
      </c>
      <c r="G6662">
        <v>23.84</v>
      </c>
    </row>
    <row r="6663" spans="1:7" x14ac:dyDescent="0.55000000000000004">
      <c r="A6663" s="1">
        <v>42488</v>
      </c>
      <c r="B6663" t="s">
        <v>22</v>
      </c>
      <c r="C6663" t="s">
        <v>100</v>
      </c>
      <c r="D6663" t="s">
        <v>101</v>
      </c>
      <c r="E6663" t="s">
        <v>42</v>
      </c>
      <c r="F6663" t="s">
        <v>55</v>
      </c>
      <c r="G6663">
        <v>23.832000000000001</v>
      </c>
    </row>
    <row r="6664" spans="1:7" x14ac:dyDescent="0.55000000000000004">
      <c r="A6664" s="1">
        <v>43177</v>
      </c>
      <c r="B6664" t="s">
        <v>22</v>
      </c>
      <c r="C6664" t="s">
        <v>100</v>
      </c>
      <c r="D6664" t="s">
        <v>101</v>
      </c>
      <c r="E6664" t="s">
        <v>42</v>
      </c>
      <c r="F6664" t="s">
        <v>64</v>
      </c>
      <c r="G6664">
        <v>23.832000000000001</v>
      </c>
    </row>
    <row r="6665" spans="1:7" x14ac:dyDescent="0.55000000000000004">
      <c r="A6665" s="1">
        <v>43362</v>
      </c>
      <c r="B6665" t="s">
        <v>37</v>
      </c>
      <c r="C6665" t="s">
        <v>416</v>
      </c>
      <c r="D6665" t="s">
        <v>40</v>
      </c>
      <c r="E6665" t="s">
        <v>42</v>
      </c>
      <c r="F6665" t="s">
        <v>64</v>
      </c>
      <c r="G6665">
        <v>23.832000000000001</v>
      </c>
    </row>
    <row r="6666" spans="1:7" x14ac:dyDescent="0.55000000000000004">
      <c r="A6666" s="1">
        <v>43259</v>
      </c>
      <c r="B6666" t="s">
        <v>37</v>
      </c>
      <c r="C6666" t="s">
        <v>100</v>
      </c>
      <c r="D6666" t="s">
        <v>101</v>
      </c>
      <c r="E6666" t="s">
        <v>42</v>
      </c>
      <c r="F6666" t="s">
        <v>575</v>
      </c>
      <c r="G6666">
        <v>23.76</v>
      </c>
    </row>
    <row r="6667" spans="1:7" x14ac:dyDescent="0.55000000000000004">
      <c r="A6667" s="1">
        <v>42248</v>
      </c>
      <c r="B6667" t="s">
        <v>22</v>
      </c>
      <c r="C6667" t="s">
        <v>263</v>
      </c>
      <c r="D6667" t="s">
        <v>144</v>
      </c>
      <c r="E6667" t="s">
        <v>42</v>
      </c>
      <c r="F6667" t="s">
        <v>71</v>
      </c>
      <c r="G6667">
        <v>23.744</v>
      </c>
    </row>
    <row r="6668" spans="1:7" x14ac:dyDescent="0.55000000000000004">
      <c r="A6668" s="1">
        <v>42939</v>
      </c>
      <c r="B6668" t="s">
        <v>37</v>
      </c>
      <c r="C6668" t="s">
        <v>50</v>
      </c>
      <c r="D6668" t="s">
        <v>26</v>
      </c>
      <c r="E6668" t="s">
        <v>42</v>
      </c>
      <c r="F6668" t="s">
        <v>74</v>
      </c>
      <c r="G6668">
        <v>23.696000000000002</v>
      </c>
    </row>
    <row r="6669" spans="1:7" x14ac:dyDescent="0.55000000000000004">
      <c r="A6669" s="1">
        <v>42493</v>
      </c>
      <c r="B6669" t="s">
        <v>22</v>
      </c>
      <c r="C6669" t="s">
        <v>143</v>
      </c>
      <c r="D6669" t="s">
        <v>144</v>
      </c>
      <c r="E6669" t="s">
        <v>42</v>
      </c>
      <c r="F6669" t="s">
        <v>74</v>
      </c>
      <c r="G6669">
        <v>23.696000000000002</v>
      </c>
    </row>
    <row r="6670" spans="1:7" x14ac:dyDescent="0.55000000000000004">
      <c r="A6670" s="1">
        <v>42923</v>
      </c>
      <c r="B6670" t="s">
        <v>37</v>
      </c>
      <c r="C6670" t="s">
        <v>207</v>
      </c>
      <c r="D6670" t="s">
        <v>101</v>
      </c>
      <c r="E6670" t="s">
        <v>42</v>
      </c>
      <c r="F6670" t="s">
        <v>86</v>
      </c>
      <c r="G6670">
        <v>23.687999999999999</v>
      </c>
    </row>
    <row r="6671" spans="1:7" x14ac:dyDescent="0.55000000000000004">
      <c r="A6671" s="1">
        <v>42371</v>
      </c>
      <c r="B6671" t="s">
        <v>37</v>
      </c>
      <c r="C6671" t="s">
        <v>494</v>
      </c>
      <c r="D6671" t="s">
        <v>144</v>
      </c>
      <c r="E6671" t="s">
        <v>42</v>
      </c>
      <c r="F6671" t="s">
        <v>43</v>
      </c>
      <c r="G6671">
        <v>23.68</v>
      </c>
    </row>
    <row r="6672" spans="1:7" x14ac:dyDescent="0.55000000000000004">
      <c r="A6672" s="1">
        <v>43392</v>
      </c>
      <c r="B6672" t="s">
        <v>37</v>
      </c>
      <c r="C6672" t="s">
        <v>143</v>
      </c>
      <c r="D6672" t="s">
        <v>144</v>
      </c>
      <c r="E6672" t="s">
        <v>42</v>
      </c>
      <c r="F6672" t="s">
        <v>86</v>
      </c>
      <c r="G6672">
        <v>23.68</v>
      </c>
    </row>
    <row r="6673" spans="1:7" x14ac:dyDescent="0.55000000000000004">
      <c r="A6673" s="1">
        <v>43408</v>
      </c>
      <c r="B6673" t="s">
        <v>98</v>
      </c>
      <c r="C6673" t="s">
        <v>100</v>
      </c>
      <c r="D6673" t="s">
        <v>101</v>
      </c>
      <c r="E6673" t="s">
        <v>42</v>
      </c>
      <c r="F6673" t="s">
        <v>43</v>
      </c>
      <c r="G6673">
        <v>23.68</v>
      </c>
    </row>
    <row r="6674" spans="1:7" x14ac:dyDescent="0.55000000000000004">
      <c r="A6674" s="1">
        <v>42331</v>
      </c>
      <c r="B6674" t="s">
        <v>98</v>
      </c>
      <c r="C6674" t="s">
        <v>100</v>
      </c>
      <c r="D6674" t="s">
        <v>101</v>
      </c>
      <c r="E6674" t="s">
        <v>42</v>
      </c>
      <c r="F6674" t="s">
        <v>43</v>
      </c>
      <c r="G6674">
        <v>23.68</v>
      </c>
    </row>
    <row r="6675" spans="1:7" x14ac:dyDescent="0.55000000000000004">
      <c r="A6675" s="1">
        <v>43220</v>
      </c>
      <c r="B6675" t="s">
        <v>37</v>
      </c>
      <c r="C6675" t="s">
        <v>50</v>
      </c>
      <c r="D6675" t="s">
        <v>26</v>
      </c>
      <c r="E6675" t="s">
        <v>28</v>
      </c>
      <c r="F6675" t="s">
        <v>61</v>
      </c>
      <c r="G6675">
        <v>23.68</v>
      </c>
    </row>
    <row r="6676" spans="1:7" x14ac:dyDescent="0.55000000000000004">
      <c r="A6676" s="1">
        <v>43096</v>
      </c>
      <c r="B6676" t="s">
        <v>22</v>
      </c>
      <c r="C6676" t="s">
        <v>100</v>
      </c>
      <c r="D6676" t="s">
        <v>101</v>
      </c>
      <c r="E6676" t="s">
        <v>42</v>
      </c>
      <c r="F6676" t="s">
        <v>86</v>
      </c>
      <c r="G6676">
        <v>23.68</v>
      </c>
    </row>
    <row r="6677" spans="1:7" x14ac:dyDescent="0.55000000000000004">
      <c r="A6677" s="1">
        <v>42980</v>
      </c>
      <c r="B6677" t="s">
        <v>22</v>
      </c>
      <c r="C6677" t="s">
        <v>39</v>
      </c>
      <c r="D6677" t="s">
        <v>40</v>
      </c>
      <c r="E6677" t="s">
        <v>42</v>
      </c>
      <c r="F6677" t="s">
        <v>55</v>
      </c>
      <c r="G6677">
        <v>23.67</v>
      </c>
    </row>
    <row r="6678" spans="1:7" x14ac:dyDescent="0.55000000000000004">
      <c r="A6678" s="1">
        <v>42704</v>
      </c>
      <c r="B6678" t="s">
        <v>22</v>
      </c>
      <c r="C6678" t="s">
        <v>263</v>
      </c>
      <c r="D6678" t="s">
        <v>144</v>
      </c>
      <c r="E6678" t="s">
        <v>42</v>
      </c>
      <c r="F6678" t="s">
        <v>86</v>
      </c>
      <c r="G6678">
        <v>23.66</v>
      </c>
    </row>
    <row r="6679" spans="1:7" x14ac:dyDescent="0.55000000000000004">
      <c r="A6679" s="1">
        <v>43053</v>
      </c>
      <c r="B6679" t="s">
        <v>22</v>
      </c>
      <c r="C6679" t="s">
        <v>263</v>
      </c>
      <c r="D6679" t="s">
        <v>144</v>
      </c>
      <c r="E6679" t="s">
        <v>42</v>
      </c>
      <c r="F6679" t="s">
        <v>64</v>
      </c>
      <c r="G6679">
        <v>23.65</v>
      </c>
    </row>
    <row r="6680" spans="1:7" x14ac:dyDescent="0.55000000000000004">
      <c r="A6680" s="1">
        <v>42681</v>
      </c>
      <c r="B6680" t="s">
        <v>22</v>
      </c>
      <c r="C6680" t="s">
        <v>100</v>
      </c>
      <c r="D6680" t="s">
        <v>101</v>
      </c>
      <c r="E6680" t="s">
        <v>42</v>
      </c>
      <c r="F6680" t="s">
        <v>64</v>
      </c>
      <c r="G6680">
        <v>23.64</v>
      </c>
    </row>
    <row r="6681" spans="1:7" x14ac:dyDescent="0.55000000000000004">
      <c r="A6681" s="1">
        <v>42896</v>
      </c>
      <c r="B6681" t="s">
        <v>22</v>
      </c>
      <c r="C6681" t="s">
        <v>143</v>
      </c>
      <c r="D6681" t="s">
        <v>144</v>
      </c>
      <c r="E6681" t="s">
        <v>42</v>
      </c>
      <c r="F6681" t="s">
        <v>43</v>
      </c>
      <c r="G6681">
        <v>23.616</v>
      </c>
    </row>
    <row r="6682" spans="1:7" x14ac:dyDescent="0.55000000000000004">
      <c r="A6682" s="1">
        <v>43061</v>
      </c>
      <c r="B6682" t="s">
        <v>22</v>
      </c>
      <c r="C6682" t="s">
        <v>100</v>
      </c>
      <c r="D6682" t="s">
        <v>101</v>
      </c>
      <c r="E6682" t="s">
        <v>42</v>
      </c>
      <c r="F6682" t="s">
        <v>64</v>
      </c>
      <c r="G6682">
        <v>23.616</v>
      </c>
    </row>
    <row r="6683" spans="1:7" x14ac:dyDescent="0.55000000000000004">
      <c r="A6683" s="1">
        <v>42847</v>
      </c>
      <c r="B6683" t="s">
        <v>98</v>
      </c>
      <c r="C6683" t="s">
        <v>306</v>
      </c>
      <c r="D6683" t="s">
        <v>40</v>
      </c>
      <c r="E6683" t="s">
        <v>28</v>
      </c>
      <c r="F6683" t="s">
        <v>61</v>
      </c>
      <c r="G6683">
        <v>23.56</v>
      </c>
    </row>
    <row r="6684" spans="1:7" x14ac:dyDescent="0.55000000000000004">
      <c r="A6684" s="1">
        <v>43249</v>
      </c>
      <c r="B6684" t="s">
        <v>98</v>
      </c>
      <c r="C6684" t="s">
        <v>134</v>
      </c>
      <c r="D6684" t="s">
        <v>101</v>
      </c>
      <c r="E6684" t="s">
        <v>42</v>
      </c>
      <c r="F6684" t="s">
        <v>265</v>
      </c>
      <c r="G6684">
        <v>23.55</v>
      </c>
    </row>
    <row r="6685" spans="1:7" x14ac:dyDescent="0.55000000000000004">
      <c r="A6685" s="1">
        <v>42459</v>
      </c>
      <c r="B6685" t="s">
        <v>37</v>
      </c>
      <c r="C6685" t="s">
        <v>207</v>
      </c>
      <c r="D6685" t="s">
        <v>101</v>
      </c>
      <c r="E6685" t="s">
        <v>42</v>
      </c>
      <c r="F6685" t="s">
        <v>86</v>
      </c>
      <c r="G6685">
        <v>23.52</v>
      </c>
    </row>
    <row r="6686" spans="1:7" x14ac:dyDescent="0.55000000000000004">
      <c r="A6686" s="1">
        <v>43100</v>
      </c>
      <c r="B6686" t="s">
        <v>22</v>
      </c>
      <c r="C6686" t="s">
        <v>50</v>
      </c>
      <c r="D6686" t="s">
        <v>26</v>
      </c>
      <c r="E6686" t="s">
        <v>42</v>
      </c>
      <c r="F6686" t="s">
        <v>86</v>
      </c>
      <c r="G6686">
        <v>23.48</v>
      </c>
    </row>
    <row r="6687" spans="1:7" x14ac:dyDescent="0.55000000000000004">
      <c r="A6687" s="1">
        <v>42983</v>
      </c>
      <c r="B6687" t="s">
        <v>22</v>
      </c>
      <c r="C6687" t="s">
        <v>331</v>
      </c>
      <c r="D6687" t="s">
        <v>26</v>
      </c>
      <c r="E6687" t="s">
        <v>42</v>
      </c>
      <c r="F6687" t="s">
        <v>169</v>
      </c>
      <c r="G6687">
        <v>23.472000000000001</v>
      </c>
    </row>
    <row r="6688" spans="1:7" x14ac:dyDescent="0.55000000000000004">
      <c r="A6688" s="1">
        <v>42350</v>
      </c>
      <c r="B6688" t="s">
        <v>22</v>
      </c>
      <c r="C6688" t="s">
        <v>50</v>
      </c>
      <c r="D6688" t="s">
        <v>26</v>
      </c>
      <c r="E6688" t="s">
        <v>42</v>
      </c>
      <c r="F6688" t="s">
        <v>169</v>
      </c>
      <c r="G6688">
        <v>23.472000000000001</v>
      </c>
    </row>
    <row r="6689" spans="1:7" x14ac:dyDescent="0.55000000000000004">
      <c r="A6689" s="1">
        <v>42331</v>
      </c>
      <c r="B6689" t="s">
        <v>22</v>
      </c>
      <c r="C6689" t="s">
        <v>306</v>
      </c>
      <c r="D6689" t="s">
        <v>40</v>
      </c>
      <c r="E6689" t="s">
        <v>42</v>
      </c>
      <c r="F6689" t="s">
        <v>169</v>
      </c>
      <c r="G6689">
        <v>23.472000000000001</v>
      </c>
    </row>
    <row r="6690" spans="1:7" x14ac:dyDescent="0.55000000000000004">
      <c r="A6690" s="1">
        <v>42285</v>
      </c>
      <c r="B6690" t="s">
        <v>22</v>
      </c>
      <c r="C6690" t="s">
        <v>84</v>
      </c>
      <c r="D6690" t="s">
        <v>26</v>
      </c>
      <c r="E6690" t="s">
        <v>67</v>
      </c>
      <c r="F6690" t="s">
        <v>157</v>
      </c>
      <c r="G6690">
        <v>23.472000000000001</v>
      </c>
    </row>
    <row r="6691" spans="1:7" x14ac:dyDescent="0.55000000000000004">
      <c r="A6691" s="1">
        <v>43437</v>
      </c>
      <c r="B6691" t="s">
        <v>22</v>
      </c>
      <c r="C6691" t="s">
        <v>453</v>
      </c>
      <c r="D6691" t="s">
        <v>40</v>
      </c>
      <c r="E6691" t="s">
        <v>28</v>
      </c>
      <c r="F6691" t="s">
        <v>61</v>
      </c>
      <c r="G6691">
        <v>23.376000000000001</v>
      </c>
    </row>
    <row r="6692" spans="1:7" x14ac:dyDescent="0.55000000000000004">
      <c r="A6692" s="1">
        <v>43445</v>
      </c>
      <c r="B6692" t="s">
        <v>22</v>
      </c>
      <c r="C6692" t="s">
        <v>263</v>
      </c>
      <c r="D6692" t="s">
        <v>144</v>
      </c>
      <c r="E6692" t="s">
        <v>42</v>
      </c>
      <c r="F6692" t="s">
        <v>71</v>
      </c>
      <c r="G6692">
        <v>23.36</v>
      </c>
    </row>
    <row r="6693" spans="1:7" x14ac:dyDescent="0.55000000000000004">
      <c r="A6693" s="1">
        <v>43420</v>
      </c>
      <c r="B6693" t="s">
        <v>98</v>
      </c>
      <c r="C6693" t="s">
        <v>39</v>
      </c>
      <c r="D6693" t="s">
        <v>40</v>
      </c>
      <c r="E6693" t="s">
        <v>42</v>
      </c>
      <c r="F6693" t="s">
        <v>64</v>
      </c>
      <c r="G6693">
        <v>23.36</v>
      </c>
    </row>
    <row r="6694" spans="1:7" x14ac:dyDescent="0.55000000000000004">
      <c r="A6694" s="1">
        <v>42766</v>
      </c>
      <c r="B6694" t="s">
        <v>37</v>
      </c>
      <c r="C6694" t="s">
        <v>786</v>
      </c>
      <c r="D6694" t="s">
        <v>144</v>
      </c>
      <c r="E6694" t="s">
        <v>42</v>
      </c>
      <c r="F6694" t="s">
        <v>169</v>
      </c>
      <c r="G6694">
        <v>23.36</v>
      </c>
    </row>
    <row r="6695" spans="1:7" x14ac:dyDescent="0.55000000000000004">
      <c r="A6695" s="1">
        <v>43329</v>
      </c>
      <c r="B6695" t="s">
        <v>37</v>
      </c>
      <c r="C6695" t="s">
        <v>39</v>
      </c>
      <c r="D6695" t="s">
        <v>40</v>
      </c>
      <c r="E6695" t="s">
        <v>42</v>
      </c>
      <c r="F6695" t="s">
        <v>169</v>
      </c>
      <c r="G6695">
        <v>23.36</v>
      </c>
    </row>
    <row r="6696" spans="1:7" x14ac:dyDescent="0.55000000000000004">
      <c r="A6696" s="1">
        <v>42695</v>
      </c>
      <c r="B6696" t="s">
        <v>37</v>
      </c>
      <c r="C6696" t="s">
        <v>306</v>
      </c>
      <c r="D6696" t="s">
        <v>40</v>
      </c>
      <c r="E6696" t="s">
        <v>67</v>
      </c>
      <c r="F6696" t="s">
        <v>157</v>
      </c>
      <c r="G6696">
        <v>23.344000000000001</v>
      </c>
    </row>
    <row r="6697" spans="1:7" x14ac:dyDescent="0.55000000000000004">
      <c r="A6697" s="1">
        <v>42024</v>
      </c>
      <c r="B6697" t="s">
        <v>22</v>
      </c>
      <c r="C6697" t="s">
        <v>1708</v>
      </c>
      <c r="D6697" t="s">
        <v>26</v>
      </c>
      <c r="E6697" t="s">
        <v>42</v>
      </c>
      <c r="F6697" t="s">
        <v>169</v>
      </c>
      <c r="G6697">
        <v>23.34</v>
      </c>
    </row>
    <row r="6698" spans="1:7" x14ac:dyDescent="0.55000000000000004">
      <c r="A6698" s="1">
        <v>42955</v>
      </c>
      <c r="B6698" t="s">
        <v>98</v>
      </c>
      <c r="C6698" t="s">
        <v>1488</v>
      </c>
      <c r="D6698" t="s">
        <v>26</v>
      </c>
      <c r="E6698" t="s">
        <v>42</v>
      </c>
      <c r="F6698" t="s">
        <v>265</v>
      </c>
      <c r="G6698">
        <v>23.34</v>
      </c>
    </row>
    <row r="6699" spans="1:7" x14ac:dyDescent="0.55000000000000004">
      <c r="A6699" s="1">
        <v>43372</v>
      </c>
      <c r="B6699" t="s">
        <v>22</v>
      </c>
      <c r="C6699" t="s">
        <v>263</v>
      </c>
      <c r="D6699" t="s">
        <v>144</v>
      </c>
      <c r="E6699" t="s">
        <v>42</v>
      </c>
      <c r="F6699" t="s">
        <v>169</v>
      </c>
      <c r="G6699">
        <v>23.34</v>
      </c>
    </row>
    <row r="6700" spans="1:7" x14ac:dyDescent="0.55000000000000004">
      <c r="A6700" s="1">
        <v>43362</v>
      </c>
      <c r="B6700" t="s">
        <v>37</v>
      </c>
      <c r="C6700" t="s">
        <v>39</v>
      </c>
      <c r="D6700" t="s">
        <v>40</v>
      </c>
      <c r="E6700" t="s">
        <v>42</v>
      </c>
      <c r="F6700" t="s">
        <v>64</v>
      </c>
      <c r="G6700">
        <v>23.32</v>
      </c>
    </row>
    <row r="6701" spans="1:7" x14ac:dyDescent="0.55000000000000004">
      <c r="A6701" s="1">
        <v>43080</v>
      </c>
      <c r="B6701" t="s">
        <v>22</v>
      </c>
      <c r="C6701" t="s">
        <v>39</v>
      </c>
      <c r="D6701" t="s">
        <v>40</v>
      </c>
      <c r="E6701" t="s">
        <v>42</v>
      </c>
      <c r="F6701" t="s">
        <v>64</v>
      </c>
      <c r="G6701">
        <v>23.32</v>
      </c>
    </row>
    <row r="6702" spans="1:7" x14ac:dyDescent="0.55000000000000004">
      <c r="A6702" s="1">
        <v>43220</v>
      </c>
      <c r="B6702" t="s">
        <v>98</v>
      </c>
      <c r="C6702" t="s">
        <v>39</v>
      </c>
      <c r="D6702" t="s">
        <v>40</v>
      </c>
      <c r="E6702" t="s">
        <v>42</v>
      </c>
      <c r="F6702" t="s">
        <v>71</v>
      </c>
      <c r="G6702">
        <v>23.24</v>
      </c>
    </row>
    <row r="6703" spans="1:7" x14ac:dyDescent="0.55000000000000004">
      <c r="A6703" s="1">
        <v>43029</v>
      </c>
      <c r="B6703" t="s">
        <v>37</v>
      </c>
      <c r="C6703" t="s">
        <v>745</v>
      </c>
      <c r="D6703" t="s">
        <v>144</v>
      </c>
      <c r="E6703" t="s">
        <v>42</v>
      </c>
      <c r="F6703" t="s">
        <v>71</v>
      </c>
      <c r="G6703">
        <v>23.2</v>
      </c>
    </row>
    <row r="6704" spans="1:7" x14ac:dyDescent="0.55000000000000004">
      <c r="A6704" s="1">
        <v>42835</v>
      </c>
      <c r="B6704" t="s">
        <v>37</v>
      </c>
      <c r="C6704" t="s">
        <v>39</v>
      </c>
      <c r="D6704" t="s">
        <v>40</v>
      </c>
      <c r="E6704" t="s">
        <v>42</v>
      </c>
      <c r="F6704" t="s">
        <v>71</v>
      </c>
      <c r="G6704">
        <v>23.2</v>
      </c>
    </row>
    <row r="6705" spans="1:7" x14ac:dyDescent="0.55000000000000004">
      <c r="A6705" s="1">
        <v>42637</v>
      </c>
      <c r="B6705" t="s">
        <v>22</v>
      </c>
      <c r="C6705" t="s">
        <v>306</v>
      </c>
      <c r="D6705" t="s">
        <v>40</v>
      </c>
      <c r="E6705" t="s">
        <v>67</v>
      </c>
      <c r="F6705" t="s">
        <v>157</v>
      </c>
      <c r="G6705">
        <v>23.2</v>
      </c>
    </row>
    <row r="6706" spans="1:7" x14ac:dyDescent="0.55000000000000004">
      <c r="A6706" s="1">
        <v>43330</v>
      </c>
      <c r="B6706" t="s">
        <v>22</v>
      </c>
      <c r="C6706" t="s">
        <v>1244</v>
      </c>
      <c r="D6706" t="s">
        <v>144</v>
      </c>
      <c r="E6706" t="s">
        <v>67</v>
      </c>
      <c r="F6706" t="s">
        <v>157</v>
      </c>
      <c r="G6706">
        <v>23.18</v>
      </c>
    </row>
    <row r="6707" spans="1:7" x14ac:dyDescent="0.55000000000000004">
      <c r="A6707" s="1">
        <v>43289</v>
      </c>
      <c r="B6707" t="s">
        <v>22</v>
      </c>
      <c r="C6707" t="s">
        <v>92</v>
      </c>
      <c r="D6707" t="s">
        <v>40</v>
      </c>
      <c r="E6707" t="s">
        <v>42</v>
      </c>
      <c r="F6707" t="s">
        <v>71</v>
      </c>
      <c r="G6707">
        <v>23.167999999999999</v>
      </c>
    </row>
    <row r="6708" spans="1:7" x14ac:dyDescent="0.55000000000000004">
      <c r="A6708" s="1">
        <v>43225</v>
      </c>
      <c r="B6708" t="s">
        <v>22</v>
      </c>
      <c r="C6708" t="s">
        <v>39</v>
      </c>
      <c r="D6708" t="s">
        <v>40</v>
      </c>
      <c r="E6708" t="s">
        <v>42</v>
      </c>
      <c r="F6708" t="s">
        <v>169</v>
      </c>
      <c r="G6708">
        <v>23.16</v>
      </c>
    </row>
    <row r="6709" spans="1:7" x14ac:dyDescent="0.55000000000000004">
      <c r="A6709" s="1">
        <v>42807</v>
      </c>
      <c r="B6709" t="s">
        <v>37</v>
      </c>
      <c r="C6709" t="s">
        <v>143</v>
      </c>
      <c r="D6709" t="s">
        <v>144</v>
      </c>
      <c r="E6709" t="s">
        <v>42</v>
      </c>
      <c r="F6709" t="s">
        <v>71</v>
      </c>
      <c r="G6709">
        <v>23.16</v>
      </c>
    </row>
    <row r="6710" spans="1:7" x14ac:dyDescent="0.55000000000000004">
      <c r="A6710" s="1">
        <v>42577</v>
      </c>
      <c r="B6710" t="s">
        <v>37</v>
      </c>
      <c r="C6710" t="s">
        <v>39</v>
      </c>
      <c r="D6710" t="s">
        <v>40</v>
      </c>
      <c r="E6710" t="s">
        <v>42</v>
      </c>
      <c r="F6710" t="s">
        <v>71</v>
      </c>
      <c r="G6710">
        <v>23.135999999999999</v>
      </c>
    </row>
    <row r="6711" spans="1:7" x14ac:dyDescent="0.55000000000000004">
      <c r="A6711" s="1">
        <v>43456</v>
      </c>
      <c r="B6711" t="s">
        <v>22</v>
      </c>
      <c r="C6711" t="s">
        <v>331</v>
      </c>
      <c r="D6711" t="s">
        <v>26</v>
      </c>
      <c r="E6711" t="s">
        <v>42</v>
      </c>
      <c r="F6711" t="s">
        <v>64</v>
      </c>
      <c r="G6711">
        <v>23.128</v>
      </c>
    </row>
    <row r="6712" spans="1:7" x14ac:dyDescent="0.55000000000000004">
      <c r="A6712" s="1">
        <v>43157</v>
      </c>
      <c r="B6712" t="s">
        <v>98</v>
      </c>
      <c r="C6712" t="s">
        <v>39</v>
      </c>
      <c r="D6712" t="s">
        <v>40</v>
      </c>
      <c r="E6712" t="s">
        <v>42</v>
      </c>
      <c r="F6712" t="s">
        <v>86</v>
      </c>
      <c r="G6712">
        <v>23.12</v>
      </c>
    </row>
    <row r="6713" spans="1:7" x14ac:dyDescent="0.55000000000000004">
      <c r="A6713" s="1">
        <v>43141</v>
      </c>
      <c r="B6713" t="s">
        <v>22</v>
      </c>
      <c r="C6713" t="s">
        <v>2738</v>
      </c>
      <c r="D6713" t="s">
        <v>144</v>
      </c>
      <c r="E6713" t="s">
        <v>42</v>
      </c>
      <c r="F6713" t="s">
        <v>86</v>
      </c>
      <c r="G6713">
        <v>23.12</v>
      </c>
    </row>
    <row r="6714" spans="1:7" x14ac:dyDescent="0.55000000000000004">
      <c r="A6714" s="1">
        <v>42898</v>
      </c>
      <c r="B6714" t="s">
        <v>22</v>
      </c>
      <c r="C6714" t="s">
        <v>207</v>
      </c>
      <c r="D6714" t="s">
        <v>101</v>
      </c>
      <c r="E6714" t="s">
        <v>42</v>
      </c>
      <c r="F6714" t="s">
        <v>86</v>
      </c>
      <c r="G6714">
        <v>23.12</v>
      </c>
    </row>
    <row r="6715" spans="1:7" x14ac:dyDescent="0.55000000000000004">
      <c r="A6715" s="1">
        <v>43416</v>
      </c>
      <c r="B6715" t="s">
        <v>98</v>
      </c>
      <c r="C6715" t="s">
        <v>306</v>
      </c>
      <c r="D6715" t="s">
        <v>40</v>
      </c>
      <c r="E6715" t="s">
        <v>42</v>
      </c>
      <c r="F6715" t="s">
        <v>86</v>
      </c>
      <c r="G6715">
        <v>23.12</v>
      </c>
    </row>
    <row r="6716" spans="1:7" x14ac:dyDescent="0.55000000000000004">
      <c r="A6716" s="1">
        <v>43083</v>
      </c>
      <c r="B6716" t="s">
        <v>22</v>
      </c>
      <c r="C6716" t="s">
        <v>263</v>
      </c>
      <c r="D6716" t="s">
        <v>144</v>
      </c>
      <c r="E6716" t="s">
        <v>42</v>
      </c>
      <c r="F6716" t="s">
        <v>71</v>
      </c>
      <c r="G6716">
        <v>23.12</v>
      </c>
    </row>
    <row r="6717" spans="1:7" x14ac:dyDescent="0.55000000000000004">
      <c r="A6717" s="1">
        <v>42164</v>
      </c>
      <c r="B6717" t="s">
        <v>22</v>
      </c>
      <c r="C6717" t="s">
        <v>39</v>
      </c>
      <c r="D6717" t="s">
        <v>40</v>
      </c>
      <c r="E6717" t="s">
        <v>42</v>
      </c>
      <c r="F6717" t="s">
        <v>64</v>
      </c>
      <c r="G6717">
        <v>23.1</v>
      </c>
    </row>
    <row r="6718" spans="1:7" x14ac:dyDescent="0.55000000000000004">
      <c r="A6718" s="1">
        <v>43345</v>
      </c>
      <c r="B6718" t="s">
        <v>37</v>
      </c>
      <c r="C6718" t="s">
        <v>263</v>
      </c>
      <c r="D6718" t="s">
        <v>144</v>
      </c>
      <c r="E6718" t="s">
        <v>42</v>
      </c>
      <c r="F6718" t="s">
        <v>64</v>
      </c>
      <c r="G6718">
        <v>23.1</v>
      </c>
    </row>
    <row r="6719" spans="1:7" x14ac:dyDescent="0.55000000000000004">
      <c r="A6719" s="1">
        <v>43184</v>
      </c>
      <c r="B6719" t="s">
        <v>37</v>
      </c>
      <c r="C6719" t="s">
        <v>92</v>
      </c>
      <c r="D6719" t="s">
        <v>40</v>
      </c>
      <c r="E6719" t="s">
        <v>42</v>
      </c>
      <c r="F6719" t="s">
        <v>64</v>
      </c>
      <c r="G6719">
        <v>23.1</v>
      </c>
    </row>
    <row r="6720" spans="1:7" x14ac:dyDescent="0.55000000000000004">
      <c r="A6720" s="1">
        <v>43246</v>
      </c>
      <c r="B6720" t="s">
        <v>22</v>
      </c>
      <c r="C6720" t="s">
        <v>315</v>
      </c>
      <c r="D6720" t="s">
        <v>26</v>
      </c>
      <c r="E6720" t="s">
        <v>67</v>
      </c>
      <c r="F6720" t="s">
        <v>157</v>
      </c>
      <c r="G6720">
        <v>23.08</v>
      </c>
    </row>
    <row r="6721" spans="1:7" x14ac:dyDescent="0.55000000000000004">
      <c r="A6721" s="1">
        <v>42742</v>
      </c>
      <c r="B6721" t="s">
        <v>22</v>
      </c>
      <c r="C6721" t="s">
        <v>100</v>
      </c>
      <c r="D6721" t="s">
        <v>101</v>
      </c>
      <c r="E6721" t="s">
        <v>28</v>
      </c>
      <c r="F6721" t="s">
        <v>61</v>
      </c>
      <c r="G6721">
        <v>23.076000000000001</v>
      </c>
    </row>
    <row r="6722" spans="1:7" x14ac:dyDescent="0.55000000000000004">
      <c r="A6722" s="1">
        <v>42587</v>
      </c>
      <c r="B6722" t="s">
        <v>37</v>
      </c>
      <c r="C6722" t="s">
        <v>100</v>
      </c>
      <c r="D6722" t="s">
        <v>101</v>
      </c>
      <c r="E6722" t="s">
        <v>42</v>
      </c>
      <c r="F6722" t="s">
        <v>575</v>
      </c>
      <c r="G6722">
        <v>23.04</v>
      </c>
    </row>
    <row r="6723" spans="1:7" x14ac:dyDescent="0.55000000000000004">
      <c r="A6723" s="1">
        <v>43207</v>
      </c>
      <c r="B6723" t="s">
        <v>22</v>
      </c>
      <c r="C6723" t="s">
        <v>39</v>
      </c>
      <c r="D6723" t="s">
        <v>40</v>
      </c>
      <c r="E6723" t="s">
        <v>42</v>
      </c>
      <c r="F6723" t="s">
        <v>43</v>
      </c>
      <c r="G6723">
        <v>23.04</v>
      </c>
    </row>
    <row r="6724" spans="1:7" x14ac:dyDescent="0.55000000000000004">
      <c r="A6724" s="1">
        <v>43070</v>
      </c>
      <c r="B6724" t="s">
        <v>37</v>
      </c>
      <c r="C6724" t="s">
        <v>39</v>
      </c>
      <c r="D6724" t="s">
        <v>40</v>
      </c>
      <c r="E6724" t="s">
        <v>42</v>
      </c>
      <c r="F6724" t="s">
        <v>64</v>
      </c>
      <c r="G6724">
        <v>23.04</v>
      </c>
    </row>
    <row r="6725" spans="1:7" x14ac:dyDescent="0.55000000000000004">
      <c r="A6725" s="1">
        <v>42715</v>
      </c>
      <c r="B6725" t="s">
        <v>22</v>
      </c>
      <c r="C6725" t="s">
        <v>234</v>
      </c>
      <c r="D6725" t="s">
        <v>101</v>
      </c>
      <c r="E6725" t="s">
        <v>42</v>
      </c>
      <c r="F6725" t="s">
        <v>71</v>
      </c>
      <c r="G6725">
        <v>23</v>
      </c>
    </row>
    <row r="6726" spans="1:7" x14ac:dyDescent="0.55000000000000004">
      <c r="A6726" s="1">
        <v>42319</v>
      </c>
      <c r="B6726" t="s">
        <v>37</v>
      </c>
      <c r="C6726" t="s">
        <v>92</v>
      </c>
      <c r="D6726" t="s">
        <v>40</v>
      </c>
      <c r="E6726" t="s">
        <v>42</v>
      </c>
      <c r="F6726" t="s">
        <v>74</v>
      </c>
      <c r="G6726">
        <v>22.98</v>
      </c>
    </row>
    <row r="6727" spans="1:7" x14ac:dyDescent="0.55000000000000004">
      <c r="A6727" s="1">
        <v>42024</v>
      </c>
      <c r="B6727" t="s">
        <v>22</v>
      </c>
      <c r="C6727" t="s">
        <v>1708</v>
      </c>
      <c r="D6727" t="s">
        <v>26</v>
      </c>
      <c r="E6727" t="s">
        <v>42</v>
      </c>
      <c r="F6727" t="s">
        <v>64</v>
      </c>
      <c r="G6727">
        <v>22.96</v>
      </c>
    </row>
    <row r="6728" spans="1:7" x14ac:dyDescent="0.55000000000000004">
      <c r="A6728" s="1">
        <v>42227</v>
      </c>
      <c r="B6728" t="s">
        <v>22</v>
      </c>
      <c r="C6728" t="s">
        <v>92</v>
      </c>
      <c r="D6728" t="s">
        <v>40</v>
      </c>
      <c r="E6728" t="s">
        <v>42</v>
      </c>
      <c r="F6728" t="s">
        <v>265</v>
      </c>
      <c r="G6728">
        <v>22.96</v>
      </c>
    </row>
    <row r="6729" spans="1:7" x14ac:dyDescent="0.55000000000000004">
      <c r="A6729" s="1">
        <v>42099</v>
      </c>
      <c r="B6729" t="s">
        <v>37</v>
      </c>
      <c r="C6729" t="s">
        <v>315</v>
      </c>
      <c r="D6729" t="s">
        <v>26</v>
      </c>
      <c r="E6729" t="s">
        <v>42</v>
      </c>
      <c r="F6729" t="s">
        <v>64</v>
      </c>
      <c r="G6729">
        <v>22.96</v>
      </c>
    </row>
    <row r="6730" spans="1:7" x14ac:dyDescent="0.55000000000000004">
      <c r="A6730" s="1">
        <v>42099</v>
      </c>
      <c r="B6730" t="s">
        <v>37</v>
      </c>
      <c r="C6730" t="s">
        <v>315</v>
      </c>
      <c r="D6730" t="s">
        <v>26</v>
      </c>
      <c r="E6730" t="s">
        <v>42</v>
      </c>
      <c r="F6730" t="s">
        <v>64</v>
      </c>
      <c r="G6730">
        <v>22.96</v>
      </c>
    </row>
    <row r="6731" spans="1:7" x14ac:dyDescent="0.55000000000000004">
      <c r="A6731" s="1">
        <v>43423</v>
      </c>
      <c r="B6731" t="s">
        <v>22</v>
      </c>
      <c r="C6731" t="s">
        <v>315</v>
      </c>
      <c r="D6731" t="s">
        <v>26</v>
      </c>
      <c r="E6731" t="s">
        <v>42</v>
      </c>
      <c r="F6731" t="s">
        <v>64</v>
      </c>
      <c r="G6731">
        <v>22.96</v>
      </c>
    </row>
    <row r="6732" spans="1:7" x14ac:dyDescent="0.55000000000000004">
      <c r="A6732" s="1">
        <v>42632</v>
      </c>
      <c r="B6732" t="s">
        <v>37</v>
      </c>
      <c r="C6732" t="s">
        <v>39</v>
      </c>
      <c r="D6732" t="s">
        <v>40</v>
      </c>
      <c r="E6732" t="s">
        <v>42</v>
      </c>
      <c r="F6732" t="s">
        <v>86</v>
      </c>
      <c r="G6732">
        <v>22.96</v>
      </c>
    </row>
    <row r="6733" spans="1:7" x14ac:dyDescent="0.55000000000000004">
      <c r="A6733" s="1">
        <v>43223</v>
      </c>
      <c r="B6733" t="s">
        <v>22</v>
      </c>
      <c r="C6733" t="s">
        <v>39</v>
      </c>
      <c r="D6733" t="s">
        <v>40</v>
      </c>
      <c r="E6733" t="s">
        <v>42</v>
      </c>
      <c r="F6733" t="s">
        <v>64</v>
      </c>
      <c r="G6733">
        <v>22.96</v>
      </c>
    </row>
    <row r="6734" spans="1:7" x14ac:dyDescent="0.55000000000000004">
      <c r="A6734" s="1">
        <v>42290</v>
      </c>
      <c r="B6734" t="s">
        <v>98</v>
      </c>
      <c r="C6734" t="s">
        <v>315</v>
      </c>
      <c r="D6734" t="s">
        <v>26</v>
      </c>
      <c r="E6734" t="s">
        <v>67</v>
      </c>
      <c r="F6734" t="s">
        <v>157</v>
      </c>
      <c r="G6734">
        <v>22.96</v>
      </c>
    </row>
    <row r="6735" spans="1:7" x14ac:dyDescent="0.55000000000000004">
      <c r="A6735" s="1">
        <v>43029</v>
      </c>
      <c r="B6735" t="s">
        <v>22</v>
      </c>
      <c r="C6735" t="s">
        <v>39</v>
      </c>
      <c r="D6735" t="s">
        <v>40</v>
      </c>
      <c r="E6735" t="s">
        <v>42</v>
      </c>
      <c r="F6735" t="s">
        <v>86</v>
      </c>
      <c r="G6735">
        <v>22.92</v>
      </c>
    </row>
    <row r="6736" spans="1:7" x14ac:dyDescent="0.55000000000000004">
      <c r="A6736" s="1">
        <v>43344</v>
      </c>
      <c r="B6736" t="s">
        <v>22</v>
      </c>
      <c r="C6736" t="s">
        <v>92</v>
      </c>
      <c r="D6736" t="s">
        <v>40</v>
      </c>
      <c r="E6736" t="s">
        <v>42</v>
      </c>
      <c r="F6736" t="s">
        <v>71</v>
      </c>
      <c r="G6736">
        <v>22.92</v>
      </c>
    </row>
    <row r="6737" spans="1:7" x14ac:dyDescent="0.55000000000000004">
      <c r="A6737" s="1">
        <v>42291</v>
      </c>
      <c r="B6737" t="s">
        <v>37</v>
      </c>
      <c r="C6737" t="s">
        <v>2697</v>
      </c>
      <c r="D6737" t="s">
        <v>144</v>
      </c>
      <c r="E6737" t="s">
        <v>42</v>
      </c>
      <c r="F6737" t="s">
        <v>71</v>
      </c>
      <c r="G6737">
        <v>22.92</v>
      </c>
    </row>
    <row r="6738" spans="1:7" x14ac:dyDescent="0.55000000000000004">
      <c r="A6738" s="1">
        <v>42457</v>
      </c>
      <c r="B6738" t="s">
        <v>22</v>
      </c>
      <c r="C6738" t="s">
        <v>263</v>
      </c>
      <c r="D6738" t="s">
        <v>144</v>
      </c>
      <c r="E6738" t="s">
        <v>42</v>
      </c>
      <c r="F6738" t="s">
        <v>169</v>
      </c>
      <c r="G6738">
        <v>22.92</v>
      </c>
    </row>
    <row r="6739" spans="1:7" x14ac:dyDescent="0.55000000000000004">
      <c r="A6739" s="1">
        <v>43070</v>
      </c>
      <c r="B6739" t="s">
        <v>98</v>
      </c>
      <c r="C6739" t="s">
        <v>39</v>
      </c>
      <c r="D6739" t="s">
        <v>40</v>
      </c>
      <c r="E6739" t="s">
        <v>42</v>
      </c>
      <c r="F6739" t="s">
        <v>169</v>
      </c>
      <c r="G6739">
        <v>22.92</v>
      </c>
    </row>
    <row r="6740" spans="1:7" x14ac:dyDescent="0.55000000000000004">
      <c r="A6740" s="1">
        <v>42980</v>
      </c>
      <c r="B6740" t="s">
        <v>22</v>
      </c>
      <c r="C6740" t="s">
        <v>84</v>
      </c>
      <c r="D6740" t="s">
        <v>26</v>
      </c>
      <c r="E6740" t="s">
        <v>42</v>
      </c>
      <c r="F6740" t="s">
        <v>71</v>
      </c>
      <c r="G6740">
        <v>22.911000000000001</v>
      </c>
    </row>
    <row r="6741" spans="1:7" x14ac:dyDescent="0.55000000000000004">
      <c r="A6741" s="1">
        <v>43416</v>
      </c>
      <c r="B6741" t="s">
        <v>98</v>
      </c>
      <c r="C6741" t="s">
        <v>100</v>
      </c>
      <c r="D6741" t="s">
        <v>101</v>
      </c>
      <c r="E6741" t="s">
        <v>28</v>
      </c>
      <c r="F6741" t="s">
        <v>61</v>
      </c>
      <c r="G6741">
        <v>22.847999999999999</v>
      </c>
    </row>
    <row r="6742" spans="1:7" x14ac:dyDescent="0.55000000000000004">
      <c r="A6742" s="1">
        <v>42555</v>
      </c>
      <c r="B6742" t="s">
        <v>98</v>
      </c>
      <c r="C6742" t="s">
        <v>39</v>
      </c>
      <c r="D6742" t="s">
        <v>40</v>
      </c>
      <c r="E6742" t="s">
        <v>42</v>
      </c>
      <c r="F6742" t="s">
        <v>71</v>
      </c>
      <c r="G6742">
        <v>22.847999999999999</v>
      </c>
    </row>
    <row r="6743" spans="1:7" x14ac:dyDescent="0.55000000000000004">
      <c r="A6743" s="1">
        <v>42205</v>
      </c>
      <c r="B6743" t="s">
        <v>22</v>
      </c>
      <c r="C6743" t="s">
        <v>39</v>
      </c>
      <c r="D6743" t="s">
        <v>40</v>
      </c>
      <c r="E6743" t="s">
        <v>42</v>
      </c>
      <c r="F6743" t="s">
        <v>86</v>
      </c>
      <c r="G6743">
        <v>22.83</v>
      </c>
    </row>
    <row r="6744" spans="1:7" x14ac:dyDescent="0.55000000000000004">
      <c r="A6744" s="1">
        <v>43449</v>
      </c>
      <c r="B6744" t="s">
        <v>22</v>
      </c>
      <c r="C6744" t="s">
        <v>39</v>
      </c>
      <c r="D6744" t="s">
        <v>40</v>
      </c>
      <c r="E6744" t="s">
        <v>42</v>
      </c>
      <c r="F6744" t="s">
        <v>86</v>
      </c>
      <c r="G6744">
        <v>22.83</v>
      </c>
    </row>
    <row r="6745" spans="1:7" x14ac:dyDescent="0.55000000000000004">
      <c r="A6745" s="1">
        <v>43091</v>
      </c>
      <c r="B6745" t="s">
        <v>22</v>
      </c>
      <c r="C6745" t="s">
        <v>416</v>
      </c>
      <c r="D6745" t="s">
        <v>40</v>
      </c>
      <c r="E6745" t="s">
        <v>28</v>
      </c>
      <c r="F6745" t="s">
        <v>61</v>
      </c>
      <c r="G6745">
        <v>22.783999999999999</v>
      </c>
    </row>
    <row r="6746" spans="1:7" x14ac:dyDescent="0.55000000000000004">
      <c r="A6746" s="1">
        <v>42059</v>
      </c>
      <c r="B6746" t="s">
        <v>22</v>
      </c>
      <c r="C6746" t="s">
        <v>416</v>
      </c>
      <c r="D6746" t="s">
        <v>40</v>
      </c>
      <c r="E6746" t="s">
        <v>42</v>
      </c>
      <c r="F6746" t="s">
        <v>86</v>
      </c>
      <c r="G6746">
        <v>22.776</v>
      </c>
    </row>
    <row r="6747" spans="1:7" x14ac:dyDescent="0.55000000000000004">
      <c r="A6747" s="1">
        <v>43449</v>
      </c>
      <c r="B6747" t="s">
        <v>98</v>
      </c>
      <c r="C6747" t="s">
        <v>92</v>
      </c>
      <c r="D6747" t="s">
        <v>40</v>
      </c>
      <c r="E6747" t="s">
        <v>28</v>
      </c>
      <c r="F6747" t="s">
        <v>61</v>
      </c>
      <c r="G6747">
        <v>22.77</v>
      </c>
    </row>
    <row r="6748" spans="1:7" x14ac:dyDescent="0.55000000000000004">
      <c r="A6748" s="1">
        <v>43051</v>
      </c>
      <c r="B6748" t="s">
        <v>37</v>
      </c>
      <c r="C6748" t="s">
        <v>207</v>
      </c>
      <c r="D6748" t="s">
        <v>101</v>
      </c>
      <c r="E6748" t="s">
        <v>28</v>
      </c>
      <c r="F6748" t="s">
        <v>61</v>
      </c>
      <c r="G6748">
        <v>22.751999999999999</v>
      </c>
    </row>
    <row r="6749" spans="1:7" x14ac:dyDescent="0.55000000000000004">
      <c r="A6749" s="1">
        <v>42884</v>
      </c>
      <c r="B6749" t="s">
        <v>22</v>
      </c>
      <c r="C6749" t="s">
        <v>354</v>
      </c>
      <c r="D6749" t="s">
        <v>26</v>
      </c>
      <c r="E6749" t="s">
        <v>42</v>
      </c>
      <c r="F6749" t="s">
        <v>71</v>
      </c>
      <c r="G6749">
        <v>22.75</v>
      </c>
    </row>
    <row r="6750" spans="1:7" x14ac:dyDescent="0.55000000000000004">
      <c r="A6750" s="1">
        <v>42487</v>
      </c>
      <c r="B6750" t="s">
        <v>22</v>
      </c>
      <c r="C6750" t="s">
        <v>3037</v>
      </c>
      <c r="D6750" t="s">
        <v>144</v>
      </c>
      <c r="E6750" t="s">
        <v>42</v>
      </c>
      <c r="F6750" t="s">
        <v>64</v>
      </c>
      <c r="G6750">
        <v>22.74</v>
      </c>
    </row>
    <row r="6751" spans="1:7" x14ac:dyDescent="0.55000000000000004">
      <c r="A6751" s="1">
        <v>42243</v>
      </c>
      <c r="B6751" t="s">
        <v>22</v>
      </c>
      <c r="C6751" t="s">
        <v>39</v>
      </c>
      <c r="D6751" t="s">
        <v>40</v>
      </c>
      <c r="E6751" t="s">
        <v>42</v>
      </c>
      <c r="F6751" t="s">
        <v>71</v>
      </c>
      <c r="G6751">
        <v>22.72</v>
      </c>
    </row>
    <row r="6752" spans="1:7" x14ac:dyDescent="0.55000000000000004">
      <c r="A6752" s="1">
        <v>43361</v>
      </c>
      <c r="B6752" t="s">
        <v>37</v>
      </c>
      <c r="C6752" t="s">
        <v>110</v>
      </c>
      <c r="D6752" t="s">
        <v>101</v>
      </c>
      <c r="E6752" t="s">
        <v>42</v>
      </c>
      <c r="F6752" t="s">
        <v>86</v>
      </c>
      <c r="G6752">
        <v>22.72</v>
      </c>
    </row>
    <row r="6753" spans="1:7" x14ac:dyDescent="0.55000000000000004">
      <c r="A6753" s="1">
        <v>42844</v>
      </c>
      <c r="B6753" t="s">
        <v>22</v>
      </c>
      <c r="C6753" t="s">
        <v>39</v>
      </c>
      <c r="D6753" t="s">
        <v>40</v>
      </c>
      <c r="E6753" t="s">
        <v>42</v>
      </c>
      <c r="F6753" t="s">
        <v>86</v>
      </c>
      <c r="G6753">
        <v>22.72</v>
      </c>
    </row>
    <row r="6754" spans="1:7" x14ac:dyDescent="0.55000000000000004">
      <c r="A6754" s="1">
        <v>42883</v>
      </c>
      <c r="B6754" t="s">
        <v>22</v>
      </c>
      <c r="C6754" t="s">
        <v>39</v>
      </c>
      <c r="D6754" t="s">
        <v>40</v>
      </c>
      <c r="E6754" t="s">
        <v>42</v>
      </c>
      <c r="F6754" t="s">
        <v>71</v>
      </c>
      <c r="G6754">
        <v>22.72</v>
      </c>
    </row>
    <row r="6755" spans="1:7" x14ac:dyDescent="0.55000000000000004">
      <c r="A6755" s="1">
        <v>42982</v>
      </c>
      <c r="B6755" t="s">
        <v>22</v>
      </c>
      <c r="C6755" t="s">
        <v>263</v>
      </c>
      <c r="D6755" t="s">
        <v>144</v>
      </c>
      <c r="E6755" t="s">
        <v>42</v>
      </c>
      <c r="F6755" t="s">
        <v>575</v>
      </c>
      <c r="G6755">
        <v>22.72</v>
      </c>
    </row>
    <row r="6756" spans="1:7" x14ac:dyDescent="0.55000000000000004">
      <c r="A6756" s="1">
        <v>42425</v>
      </c>
      <c r="B6756" t="s">
        <v>22</v>
      </c>
      <c r="C6756" t="s">
        <v>1244</v>
      </c>
      <c r="D6756" t="s">
        <v>144</v>
      </c>
      <c r="E6756" t="s">
        <v>42</v>
      </c>
      <c r="F6756" t="s">
        <v>86</v>
      </c>
      <c r="G6756">
        <v>22.72</v>
      </c>
    </row>
    <row r="6757" spans="1:7" x14ac:dyDescent="0.55000000000000004">
      <c r="A6757" s="1">
        <v>43388</v>
      </c>
      <c r="B6757" t="s">
        <v>37</v>
      </c>
      <c r="C6757" t="s">
        <v>39</v>
      </c>
      <c r="D6757" t="s">
        <v>40</v>
      </c>
      <c r="E6757" t="s">
        <v>28</v>
      </c>
      <c r="F6757" t="s">
        <v>61</v>
      </c>
      <c r="G6757">
        <v>22.72</v>
      </c>
    </row>
    <row r="6758" spans="1:7" x14ac:dyDescent="0.55000000000000004">
      <c r="A6758" s="1">
        <v>42728</v>
      </c>
      <c r="B6758" t="s">
        <v>22</v>
      </c>
      <c r="C6758" t="s">
        <v>494</v>
      </c>
      <c r="D6758" t="s">
        <v>144</v>
      </c>
      <c r="E6758" t="s">
        <v>42</v>
      </c>
      <c r="F6758" t="s">
        <v>86</v>
      </c>
      <c r="G6758">
        <v>22.704000000000001</v>
      </c>
    </row>
    <row r="6759" spans="1:7" x14ac:dyDescent="0.55000000000000004">
      <c r="A6759" s="1">
        <v>43022</v>
      </c>
      <c r="B6759" t="s">
        <v>22</v>
      </c>
      <c r="C6759" t="s">
        <v>84</v>
      </c>
      <c r="D6759" t="s">
        <v>26</v>
      </c>
      <c r="E6759" t="s">
        <v>67</v>
      </c>
      <c r="F6759" t="s">
        <v>157</v>
      </c>
      <c r="G6759">
        <v>22.704000000000001</v>
      </c>
    </row>
    <row r="6760" spans="1:7" x14ac:dyDescent="0.55000000000000004">
      <c r="A6760" s="1">
        <v>42709</v>
      </c>
      <c r="B6760" t="s">
        <v>22</v>
      </c>
      <c r="C6760" t="s">
        <v>263</v>
      </c>
      <c r="D6760" t="s">
        <v>144</v>
      </c>
      <c r="E6760" t="s">
        <v>42</v>
      </c>
      <c r="F6760" t="s">
        <v>86</v>
      </c>
      <c r="G6760">
        <v>22.68</v>
      </c>
    </row>
    <row r="6761" spans="1:7" x14ac:dyDescent="0.55000000000000004">
      <c r="A6761" s="1">
        <v>42260</v>
      </c>
      <c r="B6761" t="s">
        <v>22</v>
      </c>
      <c r="C6761" t="s">
        <v>92</v>
      </c>
      <c r="D6761" t="s">
        <v>40</v>
      </c>
      <c r="E6761" t="s">
        <v>42</v>
      </c>
      <c r="F6761" t="s">
        <v>74</v>
      </c>
      <c r="G6761">
        <v>22.66</v>
      </c>
    </row>
    <row r="6762" spans="1:7" x14ac:dyDescent="0.55000000000000004">
      <c r="A6762" s="1">
        <v>43375</v>
      </c>
      <c r="B6762" t="s">
        <v>22</v>
      </c>
      <c r="C6762" t="s">
        <v>416</v>
      </c>
      <c r="D6762" t="s">
        <v>40</v>
      </c>
      <c r="E6762" t="s">
        <v>42</v>
      </c>
      <c r="F6762" t="s">
        <v>71</v>
      </c>
      <c r="G6762">
        <v>22.638000000000002</v>
      </c>
    </row>
    <row r="6763" spans="1:7" x14ac:dyDescent="0.55000000000000004">
      <c r="A6763" s="1">
        <v>42885</v>
      </c>
      <c r="B6763" t="s">
        <v>37</v>
      </c>
      <c r="C6763" t="s">
        <v>453</v>
      </c>
      <c r="D6763" t="s">
        <v>40</v>
      </c>
      <c r="E6763" t="s">
        <v>42</v>
      </c>
      <c r="F6763" t="s">
        <v>71</v>
      </c>
      <c r="G6763">
        <v>22.62</v>
      </c>
    </row>
    <row r="6764" spans="1:7" x14ac:dyDescent="0.55000000000000004">
      <c r="A6764" s="1">
        <v>42855</v>
      </c>
      <c r="B6764" t="s">
        <v>98</v>
      </c>
      <c r="C6764" t="s">
        <v>100</v>
      </c>
      <c r="D6764" t="s">
        <v>101</v>
      </c>
      <c r="E6764" t="s">
        <v>28</v>
      </c>
      <c r="F6764" t="s">
        <v>61</v>
      </c>
      <c r="G6764">
        <v>22.608000000000001</v>
      </c>
    </row>
    <row r="6765" spans="1:7" x14ac:dyDescent="0.55000000000000004">
      <c r="A6765" s="1">
        <v>42970</v>
      </c>
      <c r="B6765" t="s">
        <v>98</v>
      </c>
      <c r="C6765" t="s">
        <v>100</v>
      </c>
      <c r="D6765" t="s">
        <v>101</v>
      </c>
      <c r="E6765" t="s">
        <v>28</v>
      </c>
      <c r="F6765" t="s">
        <v>61</v>
      </c>
      <c r="G6765">
        <v>22.608000000000001</v>
      </c>
    </row>
    <row r="6766" spans="1:7" x14ac:dyDescent="0.55000000000000004">
      <c r="A6766" s="1">
        <v>42872</v>
      </c>
      <c r="B6766" t="s">
        <v>22</v>
      </c>
      <c r="C6766" t="s">
        <v>207</v>
      </c>
      <c r="D6766" t="s">
        <v>101</v>
      </c>
      <c r="E6766" t="s">
        <v>28</v>
      </c>
      <c r="F6766" t="s">
        <v>61</v>
      </c>
      <c r="G6766">
        <v>22.608000000000001</v>
      </c>
    </row>
    <row r="6767" spans="1:7" x14ac:dyDescent="0.55000000000000004">
      <c r="A6767" s="1">
        <v>43238</v>
      </c>
      <c r="B6767" t="s">
        <v>37</v>
      </c>
      <c r="C6767" t="s">
        <v>207</v>
      </c>
      <c r="D6767" t="s">
        <v>101</v>
      </c>
      <c r="E6767" t="s">
        <v>28</v>
      </c>
      <c r="F6767" t="s">
        <v>61</v>
      </c>
      <c r="G6767">
        <v>22.608000000000001</v>
      </c>
    </row>
    <row r="6768" spans="1:7" x14ac:dyDescent="0.55000000000000004">
      <c r="A6768" s="1">
        <v>43376</v>
      </c>
      <c r="B6768" t="s">
        <v>22</v>
      </c>
      <c r="C6768" t="s">
        <v>263</v>
      </c>
      <c r="D6768" t="s">
        <v>144</v>
      </c>
      <c r="E6768" t="s">
        <v>42</v>
      </c>
      <c r="F6768" t="s">
        <v>55</v>
      </c>
      <c r="G6768">
        <v>22.58</v>
      </c>
    </row>
    <row r="6769" spans="1:7" x14ac:dyDescent="0.55000000000000004">
      <c r="A6769" s="1">
        <v>43234</v>
      </c>
      <c r="B6769" t="s">
        <v>22</v>
      </c>
      <c r="C6769" t="s">
        <v>263</v>
      </c>
      <c r="D6769" t="s">
        <v>144</v>
      </c>
      <c r="E6769" t="s">
        <v>42</v>
      </c>
      <c r="F6769" t="s">
        <v>55</v>
      </c>
      <c r="G6769">
        <v>22.58</v>
      </c>
    </row>
    <row r="6770" spans="1:7" x14ac:dyDescent="0.55000000000000004">
      <c r="A6770" s="1">
        <v>42315</v>
      </c>
      <c r="B6770" t="s">
        <v>22</v>
      </c>
      <c r="C6770" t="s">
        <v>110</v>
      </c>
      <c r="D6770" t="s">
        <v>101</v>
      </c>
      <c r="E6770" t="s">
        <v>42</v>
      </c>
      <c r="F6770" t="s">
        <v>55</v>
      </c>
      <c r="G6770">
        <v>22.58</v>
      </c>
    </row>
    <row r="6771" spans="1:7" x14ac:dyDescent="0.55000000000000004">
      <c r="A6771" s="1">
        <v>42467</v>
      </c>
      <c r="B6771" t="s">
        <v>22</v>
      </c>
      <c r="C6771" t="s">
        <v>263</v>
      </c>
      <c r="D6771" t="s">
        <v>144</v>
      </c>
      <c r="E6771" t="s">
        <v>42</v>
      </c>
      <c r="F6771" t="s">
        <v>55</v>
      </c>
      <c r="G6771">
        <v>22.58</v>
      </c>
    </row>
    <row r="6772" spans="1:7" x14ac:dyDescent="0.55000000000000004">
      <c r="A6772" s="1">
        <v>42357</v>
      </c>
      <c r="B6772" t="s">
        <v>37</v>
      </c>
      <c r="C6772" t="s">
        <v>39</v>
      </c>
      <c r="D6772" t="s">
        <v>40</v>
      </c>
      <c r="E6772" t="s">
        <v>42</v>
      </c>
      <c r="F6772" t="s">
        <v>265</v>
      </c>
      <c r="G6772">
        <v>22.55</v>
      </c>
    </row>
    <row r="6773" spans="1:7" x14ac:dyDescent="0.55000000000000004">
      <c r="A6773" s="1">
        <v>43359</v>
      </c>
      <c r="B6773" t="s">
        <v>22</v>
      </c>
      <c r="C6773" t="s">
        <v>143</v>
      </c>
      <c r="D6773" t="s">
        <v>144</v>
      </c>
      <c r="E6773" t="s">
        <v>28</v>
      </c>
      <c r="F6773" t="s">
        <v>61</v>
      </c>
      <c r="G6773">
        <v>22.512</v>
      </c>
    </row>
    <row r="6774" spans="1:7" x14ac:dyDescent="0.55000000000000004">
      <c r="A6774" s="1">
        <v>42731</v>
      </c>
      <c r="B6774" t="s">
        <v>37</v>
      </c>
      <c r="C6774" t="s">
        <v>331</v>
      </c>
      <c r="D6774" t="s">
        <v>26</v>
      </c>
      <c r="E6774" t="s">
        <v>42</v>
      </c>
      <c r="F6774" t="s">
        <v>55</v>
      </c>
      <c r="G6774">
        <v>22.512</v>
      </c>
    </row>
    <row r="6775" spans="1:7" x14ac:dyDescent="0.55000000000000004">
      <c r="A6775" s="1">
        <v>42327</v>
      </c>
      <c r="B6775" t="s">
        <v>37</v>
      </c>
      <c r="C6775" t="s">
        <v>241</v>
      </c>
      <c r="D6775" t="s">
        <v>144</v>
      </c>
      <c r="E6775" t="s">
        <v>42</v>
      </c>
      <c r="F6775" t="s">
        <v>43</v>
      </c>
      <c r="G6775">
        <v>22.5</v>
      </c>
    </row>
    <row r="6776" spans="1:7" x14ac:dyDescent="0.55000000000000004">
      <c r="A6776" s="1">
        <v>42903</v>
      </c>
      <c r="B6776" t="s">
        <v>22</v>
      </c>
      <c r="C6776" t="s">
        <v>39</v>
      </c>
      <c r="D6776" t="s">
        <v>40</v>
      </c>
      <c r="E6776" t="s">
        <v>42</v>
      </c>
      <c r="F6776" t="s">
        <v>43</v>
      </c>
      <c r="G6776">
        <v>22.5</v>
      </c>
    </row>
    <row r="6777" spans="1:7" x14ac:dyDescent="0.55000000000000004">
      <c r="A6777" s="1">
        <v>42818</v>
      </c>
      <c r="B6777" t="s">
        <v>37</v>
      </c>
      <c r="C6777" t="s">
        <v>250</v>
      </c>
      <c r="D6777" t="s">
        <v>101</v>
      </c>
      <c r="E6777" t="s">
        <v>42</v>
      </c>
      <c r="F6777" t="s">
        <v>86</v>
      </c>
      <c r="G6777">
        <v>22.48</v>
      </c>
    </row>
    <row r="6778" spans="1:7" x14ac:dyDescent="0.55000000000000004">
      <c r="A6778" s="1">
        <v>42644</v>
      </c>
      <c r="B6778" t="s">
        <v>98</v>
      </c>
      <c r="C6778" t="s">
        <v>1244</v>
      </c>
      <c r="D6778" t="s">
        <v>144</v>
      </c>
      <c r="E6778" t="s">
        <v>42</v>
      </c>
      <c r="F6778" t="s">
        <v>71</v>
      </c>
      <c r="G6778">
        <v>22.45</v>
      </c>
    </row>
    <row r="6779" spans="1:7" x14ac:dyDescent="0.55000000000000004">
      <c r="A6779" s="1">
        <v>42989</v>
      </c>
      <c r="B6779" t="s">
        <v>98</v>
      </c>
      <c r="C6779" t="s">
        <v>494</v>
      </c>
      <c r="D6779" t="s">
        <v>144</v>
      </c>
      <c r="E6779" t="s">
        <v>42</v>
      </c>
      <c r="F6779" t="s">
        <v>71</v>
      </c>
      <c r="G6779">
        <v>22.428000000000001</v>
      </c>
    </row>
    <row r="6780" spans="1:7" x14ac:dyDescent="0.55000000000000004">
      <c r="A6780" s="1">
        <v>43442</v>
      </c>
      <c r="B6780" t="s">
        <v>37</v>
      </c>
      <c r="C6780" t="s">
        <v>39</v>
      </c>
      <c r="D6780" t="s">
        <v>40</v>
      </c>
      <c r="E6780" t="s">
        <v>42</v>
      </c>
      <c r="F6780" t="s">
        <v>71</v>
      </c>
      <c r="G6780">
        <v>22.423999999999999</v>
      </c>
    </row>
    <row r="6781" spans="1:7" x14ac:dyDescent="0.55000000000000004">
      <c r="A6781" s="1">
        <v>42073</v>
      </c>
      <c r="B6781" t="s">
        <v>22</v>
      </c>
      <c r="C6781" t="s">
        <v>234</v>
      </c>
      <c r="D6781" t="s">
        <v>101</v>
      </c>
      <c r="E6781" t="s">
        <v>42</v>
      </c>
      <c r="F6781" t="s">
        <v>86</v>
      </c>
      <c r="G6781">
        <v>22.38</v>
      </c>
    </row>
    <row r="6782" spans="1:7" x14ac:dyDescent="0.55000000000000004">
      <c r="A6782" s="1">
        <v>42460</v>
      </c>
      <c r="B6782" t="s">
        <v>37</v>
      </c>
      <c r="C6782" t="s">
        <v>100</v>
      </c>
      <c r="D6782" t="s">
        <v>101</v>
      </c>
      <c r="E6782" t="s">
        <v>28</v>
      </c>
      <c r="F6782" t="s">
        <v>61</v>
      </c>
      <c r="G6782">
        <v>22.38</v>
      </c>
    </row>
    <row r="6783" spans="1:7" x14ac:dyDescent="0.55000000000000004">
      <c r="A6783" s="1">
        <v>42654</v>
      </c>
      <c r="B6783" t="s">
        <v>22</v>
      </c>
      <c r="C6783" t="s">
        <v>50</v>
      </c>
      <c r="D6783" t="s">
        <v>26</v>
      </c>
      <c r="E6783" t="s">
        <v>42</v>
      </c>
      <c r="F6783" t="s">
        <v>55</v>
      </c>
      <c r="G6783">
        <v>22.367999999999999</v>
      </c>
    </row>
    <row r="6784" spans="1:7" x14ac:dyDescent="0.55000000000000004">
      <c r="A6784" s="1">
        <v>42716</v>
      </c>
      <c r="B6784" t="s">
        <v>22</v>
      </c>
      <c r="C6784" t="s">
        <v>100</v>
      </c>
      <c r="D6784" t="s">
        <v>101</v>
      </c>
      <c r="E6784" t="s">
        <v>67</v>
      </c>
      <c r="F6784" t="s">
        <v>157</v>
      </c>
      <c r="G6784">
        <v>22.367999999999999</v>
      </c>
    </row>
    <row r="6785" spans="1:7" x14ac:dyDescent="0.55000000000000004">
      <c r="A6785" s="1">
        <v>42515</v>
      </c>
      <c r="B6785" t="s">
        <v>37</v>
      </c>
      <c r="C6785" t="s">
        <v>100</v>
      </c>
      <c r="D6785" t="s">
        <v>101</v>
      </c>
      <c r="E6785" t="s">
        <v>42</v>
      </c>
      <c r="F6785" t="s">
        <v>575</v>
      </c>
      <c r="G6785">
        <v>22.367999999999999</v>
      </c>
    </row>
    <row r="6786" spans="1:7" x14ac:dyDescent="0.55000000000000004">
      <c r="A6786" s="1">
        <v>43242</v>
      </c>
      <c r="B6786" t="s">
        <v>22</v>
      </c>
      <c r="C6786" t="s">
        <v>207</v>
      </c>
      <c r="D6786" t="s">
        <v>101</v>
      </c>
      <c r="E6786" t="s">
        <v>42</v>
      </c>
      <c r="F6786" t="s">
        <v>575</v>
      </c>
      <c r="G6786">
        <v>22.344000000000001</v>
      </c>
    </row>
    <row r="6787" spans="1:7" x14ac:dyDescent="0.55000000000000004">
      <c r="A6787" s="1">
        <v>42117</v>
      </c>
      <c r="B6787" t="s">
        <v>98</v>
      </c>
      <c r="C6787" t="s">
        <v>494</v>
      </c>
      <c r="D6787" t="s">
        <v>144</v>
      </c>
      <c r="E6787" t="s">
        <v>28</v>
      </c>
      <c r="F6787" t="s">
        <v>61</v>
      </c>
      <c r="G6787">
        <v>22.335999999999999</v>
      </c>
    </row>
    <row r="6788" spans="1:7" x14ac:dyDescent="0.55000000000000004">
      <c r="A6788" s="1">
        <v>42932</v>
      </c>
      <c r="B6788" t="s">
        <v>37</v>
      </c>
      <c r="C6788" t="s">
        <v>379</v>
      </c>
      <c r="D6788" t="s">
        <v>26</v>
      </c>
      <c r="E6788" t="s">
        <v>42</v>
      </c>
      <c r="F6788" t="s">
        <v>64</v>
      </c>
      <c r="G6788">
        <v>22.32</v>
      </c>
    </row>
    <row r="6789" spans="1:7" x14ac:dyDescent="0.55000000000000004">
      <c r="A6789" s="1">
        <v>42134</v>
      </c>
      <c r="B6789" t="s">
        <v>22</v>
      </c>
      <c r="C6789" t="s">
        <v>143</v>
      </c>
      <c r="D6789" t="s">
        <v>144</v>
      </c>
      <c r="E6789" t="s">
        <v>42</v>
      </c>
      <c r="F6789" t="s">
        <v>64</v>
      </c>
      <c r="G6789">
        <v>22.32</v>
      </c>
    </row>
    <row r="6790" spans="1:7" x14ac:dyDescent="0.55000000000000004">
      <c r="A6790" s="1">
        <v>42960</v>
      </c>
      <c r="B6790" t="s">
        <v>22</v>
      </c>
      <c r="C6790" t="s">
        <v>315</v>
      </c>
      <c r="D6790" t="s">
        <v>26</v>
      </c>
      <c r="E6790" t="s">
        <v>42</v>
      </c>
      <c r="F6790" t="s">
        <v>71</v>
      </c>
      <c r="G6790">
        <v>22.32</v>
      </c>
    </row>
    <row r="6791" spans="1:7" x14ac:dyDescent="0.55000000000000004">
      <c r="A6791" s="1">
        <v>42494</v>
      </c>
      <c r="B6791" t="s">
        <v>37</v>
      </c>
      <c r="C6791" t="s">
        <v>207</v>
      </c>
      <c r="D6791" t="s">
        <v>101</v>
      </c>
      <c r="E6791" t="s">
        <v>28</v>
      </c>
      <c r="F6791" t="s">
        <v>61</v>
      </c>
      <c r="G6791">
        <v>22.288</v>
      </c>
    </row>
    <row r="6792" spans="1:7" x14ac:dyDescent="0.55000000000000004">
      <c r="A6792" s="1">
        <v>42197</v>
      </c>
      <c r="B6792" t="s">
        <v>98</v>
      </c>
      <c r="C6792" t="s">
        <v>100</v>
      </c>
      <c r="D6792" t="s">
        <v>101</v>
      </c>
      <c r="E6792" t="s">
        <v>42</v>
      </c>
      <c r="F6792" t="s">
        <v>64</v>
      </c>
      <c r="G6792">
        <v>22.288</v>
      </c>
    </row>
    <row r="6793" spans="1:7" x14ac:dyDescent="0.55000000000000004">
      <c r="A6793" s="1">
        <v>43049</v>
      </c>
      <c r="B6793" t="s">
        <v>98</v>
      </c>
      <c r="C6793" t="s">
        <v>494</v>
      </c>
      <c r="D6793" t="s">
        <v>144</v>
      </c>
      <c r="E6793" t="s">
        <v>42</v>
      </c>
      <c r="F6793" t="s">
        <v>86</v>
      </c>
      <c r="G6793">
        <v>22.248000000000001</v>
      </c>
    </row>
    <row r="6794" spans="1:7" x14ac:dyDescent="0.55000000000000004">
      <c r="A6794" s="1">
        <v>42289</v>
      </c>
      <c r="B6794" t="s">
        <v>37</v>
      </c>
      <c r="C6794" t="s">
        <v>207</v>
      </c>
      <c r="D6794" t="s">
        <v>101</v>
      </c>
      <c r="E6794" t="s">
        <v>42</v>
      </c>
      <c r="F6794" t="s">
        <v>575</v>
      </c>
      <c r="G6794">
        <v>22.24</v>
      </c>
    </row>
    <row r="6795" spans="1:7" x14ac:dyDescent="0.55000000000000004">
      <c r="A6795" s="1">
        <v>43151</v>
      </c>
      <c r="B6795" t="s">
        <v>37</v>
      </c>
      <c r="C6795" t="s">
        <v>39</v>
      </c>
      <c r="D6795" t="s">
        <v>40</v>
      </c>
      <c r="E6795" t="s">
        <v>28</v>
      </c>
      <c r="F6795" t="s">
        <v>61</v>
      </c>
      <c r="G6795">
        <v>22.23</v>
      </c>
    </row>
    <row r="6796" spans="1:7" x14ac:dyDescent="0.55000000000000004">
      <c r="A6796" s="1">
        <v>43281</v>
      </c>
      <c r="B6796" t="s">
        <v>22</v>
      </c>
      <c r="C6796" t="s">
        <v>263</v>
      </c>
      <c r="D6796" t="s">
        <v>144</v>
      </c>
      <c r="E6796" t="s">
        <v>28</v>
      </c>
      <c r="F6796" t="s">
        <v>61</v>
      </c>
      <c r="G6796">
        <v>22.23</v>
      </c>
    </row>
    <row r="6797" spans="1:7" x14ac:dyDescent="0.55000000000000004">
      <c r="A6797" s="1">
        <v>42730</v>
      </c>
      <c r="B6797" t="s">
        <v>22</v>
      </c>
      <c r="C6797" t="s">
        <v>1244</v>
      </c>
      <c r="D6797" t="s">
        <v>144</v>
      </c>
      <c r="E6797" t="s">
        <v>42</v>
      </c>
      <c r="F6797" t="s">
        <v>265</v>
      </c>
      <c r="G6797">
        <v>22.2</v>
      </c>
    </row>
    <row r="6798" spans="1:7" x14ac:dyDescent="0.55000000000000004">
      <c r="A6798" s="1">
        <v>42521</v>
      </c>
      <c r="B6798" t="s">
        <v>98</v>
      </c>
      <c r="C6798" t="s">
        <v>745</v>
      </c>
      <c r="D6798" t="s">
        <v>144</v>
      </c>
      <c r="E6798" t="s">
        <v>28</v>
      </c>
      <c r="F6798" t="s">
        <v>61</v>
      </c>
      <c r="G6798">
        <v>22.2</v>
      </c>
    </row>
    <row r="6799" spans="1:7" x14ac:dyDescent="0.55000000000000004">
      <c r="A6799" s="1">
        <v>42156</v>
      </c>
      <c r="B6799" t="s">
        <v>22</v>
      </c>
      <c r="C6799" t="s">
        <v>1708</v>
      </c>
      <c r="D6799" t="s">
        <v>26</v>
      </c>
      <c r="E6799" t="s">
        <v>28</v>
      </c>
      <c r="F6799" t="s">
        <v>61</v>
      </c>
      <c r="G6799">
        <v>22.2</v>
      </c>
    </row>
    <row r="6800" spans="1:7" x14ac:dyDescent="0.55000000000000004">
      <c r="A6800" s="1">
        <v>43134</v>
      </c>
      <c r="B6800" t="s">
        <v>98</v>
      </c>
      <c r="C6800" t="s">
        <v>207</v>
      </c>
      <c r="D6800" t="s">
        <v>101</v>
      </c>
      <c r="E6800" t="s">
        <v>28</v>
      </c>
      <c r="F6800" t="s">
        <v>61</v>
      </c>
      <c r="G6800">
        <v>22.2</v>
      </c>
    </row>
    <row r="6801" spans="1:7" x14ac:dyDescent="0.55000000000000004">
      <c r="A6801" s="1">
        <v>43354</v>
      </c>
      <c r="B6801" t="s">
        <v>98</v>
      </c>
      <c r="C6801" t="s">
        <v>39</v>
      </c>
      <c r="D6801" t="s">
        <v>40</v>
      </c>
      <c r="E6801" t="s">
        <v>42</v>
      </c>
      <c r="F6801" t="s">
        <v>169</v>
      </c>
      <c r="G6801">
        <v>22.18</v>
      </c>
    </row>
    <row r="6802" spans="1:7" x14ac:dyDescent="0.55000000000000004">
      <c r="A6802" s="1">
        <v>42912</v>
      </c>
      <c r="B6802" t="s">
        <v>22</v>
      </c>
      <c r="C6802" t="s">
        <v>39</v>
      </c>
      <c r="D6802" t="s">
        <v>40</v>
      </c>
      <c r="E6802" t="s">
        <v>28</v>
      </c>
      <c r="F6802" t="s">
        <v>61</v>
      </c>
      <c r="G6802">
        <v>22.14</v>
      </c>
    </row>
    <row r="6803" spans="1:7" x14ac:dyDescent="0.55000000000000004">
      <c r="A6803" s="1">
        <v>42694</v>
      </c>
      <c r="B6803" t="s">
        <v>98</v>
      </c>
      <c r="C6803" t="s">
        <v>92</v>
      </c>
      <c r="D6803" t="s">
        <v>40</v>
      </c>
      <c r="E6803" t="s">
        <v>28</v>
      </c>
      <c r="F6803" t="s">
        <v>61</v>
      </c>
      <c r="G6803">
        <v>22.14</v>
      </c>
    </row>
    <row r="6804" spans="1:7" x14ac:dyDescent="0.55000000000000004">
      <c r="A6804" s="1">
        <v>43180</v>
      </c>
      <c r="B6804" t="s">
        <v>98</v>
      </c>
      <c r="C6804" t="s">
        <v>92</v>
      </c>
      <c r="D6804" t="s">
        <v>40</v>
      </c>
      <c r="E6804" t="s">
        <v>28</v>
      </c>
      <c r="F6804" t="s">
        <v>61</v>
      </c>
      <c r="G6804">
        <v>22.14</v>
      </c>
    </row>
    <row r="6805" spans="1:7" x14ac:dyDescent="0.55000000000000004">
      <c r="A6805" s="1">
        <v>42983</v>
      </c>
      <c r="B6805" t="s">
        <v>22</v>
      </c>
      <c r="C6805" t="s">
        <v>234</v>
      </c>
      <c r="D6805" t="s">
        <v>101</v>
      </c>
      <c r="E6805" t="s">
        <v>42</v>
      </c>
      <c r="F6805" t="s">
        <v>43</v>
      </c>
      <c r="G6805">
        <v>22.05</v>
      </c>
    </row>
    <row r="6806" spans="1:7" x14ac:dyDescent="0.55000000000000004">
      <c r="A6806" s="1">
        <v>42892</v>
      </c>
      <c r="B6806" t="s">
        <v>98</v>
      </c>
      <c r="C6806" t="s">
        <v>39</v>
      </c>
      <c r="D6806" t="s">
        <v>40</v>
      </c>
      <c r="E6806" t="s">
        <v>42</v>
      </c>
      <c r="F6806" t="s">
        <v>43</v>
      </c>
      <c r="G6806">
        <v>22.05</v>
      </c>
    </row>
    <row r="6807" spans="1:7" x14ac:dyDescent="0.55000000000000004">
      <c r="A6807" s="1">
        <v>42976</v>
      </c>
      <c r="B6807" t="s">
        <v>98</v>
      </c>
      <c r="C6807" t="s">
        <v>263</v>
      </c>
      <c r="D6807" t="s">
        <v>144</v>
      </c>
      <c r="E6807" t="s">
        <v>67</v>
      </c>
      <c r="F6807" t="s">
        <v>68</v>
      </c>
      <c r="G6807">
        <v>22</v>
      </c>
    </row>
    <row r="6808" spans="1:7" x14ac:dyDescent="0.55000000000000004">
      <c r="A6808" s="1">
        <v>43310</v>
      </c>
      <c r="B6808" t="s">
        <v>22</v>
      </c>
      <c r="C6808" t="s">
        <v>84</v>
      </c>
      <c r="D6808" t="s">
        <v>26</v>
      </c>
      <c r="E6808" t="s">
        <v>67</v>
      </c>
      <c r="F6808" t="s">
        <v>68</v>
      </c>
      <c r="G6808">
        <v>22</v>
      </c>
    </row>
    <row r="6809" spans="1:7" x14ac:dyDescent="0.55000000000000004">
      <c r="A6809" s="1">
        <v>43424</v>
      </c>
      <c r="B6809" t="s">
        <v>22</v>
      </c>
      <c r="C6809" t="s">
        <v>225</v>
      </c>
      <c r="D6809" t="s">
        <v>101</v>
      </c>
      <c r="E6809" t="s">
        <v>42</v>
      </c>
      <c r="F6809" t="s">
        <v>64</v>
      </c>
      <c r="G6809">
        <v>22</v>
      </c>
    </row>
    <row r="6810" spans="1:7" x14ac:dyDescent="0.55000000000000004">
      <c r="A6810" s="1">
        <v>43417</v>
      </c>
      <c r="B6810" t="s">
        <v>22</v>
      </c>
      <c r="C6810" t="s">
        <v>39</v>
      </c>
      <c r="D6810" t="s">
        <v>40</v>
      </c>
      <c r="E6810" t="s">
        <v>67</v>
      </c>
      <c r="F6810" t="s">
        <v>68</v>
      </c>
      <c r="G6810">
        <v>22</v>
      </c>
    </row>
    <row r="6811" spans="1:7" x14ac:dyDescent="0.55000000000000004">
      <c r="A6811" s="1">
        <v>42471</v>
      </c>
      <c r="B6811" t="s">
        <v>22</v>
      </c>
      <c r="C6811" t="s">
        <v>263</v>
      </c>
      <c r="D6811" t="s">
        <v>144</v>
      </c>
      <c r="E6811" t="s">
        <v>67</v>
      </c>
      <c r="F6811" t="s">
        <v>68</v>
      </c>
      <c r="G6811">
        <v>21.99</v>
      </c>
    </row>
    <row r="6812" spans="1:7" x14ac:dyDescent="0.55000000000000004">
      <c r="A6812" s="1">
        <v>43418</v>
      </c>
      <c r="B6812" t="s">
        <v>22</v>
      </c>
      <c r="C6812" t="s">
        <v>100</v>
      </c>
      <c r="D6812" t="s">
        <v>101</v>
      </c>
      <c r="E6812" t="s">
        <v>42</v>
      </c>
      <c r="F6812" t="s">
        <v>71</v>
      </c>
      <c r="G6812">
        <v>21.99</v>
      </c>
    </row>
    <row r="6813" spans="1:7" x14ac:dyDescent="0.55000000000000004">
      <c r="A6813" s="1">
        <v>43375</v>
      </c>
      <c r="B6813" t="s">
        <v>37</v>
      </c>
      <c r="C6813" t="s">
        <v>100</v>
      </c>
      <c r="D6813" t="s">
        <v>101</v>
      </c>
      <c r="E6813" t="s">
        <v>42</v>
      </c>
      <c r="F6813" t="s">
        <v>74</v>
      </c>
      <c r="G6813">
        <v>21.984000000000002</v>
      </c>
    </row>
    <row r="6814" spans="1:7" x14ac:dyDescent="0.55000000000000004">
      <c r="A6814" s="1">
        <v>42591</v>
      </c>
      <c r="B6814" t="s">
        <v>37</v>
      </c>
      <c r="C6814" t="s">
        <v>234</v>
      </c>
      <c r="D6814" t="s">
        <v>101</v>
      </c>
      <c r="E6814" t="s">
        <v>42</v>
      </c>
      <c r="F6814" t="s">
        <v>55</v>
      </c>
      <c r="G6814">
        <v>21.98</v>
      </c>
    </row>
    <row r="6815" spans="1:7" x14ac:dyDescent="0.55000000000000004">
      <c r="A6815" s="1">
        <v>42326</v>
      </c>
      <c r="B6815" t="s">
        <v>37</v>
      </c>
      <c r="C6815" t="s">
        <v>117</v>
      </c>
      <c r="D6815" t="s">
        <v>40</v>
      </c>
      <c r="E6815" t="s">
        <v>42</v>
      </c>
      <c r="F6815" t="s">
        <v>86</v>
      </c>
      <c r="G6815">
        <v>21.98</v>
      </c>
    </row>
    <row r="6816" spans="1:7" x14ac:dyDescent="0.55000000000000004">
      <c r="A6816" s="1">
        <v>42625</v>
      </c>
      <c r="B6816" t="s">
        <v>22</v>
      </c>
      <c r="C6816" t="s">
        <v>92</v>
      </c>
      <c r="D6816" t="s">
        <v>40</v>
      </c>
      <c r="E6816" t="s">
        <v>67</v>
      </c>
      <c r="F6816" t="s">
        <v>157</v>
      </c>
      <c r="G6816">
        <v>21.98</v>
      </c>
    </row>
    <row r="6817" spans="1:7" x14ac:dyDescent="0.55000000000000004">
      <c r="A6817" s="1">
        <v>42502</v>
      </c>
      <c r="B6817" t="s">
        <v>22</v>
      </c>
      <c r="C6817" t="s">
        <v>100</v>
      </c>
      <c r="D6817" t="s">
        <v>101</v>
      </c>
      <c r="E6817" t="s">
        <v>28</v>
      </c>
      <c r="F6817" t="s">
        <v>61</v>
      </c>
      <c r="G6817">
        <v>21.968</v>
      </c>
    </row>
    <row r="6818" spans="1:7" x14ac:dyDescent="0.55000000000000004">
      <c r="A6818" s="1">
        <v>43423</v>
      </c>
      <c r="B6818" t="s">
        <v>22</v>
      </c>
      <c r="C6818" t="s">
        <v>25</v>
      </c>
      <c r="D6818" t="s">
        <v>26</v>
      </c>
      <c r="E6818" t="s">
        <v>42</v>
      </c>
      <c r="F6818" t="s">
        <v>71</v>
      </c>
      <c r="G6818">
        <v>21.96</v>
      </c>
    </row>
    <row r="6819" spans="1:7" x14ac:dyDescent="0.55000000000000004">
      <c r="A6819" s="1">
        <v>43039</v>
      </c>
      <c r="B6819" t="s">
        <v>37</v>
      </c>
      <c r="C6819" t="s">
        <v>646</v>
      </c>
      <c r="D6819" t="s">
        <v>101</v>
      </c>
      <c r="E6819" t="s">
        <v>42</v>
      </c>
      <c r="F6819" t="s">
        <v>575</v>
      </c>
      <c r="G6819">
        <v>21.96</v>
      </c>
    </row>
    <row r="6820" spans="1:7" x14ac:dyDescent="0.55000000000000004">
      <c r="A6820" s="1">
        <v>43365</v>
      </c>
      <c r="B6820" t="s">
        <v>22</v>
      </c>
      <c r="C6820" t="s">
        <v>39</v>
      </c>
      <c r="D6820" t="s">
        <v>40</v>
      </c>
      <c r="E6820" t="s">
        <v>42</v>
      </c>
      <c r="F6820" t="s">
        <v>575</v>
      </c>
      <c r="G6820">
        <v>21.96</v>
      </c>
    </row>
    <row r="6821" spans="1:7" x14ac:dyDescent="0.55000000000000004">
      <c r="A6821" s="1">
        <v>42630</v>
      </c>
      <c r="B6821" t="s">
        <v>37</v>
      </c>
      <c r="C6821" t="s">
        <v>100</v>
      </c>
      <c r="D6821" t="s">
        <v>101</v>
      </c>
      <c r="E6821" t="s">
        <v>28</v>
      </c>
      <c r="F6821" t="s">
        <v>61</v>
      </c>
      <c r="G6821">
        <v>21.936</v>
      </c>
    </row>
    <row r="6822" spans="1:7" x14ac:dyDescent="0.55000000000000004">
      <c r="A6822" s="1">
        <v>42312</v>
      </c>
      <c r="B6822" t="s">
        <v>22</v>
      </c>
      <c r="C6822" t="s">
        <v>39</v>
      </c>
      <c r="D6822" t="s">
        <v>40</v>
      </c>
      <c r="E6822" t="s">
        <v>42</v>
      </c>
      <c r="F6822" t="s">
        <v>71</v>
      </c>
      <c r="G6822">
        <v>21.936</v>
      </c>
    </row>
    <row r="6823" spans="1:7" x14ac:dyDescent="0.55000000000000004">
      <c r="A6823" s="1">
        <v>42933</v>
      </c>
      <c r="B6823" t="s">
        <v>22</v>
      </c>
      <c r="C6823" t="s">
        <v>593</v>
      </c>
      <c r="D6823" t="s">
        <v>101</v>
      </c>
      <c r="E6823" t="s">
        <v>42</v>
      </c>
      <c r="F6823" t="s">
        <v>86</v>
      </c>
      <c r="G6823">
        <v>21.93</v>
      </c>
    </row>
    <row r="6824" spans="1:7" x14ac:dyDescent="0.55000000000000004">
      <c r="A6824" s="1">
        <v>42478</v>
      </c>
      <c r="B6824" t="s">
        <v>22</v>
      </c>
      <c r="C6824" t="s">
        <v>263</v>
      </c>
      <c r="D6824" t="s">
        <v>144</v>
      </c>
      <c r="E6824" t="s">
        <v>42</v>
      </c>
      <c r="F6824" t="s">
        <v>43</v>
      </c>
      <c r="G6824">
        <v>21.93</v>
      </c>
    </row>
    <row r="6825" spans="1:7" x14ac:dyDescent="0.55000000000000004">
      <c r="A6825" s="1">
        <v>42909</v>
      </c>
      <c r="B6825" t="s">
        <v>22</v>
      </c>
      <c r="C6825" t="s">
        <v>39</v>
      </c>
      <c r="D6825" t="s">
        <v>40</v>
      </c>
      <c r="E6825" t="s">
        <v>42</v>
      </c>
      <c r="F6825" t="s">
        <v>43</v>
      </c>
      <c r="G6825">
        <v>21.93</v>
      </c>
    </row>
    <row r="6826" spans="1:7" x14ac:dyDescent="0.55000000000000004">
      <c r="A6826" s="1">
        <v>43401</v>
      </c>
      <c r="B6826" t="s">
        <v>22</v>
      </c>
      <c r="C6826" t="s">
        <v>1244</v>
      </c>
      <c r="D6826" t="s">
        <v>144</v>
      </c>
      <c r="E6826" t="s">
        <v>42</v>
      </c>
      <c r="F6826" t="s">
        <v>43</v>
      </c>
      <c r="G6826">
        <v>21.93</v>
      </c>
    </row>
    <row r="6827" spans="1:7" x14ac:dyDescent="0.55000000000000004">
      <c r="A6827" s="1">
        <v>43072</v>
      </c>
      <c r="B6827" t="s">
        <v>22</v>
      </c>
      <c r="C6827" t="s">
        <v>39</v>
      </c>
      <c r="D6827" t="s">
        <v>40</v>
      </c>
      <c r="E6827" t="s">
        <v>42</v>
      </c>
      <c r="F6827" t="s">
        <v>64</v>
      </c>
      <c r="G6827">
        <v>21.92</v>
      </c>
    </row>
    <row r="6828" spans="1:7" x14ac:dyDescent="0.55000000000000004">
      <c r="A6828" s="1">
        <v>43394</v>
      </c>
      <c r="B6828" t="s">
        <v>37</v>
      </c>
      <c r="C6828" t="s">
        <v>110</v>
      </c>
      <c r="D6828" t="s">
        <v>101</v>
      </c>
      <c r="E6828" t="s">
        <v>42</v>
      </c>
      <c r="F6828" t="s">
        <v>71</v>
      </c>
      <c r="G6828">
        <v>21.9</v>
      </c>
    </row>
    <row r="6829" spans="1:7" x14ac:dyDescent="0.55000000000000004">
      <c r="A6829" s="1">
        <v>42979</v>
      </c>
      <c r="B6829" t="s">
        <v>37</v>
      </c>
      <c r="C6829" t="s">
        <v>39</v>
      </c>
      <c r="D6829" t="s">
        <v>40</v>
      </c>
      <c r="E6829" t="s">
        <v>42</v>
      </c>
      <c r="F6829" t="s">
        <v>169</v>
      </c>
      <c r="G6829">
        <v>21.88</v>
      </c>
    </row>
    <row r="6830" spans="1:7" x14ac:dyDescent="0.55000000000000004">
      <c r="A6830" s="1">
        <v>42808</v>
      </c>
      <c r="B6830" t="s">
        <v>22</v>
      </c>
      <c r="C6830" t="s">
        <v>494</v>
      </c>
      <c r="D6830" t="s">
        <v>144</v>
      </c>
      <c r="E6830" t="s">
        <v>28</v>
      </c>
      <c r="F6830" t="s">
        <v>61</v>
      </c>
      <c r="G6830">
        <v>21.88</v>
      </c>
    </row>
    <row r="6831" spans="1:7" x14ac:dyDescent="0.55000000000000004">
      <c r="A6831" s="1">
        <v>42254</v>
      </c>
      <c r="B6831" t="s">
        <v>98</v>
      </c>
      <c r="C6831" t="s">
        <v>100</v>
      </c>
      <c r="D6831" t="s">
        <v>101</v>
      </c>
      <c r="E6831" t="s">
        <v>42</v>
      </c>
      <c r="F6831" t="s">
        <v>64</v>
      </c>
      <c r="G6831">
        <v>21.864000000000001</v>
      </c>
    </row>
    <row r="6832" spans="1:7" x14ac:dyDescent="0.55000000000000004">
      <c r="A6832" s="1">
        <v>42331</v>
      </c>
      <c r="B6832" t="s">
        <v>22</v>
      </c>
      <c r="C6832" t="s">
        <v>39</v>
      </c>
      <c r="D6832" t="s">
        <v>40</v>
      </c>
      <c r="E6832" t="s">
        <v>42</v>
      </c>
      <c r="F6832" t="s">
        <v>169</v>
      </c>
      <c r="G6832">
        <v>21.84</v>
      </c>
    </row>
    <row r="6833" spans="1:7" x14ac:dyDescent="0.55000000000000004">
      <c r="A6833" s="1">
        <v>42189</v>
      </c>
      <c r="B6833" t="s">
        <v>22</v>
      </c>
      <c r="C6833" t="s">
        <v>315</v>
      </c>
      <c r="D6833" t="s">
        <v>26</v>
      </c>
      <c r="E6833" t="s">
        <v>42</v>
      </c>
      <c r="F6833" t="s">
        <v>86</v>
      </c>
      <c r="G6833">
        <v>21.84</v>
      </c>
    </row>
    <row r="6834" spans="1:7" x14ac:dyDescent="0.55000000000000004">
      <c r="A6834" s="1">
        <v>43340</v>
      </c>
      <c r="B6834" t="s">
        <v>98</v>
      </c>
      <c r="C6834" t="s">
        <v>110</v>
      </c>
      <c r="D6834" t="s">
        <v>101</v>
      </c>
      <c r="E6834" t="s">
        <v>42</v>
      </c>
      <c r="F6834" t="s">
        <v>575</v>
      </c>
      <c r="G6834">
        <v>21.81</v>
      </c>
    </row>
    <row r="6835" spans="1:7" x14ac:dyDescent="0.55000000000000004">
      <c r="A6835" s="1">
        <v>42906</v>
      </c>
      <c r="B6835" t="s">
        <v>22</v>
      </c>
      <c r="C6835" t="s">
        <v>241</v>
      </c>
      <c r="D6835" t="s">
        <v>144</v>
      </c>
      <c r="E6835" t="s">
        <v>67</v>
      </c>
      <c r="F6835" t="s">
        <v>68</v>
      </c>
      <c r="G6835">
        <v>21.8</v>
      </c>
    </row>
    <row r="6836" spans="1:7" x14ac:dyDescent="0.55000000000000004">
      <c r="A6836" s="1">
        <v>43040</v>
      </c>
      <c r="B6836" t="s">
        <v>98</v>
      </c>
      <c r="C6836" t="s">
        <v>315</v>
      </c>
      <c r="D6836" t="s">
        <v>26</v>
      </c>
      <c r="E6836" t="s">
        <v>67</v>
      </c>
      <c r="F6836" t="s">
        <v>68</v>
      </c>
      <c r="G6836">
        <v>21.8</v>
      </c>
    </row>
    <row r="6837" spans="1:7" x14ac:dyDescent="0.55000000000000004">
      <c r="A6837" s="1">
        <v>43411</v>
      </c>
      <c r="B6837" t="s">
        <v>22</v>
      </c>
      <c r="C6837" t="s">
        <v>39</v>
      </c>
      <c r="D6837" t="s">
        <v>40</v>
      </c>
      <c r="E6837" t="s">
        <v>42</v>
      </c>
      <c r="F6837" t="s">
        <v>71</v>
      </c>
      <c r="G6837">
        <v>21.792000000000002</v>
      </c>
    </row>
    <row r="6838" spans="1:7" x14ac:dyDescent="0.55000000000000004">
      <c r="A6838" s="1">
        <v>42906</v>
      </c>
      <c r="B6838" t="s">
        <v>22</v>
      </c>
      <c r="C6838" t="s">
        <v>39</v>
      </c>
      <c r="D6838" t="s">
        <v>40</v>
      </c>
      <c r="E6838" t="s">
        <v>42</v>
      </c>
      <c r="F6838" t="s">
        <v>74</v>
      </c>
      <c r="G6838">
        <v>21.78</v>
      </c>
    </row>
    <row r="6839" spans="1:7" x14ac:dyDescent="0.55000000000000004">
      <c r="A6839" s="1">
        <v>43275</v>
      </c>
      <c r="B6839" t="s">
        <v>22</v>
      </c>
      <c r="C6839" t="s">
        <v>494</v>
      </c>
      <c r="D6839" t="s">
        <v>144</v>
      </c>
      <c r="E6839" t="s">
        <v>42</v>
      </c>
      <c r="F6839" t="s">
        <v>86</v>
      </c>
      <c r="G6839">
        <v>21.744</v>
      </c>
    </row>
    <row r="6840" spans="1:7" x14ac:dyDescent="0.55000000000000004">
      <c r="A6840" s="1">
        <v>43114</v>
      </c>
      <c r="B6840" t="s">
        <v>22</v>
      </c>
      <c r="C6840" t="s">
        <v>84</v>
      </c>
      <c r="D6840" t="s">
        <v>26</v>
      </c>
      <c r="E6840" t="s">
        <v>42</v>
      </c>
      <c r="F6840" t="s">
        <v>169</v>
      </c>
      <c r="G6840">
        <v>21.744</v>
      </c>
    </row>
    <row r="6841" spans="1:7" x14ac:dyDescent="0.55000000000000004">
      <c r="A6841" s="1">
        <v>42257</v>
      </c>
      <c r="B6841" t="s">
        <v>22</v>
      </c>
      <c r="C6841" t="s">
        <v>416</v>
      </c>
      <c r="D6841" t="s">
        <v>40</v>
      </c>
      <c r="E6841" t="s">
        <v>42</v>
      </c>
      <c r="F6841" t="s">
        <v>169</v>
      </c>
      <c r="G6841">
        <v>21.728000000000002</v>
      </c>
    </row>
    <row r="6842" spans="1:7" x14ac:dyDescent="0.55000000000000004">
      <c r="A6842" s="1">
        <v>42603</v>
      </c>
      <c r="B6842" t="s">
        <v>98</v>
      </c>
      <c r="C6842" t="s">
        <v>143</v>
      </c>
      <c r="D6842" t="s">
        <v>144</v>
      </c>
      <c r="E6842" t="s">
        <v>67</v>
      </c>
      <c r="F6842" t="s">
        <v>157</v>
      </c>
      <c r="G6842">
        <v>21.728000000000002</v>
      </c>
    </row>
    <row r="6843" spans="1:7" x14ac:dyDescent="0.55000000000000004">
      <c r="A6843" s="1">
        <v>42267</v>
      </c>
      <c r="B6843" t="s">
        <v>22</v>
      </c>
      <c r="C6843" t="s">
        <v>39</v>
      </c>
      <c r="D6843" t="s">
        <v>40</v>
      </c>
      <c r="E6843" t="s">
        <v>42</v>
      </c>
      <c r="F6843" t="s">
        <v>86</v>
      </c>
      <c r="G6843">
        <v>21.72</v>
      </c>
    </row>
    <row r="6844" spans="1:7" x14ac:dyDescent="0.55000000000000004">
      <c r="A6844" s="1">
        <v>42319</v>
      </c>
      <c r="B6844" t="s">
        <v>22</v>
      </c>
      <c r="C6844" t="s">
        <v>100</v>
      </c>
      <c r="D6844" t="s">
        <v>101</v>
      </c>
      <c r="E6844" t="s">
        <v>42</v>
      </c>
      <c r="F6844" t="s">
        <v>86</v>
      </c>
      <c r="G6844">
        <v>21.72</v>
      </c>
    </row>
    <row r="6845" spans="1:7" x14ac:dyDescent="0.55000000000000004">
      <c r="A6845" s="1">
        <v>43119</v>
      </c>
      <c r="B6845" t="s">
        <v>22</v>
      </c>
      <c r="C6845" t="s">
        <v>143</v>
      </c>
      <c r="D6845" t="s">
        <v>144</v>
      </c>
      <c r="E6845" t="s">
        <v>42</v>
      </c>
      <c r="F6845" t="s">
        <v>86</v>
      </c>
      <c r="G6845">
        <v>21.696000000000002</v>
      </c>
    </row>
    <row r="6846" spans="1:7" x14ac:dyDescent="0.55000000000000004">
      <c r="A6846" s="1">
        <v>43439</v>
      </c>
      <c r="B6846" t="s">
        <v>22</v>
      </c>
      <c r="C6846" t="s">
        <v>263</v>
      </c>
      <c r="D6846" t="s">
        <v>144</v>
      </c>
      <c r="E6846" t="s">
        <v>42</v>
      </c>
      <c r="F6846" t="s">
        <v>86</v>
      </c>
      <c r="G6846">
        <v>21.6</v>
      </c>
    </row>
    <row r="6847" spans="1:7" x14ac:dyDescent="0.55000000000000004">
      <c r="A6847" s="1">
        <v>43207</v>
      </c>
      <c r="B6847" t="s">
        <v>98</v>
      </c>
      <c r="C6847" t="s">
        <v>453</v>
      </c>
      <c r="D6847" t="s">
        <v>40</v>
      </c>
      <c r="E6847" t="s">
        <v>42</v>
      </c>
      <c r="F6847" t="s">
        <v>71</v>
      </c>
      <c r="G6847">
        <v>21.594000000000001</v>
      </c>
    </row>
    <row r="6848" spans="1:7" x14ac:dyDescent="0.55000000000000004">
      <c r="A6848" s="1">
        <v>43060</v>
      </c>
      <c r="B6848" t="s">
        <v>22</v>
      </c>
      <c r="C6848" t="s">
        <v>207</v>
      </c>
      <c r="D6848" t="s">
        <v>101</v>
      </c>
      <c r="E6848" t="s">
        <v>42</v>
      </c>
      <c r="F6848" t="s">
        <v>55</v>
      </c>
      <c r="G6848">
        <v>21.568000000000001</v>
      </c>
    </row>
    <row r="6849" spans="1:7" x14ac:dyDescent="0.55000000000000004">
      <c r="A6849" s="1">
        <v>42728</v>
      </c>
      <c r="B6849" t="s">
        <v>37</v>
      </c>
      <c r="C6849" t="s">
        <v>263</v>
      </c>
      <c r="D6849" t="s">
        <v>144</v>
      </c>
      <c r="E6849" t="s">
        <v>42</v>
      </c>
      <c r="F6849" t="s">
        <v>43</v>
      </c>
      <c r="G6849">
        <v>21.56</v>
      </c>
    </row>
    <row r="6850" spans="1:7" x14ac:dyDescent="0.55000000000000004">
      <c r="A6850" s="1">
        <v>42127</v>
      </c>
      <c r="B6850" t="s">
        <v>98</v>
      </c>
      <c r="C6850" t="s">
        <v>110</v>
      </c>
      <c r="D6850" t="s">
        <v>101</v>
      </c>
      <c r="E6850" t="s">
        <v>42</v>
      </c>
      <c r="F6850" t="s">
        <v>43</v>
      </c>
      <c r="G6850">
        <v>21.56</v>
      </c>
    </row>
    <row r="6851" spans="1:7" x14ac:dyDescent="0.55000000000000004">
      <c r="A6851" s="1">
        <v>42731</v>
      </c>
      <c r="B6851" t="s">
        <v>22</v>
      </c>
      <c r="C6851" t="s">
        <v>39</v>
      </c>
      <c r="D6851" t="s">
        <v>40</v>
      </c>
      <c r="E6851" t="s">
        <v>42</v>
      </c>
      <c r="F6851" t="s">
        <v>43</v>
      </c>
      <c r="G6851">
        <v>21.56</v>
      </c>
    </row>
    <row r="6852" spans="1:7" x14ac:dyDescent="0.55000000000000004">
      <c r="A6852" s="1">
        <v>43187</v>
      </c>
      <c r="B6852" t="s">
        <v>37</v>
      </c>
      <c r="C6852" t="s">
        <v>39</v>
      </c>
      <c r="D6852" t="s">
        <v>40</v>
      </c>
      <c r="E6852" t="s">
        <v>28</v>
      </c>
      <c r="F6852" t="s">
        <v>61</v>
      </c>
      <c r="G6852">
        <v>21.56</v>
      </c>
    </row>
    <row r="6853" spans="1:7" x14ac:dyDescent="0.55000000000000004">
      <c r="A6853" s="1">
        <v>42891</v>
      </c>
      <c r="B6853" t="s">
        <v>22</v>
      </c>
      <c r="C6853" t="s">
        <v>39</v>
      </c>
      <c r="D6853" t="s">
        <v>40</v>
      </c>
      <c r="E6853" t="s">
        <v>42</v>
      </c>
      <c r="F6853" t="s">
        <v>71</v>
      </c>
      <c r="G6853">
        <v>21.552</v>
      </c>
    </row>
    <row r="6854" spans="1:7" x14ac:dyDescent="0.55000000000000004">
      <c r="A6854" s="1">
        <v>43240</v>
      </c>
      <c r="B6854" t="s">
        <v>22</v>
      </c>
      <c r="C6854" t="s">
        <v>7453</v>
      </c>
      <c r="D6854" t="s">
        <v>101</v>
      </c>
      <c r="E6854" t="s">
        <v>42</v>
      </c>
      <c r="F6854" t="s">
        <v>64</v>
      </c>
      <c r="G6854">
        <v>21.5</v>
      </c>
    </row>
    <row r="6855" spans="1:7" x14ac:dyDescent="0.55000000000000004">
      <c r="A6855" s="1">
        <v>42690</v>
      </c>
      <c r="B6855" t="s">
        <v>37</v>
      </c>
      <c r="C6855" t="s">
        <v>207</v>
      </c>
      <c r="D6855" t="s">
        <v>101</v>
      </c>
      <c r="E6855" t="s">
        <v>42</v>
      </c>
      <c r="F6855" t="s">
        <v>55</v>
      </c>
      <c r="G6855">
        <v>21.488</v>
      </c>
    </row>
    <row r="6856" spans="1:7" x14ac:dyDescent="0.55000000000000004">
      <c r="A6856" s="1">
        <v>42703</v>
      </c>
      <c r="B6856" t="s">
        <v>22</v>
      </c>
      <c r="C6856" t="s">
        <v>100</v>
      </c>
      <c r="D6856" t="s">
        <v>101</v>
      </c>
      <c r="E6856" t="s">
        <v>67</v>
      </c>
      <c r="F6856" t="s">
        <v>157</v>
      </c>
      <c r="G6856">
        <v>21.48</v>
      </c>
    </row>
    <row r="6857" spans="1:7" x14ac:dyDescent="0.55000000000000004">
      <c r="A6857" s="1">
        <v>42941</v>
      </c>
      <c r="B6857" t="s">
        <v>22</v>
      </c>
      <c r="C6857" t="s">
        <v>39</v>
      </c>
      <c r="D6857" t="s">
        <v>40</v>
      </c>
      <c r="E6857" t="s">
        <v>42</v>
      </c>
      <c r="F6857" t="s">
        <v>265</v>
      </c>
      <c r="G6857">
        <v>21.48</v>
      </c>
    </row>
    <row r="6858" spans="1:7" x14ac:dyDescent="0.55000000000000004">
      <c r="A6858" s="1">
        <v>43083</v>
      </c>
      <c r="B6858" t="s">
        <v>22</v>
      </c>
      <c r="C6858" t="s">
        <v>263</v>
      </c>
      <c r="D6858" t="s">
        <v>144</v>
      </c>
      <c r="E6858" t="s">
        <v>42</v>
      </c>
      <c r="F6858" t="s">
        <v>265</v>
      </c>
      <c r="G6858">
        <v>21.48</v>
      </c>
    </row>
    <row r="6859" spans="1:7" x14ac:dyDescent="0.55000000000000004">
      <c r="A6859" s="1">
        <v>43133</v>
      </c>
      <c r="B6859" t="s">
        <v>37</v>
      </c>
      <c r="C6859" t="s">
        <v>494</v>
      </c>
      <c r="D6859" t="s">
        <v>144</v>
      </c>
      <c r="E6859" t="s">
        <v>42</v>
      </c>
      <c r="F6859" t="s">
        <v>265</v>
      </c>
      <c r="G6859">
        <v>21.456</v>
      </c>
    </row>
    <row r="6860" spans="1:7" x14ac:dyDescent="0.55000000000000004">
      <c r="A6860" s="1">
        <v>43002</v>
      </c>
      <c r="B6860" t="s">
        <v>98</v>
      </c>
      <c r="C6860" t="s">
        <v>453</v>
      </c>
      <c r="D6860" t="s">
        <v>40</v>
      </c>
      <c r="E6860" t="s">
        <v>28</v>
      </c>
      <c r="F6860" t="s">
        <v>61</v>
      </c>
      <c r="G6860">
        <v>21.44</v>
      </c>
    </row>
    <row r="6861" spans="1:7" x14ac:dyDescent="0.55000000000000004">
      <c r="A6861" s="1">
        <v>42176</v>
      </c>
      <c r="B6861" t="s">
        <v>22</v>
      </c>
      <c r="C6861" t="s">
        <v>745</v>
      </c>
      <c r="D6861" t="s">
        <v>144</v>
      </c>
      <c r="E6861" t="s">
        <v>42</v>
      </c>
      <c r="F6861" t="s">
        <v>64</v>
      </c>
      <c r="G6861">
        <v>21.4</v>
      </c>
    </row>
    <row r="6862" spans="1:7" x14ac:dyDescent="0.55000000000000004">
      <c r="A6862" s="1">
        <v>42874</v>
      </c>
      <c r="B6862" t="s">
        <v>37</v>
      </c>
      <c r="C6862" t="s">
        <v>250</v>
      </c>
      <c r="D6862" t="s">
        <v>101</v>
      </c>
      <c r="E6862" t="s">
        <v>42</v>
      </c>
      <c r="F6862" t="s">
        <v>64</v>
      </c>
      <c r="G6862">
        <v>21.4</v>
      </c>
    </row>
    <row r="6863" spans="1:7" x14ac:dyDescent="0.55000000000000004">
      <c r="A6863" s="1">
        <v>42605</v>
      </c>
      <c r="B6863" t="s">
        <v>22</v>
      </c>
      <c r="C6863" t="s">
        <v>1271</v>
      </c>
      <c r="D6863" t="s">
        <v>26</v>
      </c>
      <c r="E6863" t="s">
        <v>42</v>
      </c>
      <c r="F6863" t="s">
        <v>86</v>
      </c>
      <c r="G6863">
        <v>21.4</v>
      </c>
    </row>
    <row r="6864" spans="1:7" x14ac:dyDescent="0.55000000000000004">
      <c r="A6864" s="1">
        <v>42993</v>
      </c>
      <c r="B6864" t="s">
        <v>22</v>
      </c>
      <c r="C6864" t="s">
        <v>92</v>
      </c>
      <c r="D6864" t="s">
        <v>40</v>
      </c>
      <c r="E6864" t="s">
        <v>42</v>
      </c>
      <c r="F6864" t="s">
        <v>86</v>
      </c>
      <c r="G6864">
        <v>21.4</v>
      </c>
    </row>
    <row r="6865" spans="1:7" x14ac:dyDescent="0.55000000000000004">
      <c r="A6865" s="1">
        <v>43115</v>
      </c>
      <c r="B6865" t="s">
        <v>98</v>
      </c>
      <c r="C6865" t="s">
        <v>39</v>
      </c>
      <c r="D6865" t="s">
        <v>40</v>
      </c>
      <c r="E6865" t="s">
        <v>42</v>
      </c>
      <c r="F6865" t="s">
        <v>64</v>
      </c>
      <c r="G6865">
        <v>21.4</v>
      </c>
    </row>
    <row r="6866" spans="1:7" x14ac:dyDescent="0.55000000000000004">
      <c r="A6866" s="1">
        <v>42309</v>
      </c>
      <c r="B6866" t="s">
        <v>98</v>
      </c>
      <c r="C6866" t="s">
        <v>39</v>
      </c>
      <c r="D6866" t="s">
        <v>40</v>
      </c>
      <c r="E6866" t="s">
        <v>42</v>
      </c>
      <c r="F6866" t="s">
        <v>86</v>
      </c>
      <c r="G6866">
        <v>21.4</v>
      </c>
    </row>
    <row r="6867" spans="1:7" x14ac:dyDescent="0.55000000000000004">
      <c r="A6867" s="1">
        <v>42120</v>
      </c>
      <c r="B6867" t="s">
        <v>98</v>
      </c>
      <c r="C6867" t="s">
        <v>39</v>
      </c>
      <c r="D6867" t="s">
        <v>40</v>
      </c>
      <c r="E6867" t="s">
        <v>42</v>
      </c>
      <c r="F6867" t="s">
        <v>64</v>
      </c>
      <c r="G6867">
        <v>21.4</v>
      </c>
    </row>
    <row r="6868" spans="1:7" x14ac:dyDescent="0.55000000000000004">
      <c r="A6868" s="1">
        <v>43280</v>
      </c>
      <c r="B6868" t="s">
        <v>22</v>
      </c>
      <c r="C6868" t="s">
        <v>100</v>
      </c>
      <c r="D6868" t="s">
        <v>101</v>
      </c>
      <c r="E6868" t="s">
        <v>42</v>
      </c>
      <c r="F6868" t="s">
        <v>74</v>
      </c>
      <c r="G6868">
        <v>21.391999999999999</v>
      </c>
    </row>
    <row r="6869" spans="1:7" x14ac:dyDescent="0.55000000000000004">
      <c r="A6869" s="1">
        <v>42289</v>
      </c>
      <c r="B6869" t="s">
        <v>22</v>
      </c>
      <c r="C6869" t="s">
        <v>39</v>
      </c>
      <c r="D6869" t="s">
        <v>40</v>
      </c>
      <c r="E6869" t="s">
        <v>42</v>
      </c>
      <c r="F6869" t="s">
        <v>55</v>
      </c>
      <c r="G6869">
        <v>21.39</v>
      </c>
    </row>
    <row r="6870" spans="1:7" x14ac:dyDescent="0.55000000000000004">
      <c r="A6870" s="1">
        <v>43330</v>
      </c>
      <c r="B6870" t="s">
        <v>22</v>
      </c>
      <c r="C6870" t="s">
        <v>100</v>
      </c>
      <c r="D6870" t="s">
        <v>101</v>
      </c>
      <c r="E6870" t="s">
        <v>42</v>
      </c>
      <c r="F6870" t="s">
        <v>71</v>
      </c>
      <c r="G6870">
        <v>21.38</v>
      </c>
    </row>
    <row r="6871" spans="1:7" x14ac:dyDescent="0.55000000000000004">
      <c r="A6871" s="1">
        <v>42081</v>
      </c>
      <c r="B6871" t="s">
        <v>98</v>
      </c>
      <c r="C6871" t="s">
        <v>50</v>
      </c>
      <c r="D6871" t="s">
        <v>26</v>
      </c>
      <c r="E6871" t="s">
        <v>42</v>
      </c>
      <c r="F6871" t="s">
        <v>86</v>
      </c>
      <c r="G6871">
        <v>21.376000000000001</v>
      </c>
    </row>
    <row r="6872" spans="1:7" x14ac:dyDescent="0.55000000000000004">
      <c r="A6872" s="1">
        <v>42219</v>
      </c>
      <c r="B6872" t="s">
        <v>22</v>
      </c>
      <c r="C6872" t="s">
        <v>263</v>
      </c>
      <c r="D6872" t="s">
        <v>144</v>
      </c>
      <c r="E6872" t="s">
        <v>42</v>
      </c>
      <c r="F6872" t="s">
        <v>55</v>
      </c>
      <c r="G6872">
        <v>21.36</v>
      </c>
    </row>
    <row r="6873" spans="1:7" x14ac:dyDescent="0.55000000000000004">
      <c r="A6873" s="1">
        <v>42077</v>
      </c>
      <c r="B6873" t="s">
        <v>22</v>
      </c>
      <c r="C6873" t="s">
        <v>117</v>
      </c>
      <c r="D6873" t="s">
        <v>40</v>
      </c>
      <c r="E6873" t="s">
        <v>42</v>
      </c>
      <c r="F6873" t="s">
        <v>55</v>
      </c>
      <c r="G6873">
        <v>21.36</v>
      </c>
    </row>
    <row r="6874" spans="1:7" x14ac:dyDescent="0.55000000000000004">
      <c r="A6874" s="1">
        <v>42711</v>
      </c>
      <c r="B6874" t="s">
        <v>22</v>
      </c>
      <c r="C6874" t="s">
        <v>263</v>
      </c>
      <c r="D6874" t="s">
        <v>144</v>
      </c>
      <c r="E6874" t="s">
        <v>42</v>
      </c>
      <c r="F6874" t="s">
        <v>71</v>
      </c>
      <c r="G6874">
        <v>21.36</v>
      </c>
    </row>
    <row r="6875" spans="1:7" x14ac:dyDescent="0.55000000000000004">
      <c r="A6875" s="1">
        <v>42621</v>
      </c>
      <c r="B6875" t="s">
        <v>37</v>
      </c>
      <c r="C6875" t="s">
        <v>354</v>
      </c>
      <c r="D6875" t="s">
        <v>26</v>
      </c>
      <c r="E6875" t="s">
        <v>28</v>
      </c>
      <c r="F6875" t="s">
        <v>61</v>
      </c>
      <c r="G6875">
        <v>21.36</v>
      </c>
    </row>
    <row r="6876" spans="1:7" x14ac:dyDescent="0.55000000000000004">
      <c r="A6876" s="1">
        <v>42050</v>
      </c>
      <c r="B6876" t="s">
        <v>37</v>
      </c>
      <c r="C6876" t="s">
        <v>92</v>
      </c>
      <c r="D6876" t="s">
        <v>40</v>
      </c>
      <c r="E6876" t="s">
        <v>42</v>
      </c>
      <c r="F6876" t="s">
        <v>71</v>
      </c>
      <c r="G6876">
        <v>21.36</v>
      </c>
    </row>
    <row r="6877" spans="1:7" x14ac:dyDescent="0.55000000000000004">
      <c r="A6877" s="1">
        <v>42485</v>
      </c>
      <c r="B6877" t="s">
        <v>37</v>
      </c>
      <c r="C6877" t="s">
        <v>39</v>
      </c>
      <c r="D6877" t="s">
        <v>40</v>
      </c>
      <c r="E6877" t="s">
        <v>42</v>
      </c>
      <c r="F6877" t="s">
        <v>169</v>
      </c>
      <c r="G6877">
        <v>21.34</v>
      </c>
    </row>
    <row r="6878" spans="1:7" x14ac:dyDescent="0.55000000000000004">
      <c r="A6878" s="1">
        <v>43142</v>
      </c>
      <c r="B6878" t="s">
        <v>37</v>
      </c>
      <c r="C6878" t="s">
        <v>39</v>
      </c>
      <c r="D6878" t="s">
        <v>40</v>
      </c>
      <c r="E6878" t="s">
        <v>42</v>
      </c>
      <c r="F6878" t="s">
        <v>71</v>
      </c>
      <c r="G6878">
        <v>21.335999999999999</v>
      </c>
    </row>
    <row r="6879" spans="1:7" x14ac:dyDescent="0.55000000000000004">
      <c r="A6879" s="1">
        <v>42185</v>
      </c>
      <c r="B6879" t="s">
        <v>37</v>
      </c>
      <c r="C6879" t="s">
        <v>100</v>
      </c>
      <c r="D6879" t="s">
        <v>101</v>
      </c>
      <c r="E6879" t="s">
        <v>42</v>
      </c>
      <c r="F6879" t="s">
        <v>265</v>
      </c>
      <c r="G6879">
        <v>21.312000000000001</v>
      </c>
    </row>
    <row r="6880" spans="1:7" x14ac:dyDescent="0.55000000000000004">
      <c r="A6880" s="1">
        <v>43458</v>
      </c>
      <c r="B6880" t="s">
        <v>37</v>
      </c>
      <c r="C6880" t="s">
        <v>6264</v>
      </c>
      <c r="D6880" t="s">
        <v>40</v>
      </c>
      <c r="E6880" t="s">
        <v>42</v>
      </c>
      <c r="F6880" t="s">
        <v>71</v>
      </c>
      <c r="G6880">
        <v>21.312000000000001</v>
      </c>
    </row>
    <row r="6881" spans="1:7" x14ac:dyDescent="0.55000000000000004">
      <c r="A6881" s="1">
        <v>42970</v>
      </c>
      <c r="B6881" t="s">
        <v>37</v>
      </c>
      <c r="C6881" t="s">
        <v>263</v>
      </c>
      <c r="D6881" t="s">
        <v>144</v>
      </c>
      <c r="E6881" t="s">
        <v>42</v>
      </c>
      <c r="F6881" t="s">
        <v>64</v>
      </c>
      <c r="G6881">
        <v>21.3</v>
      </c>
    </row>
    <row r="6882" spans="1:7" x14ac:dyDescent="0.55000000000000004">
      <c r="A6882" s="1">
        <v>42481</v>
      </c>
      <c r="B6882" t="s">
        <v>22</v>
      </c>
      <c r="C6882" t="s">
        <v>25</v>
      </c>
      <c r="D6882" t="s">
        <v>26</v>
      </c>
      <c r="E6882" t="s">
        <v>42</v>
      </c>
      <c r="F6882" t="s">
        <v>71</v>
      </c>
      <c r="G6882">
        <v>21.3</v>
      </c>
    </row>
    <row r="6883" spans="1:7" x14ac:dyDescent="0.55000000000000004">
      <c r="A6883" s="1">
        <v>43372</v>
      </c>
      <c r="B6883" t="s">
        <v>98</v>
      </c>
      <c r="C6883" t="s">
        <v>494</v>
      </c>
      <c r="D6883" t="s">
        <v>144</v>
      </c>
      <c r="E6883" t="s">
        <v>28</v>
      </c>
      <c r="F6883" t="s">
        <v>61</v>
      </c>
      <c r="G6883">
        <v>21.248000000000001</v>
      </c>
    </row>
    <row r="6884" spans="1:7" x14ac:dyDescent="0.55000000000000004">
      <c r="A6884" s="1">
        <v>42249</v>
      </c>
      <c r="B6884" t="s">
        <v>22</v>
      </c>
      <c r="C6884" t="s">
        <v>263</v>
      </c>
      <c r="D6884" t="s">
        <v>144</v>
      </c>
      <c r="E6884" t="s">
        <v>42</v>
      </c>
      <c r="F6884" t="s">
        <v>64</v>
      </c>
      <c r="G6884">
        <v>21.24</v>
      </c>
    </row>
    <row r="6885" spans="1:7" x14ac:dyDescent="0.55000000000000004">
      <c r="A6885" s="1">
        <v>42515</v>
      </c>
      <c r="B6885" t="s">
        <v>98</v>
      </c>
      <c r="C6885" t="s">
        <v>4535</v>
      </c>
      <c r="D6885" t="s">
        <v>101</v>
      </c>
      <c r="E6885" t="s">
        <v>42</v>
      </c>
      <c r="F6885" t="s">
        <v>64</v>
      </c>
      <c r="G6885">
        <v>21.24</v>
      </c>
    </row>
    <row r="6886" spans="1:7" x14ac:dyDescent="0.55000000000000004">
      <c r="A6886" s="1">
        <v>43225</v>
      </c>
      <c r="B6886" t="s">
        <v>22</v>
      </c>
      <c r="C6886" t="s">
        <v>453</v>
      </c>
      <c r="D6886" t="s">
        <v>40</v>
      </c>
      <c r="E6886" t="s">
        <v>42</v>
      </c>
      <c r="F6886" t="s">
        <v>169</v>
      </c>
      <c r="G6886">
        <v>21.24</v>
      </c>
    </row>
    <row r="6887" spans="1:7" x14ac:dyDescent="0.55000000000000004">
      <c r="A6887" s="1">
        <v>43085</v>
      </c>
      <c r="B6887" t="s">
        <v>98</v>
      </c>
      <c r="C6887" t="s">
        <v>39</v>
      </c>
      <c r="D6887" t="s">
        <v>40</v>
      </c>
      <c r="E6887" t="s">
        <v>67</v>
      </c>
      <c r="F6887" t="s">
        <v>157</v>
      </c>
      <c r="G6887">
        <v>21.21</v>
      </c>
    </row>
    <row r="6888" spans="1:7" x14ac:dyDescent="0.55000000000000004">
      <c r="A6888" s="1">
        <v>42983</v>
      </c>
      <c r="B6888" t="s">
        <v>37</v>
      </c>
      <c r="C6888" t="s">
        <v>100</v>
      </c>
      <c r="D6888" t="s">
        <v>101</v>
      </c>
      <c r="E6888" t="s">
        <v>28</v>
      </c>
      <c r="F6888" t="s">
        <v>61</v>
      </c>
      <c r="G6888">
        <v>21.204000000000001</v>
      </c>
    </row>
    <row r="6889" spans="1:7" x14ac:dyDescent="0.55000000000000004">
      <c r="A6889" s="1">
        <v>42218</v>
      </c>
      <c r="B6889" t="s">
        <v>98</v>
      </c>
      <c r="C6889" t="s">
        <v>593</v>
      </c>
      <c r="D6889" t="s">
        <v>101</v>
      </c>
      <c r="E6889" t="s">
        <v>67</v>
      </c>
      <c r="F6889" t="s">
        <v>157</v>
      </c>
      <c r="G6889">
        <v>21.2</v>
      </c>
    </row>
    <row r="6890" spans="1:7" x14ac:dyDescent="0.55000000000000004">
      <c r="A6890" s="1">
        <v>43351</v>
      </c>
      <c r="B6890" t="s">
        <v>37</v>
      </c>
      <c r="C6890" t="s">
        <v>100</v>
      </c>
      <c r="D6890" t="s">
        <v>101</v>
      </c>
      <c r="E6890" t="s">
        <v>28</v>
      </c>
      <c r="F6890" t="s">
        <v>61</v>
      </c>
      <c r="G6890">
        <v>21.184000000000001</v>
      </c>
    </row>
    <row r="6891" spans="1:7" x14ac:dyDescent="0.55000000000000004">
      <c r="A6891" s="1">
        <v>42273</v>
      </c>
      <c r="B6891" t="s">
        <v>37</v>
      </c>
      <c r="C6891" t="s">
        <v>143</v>
      </c>
      <c r="D6891" t="s">
        <v>144</v>
      </c>
      <c r="E6891" t="s">
        <v>28</v>
      </c>
      <c r="F6891" t="s">
        <v>61</v>
      </c>
      <c r="G6891">
        <v>21.184000000000001</v>
      </c>
    </row>
    <row r="6892" spans="1:7" x14ac:dyDescent="0.55000000000000004">
      <c r="A6892" s="1">
        <v>42147</v>
      </c>
      <c r="B6892" t="s">
        <v>22</v>
      </c>
      <c r="C6892" t="s">
        <v>143</v>
      </c>
      <c r="D6892" t="s">
        <v>144</v>
      </c>
      <c r="E6892" t="s">
        <v>42</v>
      </c>
      <c r="F6892" t="s">
        <v>64</v>
      </c>
      <c r="G6892">
        <v>21.167999999999999</v>
      </c>
    </row>
    <row r="6893" spans="1:7" x14ac:dyDescent="0.55000000000000004">
      <c r="A6893" s="1">
        <v>42367</v>
      </c>
      <c r="B6893" t="s">
        <v>37</v>
      </c>
      <c r="C6893" t="s">
        <v>39</v>
      </c>
      <c r="D6893" t="s">
        <v>40</v>
      </c>
      <c r="E6893" t="s">
        <v>42</v>
      </c>
      <c r="F6893" t="s">
        <v>86</v>
      </c>
      <c r="G6893">
        <v>21.12</v>
      </c>
    </row>
    <row r="6894" spans="1:7" x14ac:dyDescent="0.55000000000000004">
      <c r="A6894" s="1">
        <v>42559</v>
      </c>
      <c r="B6894" t="s">
        <v>22</v>
      </c>
      <c r="C6894" t="s">
        <v>100</v>
      </c>
      <c r="D6894" t="s">
        <v>101</v>
      </c>
      <c r="E6894" t="s">
        <v>42</v>
      </c>
      <c r="F6894" t="s">
        <v>86</v>
      </c>
      <c r="G6894">
        <v>21.12</v>
      </c>
    </row>
    <row r="6895" spans="1:7" x14ac:dyDescent="0.55000000000000004">
      <c r="A6895" s="1">
        <v>43140</v>
      </c>
      <c r="B6895" t="s">
        <v>37</v>
      </c>
      <c r="C6895" t="s">
        <v>39</v>
      </c>
      <c r="D6895" t="s">
        <v>40</v>
      </c>
      <c r="E6895" t="s">
        <v>28</v>
      </c>
      <c r="F6895" t="s">
        <v>61</v>
      </c>
      <c r="G6895">
        <v>21.12</v>
      </c>
    </row>
    <row r="6896" spans="1:7" x14ac:dyDescent="0.55000000000000004">
      <c r="A6896" s="1">
        <v>43094</v>
      </c>
      <c r="B6896" t="s">
        <v>37</v>
      </c>
      <c r="C6896" t="s">
        <v>2697</v>
      </c>
      <c r="D6896" t="s">
        <v>144</v>
      </c>
      <c r="E6896" t="s">
        <v>28</v>
      </c>
      <c r="F6896" t="s">
        <v>61</v>
      </c>
      <c r="G6896">
        <v>21.12</v>
      </c>
    </row>
    <row r="6897" spans="1:7" x14ac:dyDescent="0.55000000000000004">
      <c r="A6897" s="1">
        <v>42801</v>
      </c>
      <c r="B6897" t="s">
        <v>37</v>
      </c>
      <c r="C6897" t="s">
        <v>100</v>
      </c>
      <c r="D6897" t="s">
        <v>101</v>
      </c>
      <c r="E6897" t="s">
        <v>67</v>
      </c>
      <c r="F6897" t="s">
        <v>68</v>
      </c>
      <c r="G6897">
        <v>21.071999999999999</v>
      </c>
    </row>
    <row r="6898" spans="1:7" x14ac:dyDescent="0.55000000000000004">
      <c r="A6898" s="1">
        <v>43459</v>
      </c>
      <c r="B6898" t="s">
        <v>22</v>
      </c>
      <c r="C6898" t="s">
        <v>50</v>
      </c>
      <c r="D6898" t="s">
        <v>26</v>
      </c>
      <c r="E6898" t="s">
        <v>28</v>
      </c>
      <c r="F6898" t="s">
        <v>61</v>
      </c>
      <c r="G6898">
        <v>21</v>
      </c>
    </row>
    <row r="6899" spans="1:7" x14ac:dyDescent="0.55000000000000004">
      <c r="A6899" s="1">
        <v>43201</v>
      </c>
      <c r="B6899" t="s">
        <v>22</v>
      </c>
      <c r="C6899" t="s">
        <v>84</v>
      </c>
      <c r="D6899" t="s">
        <v>26</v>
      </c>
      <c r="E6899" t="s">
        <v>42</v>
      </c>
      <c r="F6899" t="s">
        <v>64</v>
      </c>
      <c r="G6899">
        <v>20.992000000000001</v>
      </c>
    </row>
    <row r="6900" spans="1:7" x14ac:dyDescent="0.55000000000000004">
      <c r="A6900" s="1">
        <v>42912</v>
      </c>
      <c r="B6900" t="s">
        <v>37</v>
      </c>
      <c r="C6900" t="s">
        <v>263</v>
      </c>
      <c r="D6900" t="s">
        <v>144</v>
      </c>
      <c r="E6900" t="s">
        <v>67</v>
      </c>
      <c r="F6900" t="s">
        <v>157</v>
      </c>
      <c r="G6900">
        <v>20.97</v>
      </c>
    </row>
    <row r="6901" spans="1:7" x14ac:dyDescent="0.55000000000000004">
      <c r="A6901" s="1">
        <v>42546</v>
      </c>
      <c r="B6901" t="s">
        <v>22</v>
      </c>
      <c r="C6901" t="s">
        <v>39</v>
      </c>
      <c r="D6901" t="s">
        <v>40</v>
      </c>
      <c r="E6901" t="s">
        <v>42</v>
      </c>
      <c r="F6901" t="s">
        <v>64</v>
      </c>
      <c r="G6901">
        <v>20.96</v>
      </c>
    </row>
    <row r="6902" spans="1:7" x14ac:dyDescent="0.55000000000000004">
      <c r="A6902" s="1">
        <v>42613</v>
      </c>
      <c r="B6902" t="s">
        <v>98</v>
      </c>
      <c r="C6902" t="s">
        <v>100</v>
      </c>
      <c r="D6902" t="s">
        <v>101</v>
      </c>
      <c r="E6902" t="s">
        <v>42</v>
      </c>
      <c r="F6902" t="s">
        <v>86</v>
      </c>
      <c r="G6902">
        <v>20.96</v>
      </c>
    </row>
    <row r="6903" spans="1:7" x14ac:dyDescent="0.55000000000000004">
      <c r="A6903" s="1">
        <v>42951</v>
      </c>
      <c r="B6903" t="s">
        <v>37</v>
      </c>
      <c r="C6903" t="s">
        <v>39</v>
      </c>
      <c r="D6903" t="s">
        <v>40</v>
      </c>
      <c r="E6903" t="s">
        <v>42</v>
      </c>
      <c r="F6903" t="s">
        <v>71</v>
      </c>
      <c r="G6903">
        <v>20.952000000000002</v>
      </c>
    </row>
    <row r="6904" spans="1:7" x14ac:dyDescent="0.55000000000000004">
      <c r="A6904" s="1">
        <v>42221</v>
      </c>
      <c r="B6904" t="s">
        <v>22</v>
      </c>
      <c r="C6904" t="s">
        <v>39</v>
      </c>
      <c r="D6904" t="s">
        <v>40</v>
      </c>
      <c r="E6904" t="s">
        <v>42</v>
      </c>
      <c r="F6904" t="s">
        <v>86</v>
      </c>
      <c r="G6904">
        <v>20.94</v>
      </c>
    </row>
    <row r="6905" spans="1:7" x14ac:dyDescent="0.55000000000000004">
      <c r="A6905" s="1">
        <v>43439</v>
      </c>
      <c r="B6905" t="s">
        <v>37</v>
      </c>
      <c r="C6905" t="s">
        <v>263</v>
      </c>
      <c r="D6905" t="s">
        <v>144</v>
      </c>
      <c r="E6905" t="s">
        <v>28</v>
      </c>
      <c r="F6905" t="s">
        <v>61</v>
      </c>
      <c r="G6905">
        <v>20.94</v>
      </c>
    </row>
    <row r="6906" spans="1:7" x14ac:dyDescent="0.55000000000000004">
      <c r="A6906" s="1">
        <v>42575</v>
      </c>
      <c r="B6906" t="s">
        <v>98</v>
      </c>
      <c r="C6906" t="s">
        <v>25</v>
      </c>
      <c r="D6906" t="s">
        <v>26</v>
      </c>
      <c r="E6906" t="s">
        <v>28</v>
      </c>
      <c r="F6906" t="s">
        <v>61</v>
      </c>
      <c r="G6906">
        <v>20.94</v>
      </c>
    </row>
    <row r="6907" spans="1:7" x14ac:dyDescent="0.55000000000000004">
      <c r="A6907" s="1">
        <v>42941</v>
      </c>
      <c r="B6907" t="s">
        <v>98</v>
      </c>
      <c r="C6907" t="s">
        <v>100</v>
      </c>
      <c r="D6907" t="s">
        <v>101</v>
      </c>
      <c r="E6907" t="s">
        <v>42</v>
      </c>
      <c r="F6907" t="s">
        <v>169</v>
      </c>
      <c r="G6907">
        <v>20.936</v>
      </c>
    </row>
    <row r="6908" spans="1:7" x14ac:dyDescent="0.55000000000000004">
      <c r="A6908" s="1">
        <v>43393</v>
      </c>
      <c r="B6908" t="s">
        <v>37</v>
      </c>
      <c r="C6908" t="s">
        <v>39</v>
      </c>
      <c r="D6908" t="s">
        <v>40</v>
      </c>
      <c r="E6908" t="s">
        <v>42</v>
      </c>
      <c r="F6908" t="s">
        <v>71</v>
      </c>
      <c r="G6908">
        <v>20.928000000000001</v>
      </c>
    </row>
    <row r="6909" spans="1:7" x14ac:dyDescent="0.55000000000000004">
      <c r="A6909" s="1">
        <v>42276</v>
      </c>
      <c r="B6909" t="s">
        <v>37</v>
      </c>
      <c r="C6909" t="s">
        <v>143</v>
      </c>
      <c r="D6909" t="s">
        <v>144</v>
      </c>
      <c r="E6909" t="s">
        <v>42</v>
      </c>
      <c r="F6909" t="s">
        <v>86</v>
      </c>
      <c r="G6909">
        <v>20.928000000000001</v>
      </c>
    </row>
    <row r="6910" spans="1:7" x14ac:dyDescent="0.55000000000000004">
      <c r="A6910" s="1">
        <v>43432</v>
      </c>
      <c r="B6910" t="s">
        <v>98</v>
      </c>
      <c r="C6910" t="s">
        <v>2738</v>
      </c>
      <c r="D6910" t="s">
        <v>144</v>
      </c>
      <c r="E6910" t="s">
        <v>28</v>
      </c>
      <c r="F6910" t="s">
        <v>61</v>
      </c>
      <c r="G6910">
        <v>20.9</v>
      </c>
    </row>
    <row r="6911" spans="1:7" x14ac:dyDescent="0.55000000000000004">
      <c r="A6911" s="1">
        <v>42225</v>
      </c>
      <c r="B6911" t="s">
        <v>98</v>
      </c>
      <c r="C6911" t="s">
        <v>39</v>
      </c>
      <c r="D6911" t="s">
        <v>40</v>
      </c>
      <c r="E6911" t="s">
        <v>42</v>
      </c>
      <c r="F6911" t="s">
        <v>43</v>
      </c>
      <c r="G6911">
        <v>20.88</v>
      </c>
    </row>
    <row r="6912" spans="1:7" x14ac:dyDescent="0.55000000000000004">
      <c r="A6912" s="1">
        <v>42204</v>
      </c>
      <c r="B6912" t="s">
        <v>37</v>
      </c>
      <c r="C6912" t="s">
        <v>745</v>
      </c>
      <c r="D6912" t="s">
        <v>144</v>
      </c>
      <c r="E6912" t="s">
        <v>42</v>
      </c>
      <c r="F6912" t="s">
        <v>71</v>
      </c>
      <c r="G6912">
        <v>20.88</v>
      </c>
    </row>
    <row r="6913" spans="1:7" x14ac:dyDescent="0.55000000000000004">
      <c r="A6913" s="1">
        <v>42122</v>
      </c>
      <c r="B6913" t="s">
        <v>37</v>
      </c>
      <c r="C6913" t="s">
        <v>2738</v>
      </c>
      <c r="D6913" t="s">
        <v>144</v>
      </c>
      <c r="E6913" t="s">
        <v>42</v>
      </c>
      <c r="F6913" t="s">
        <v>71</v>
      </c>
      <c r="G6913">
        <v>20.86</v>
      </c>
    </row>
    <row r="6914" spans="1:7" x14ac:dyDescent="0.55000000000000004">
      <c r="A6914" s="1">
        <v>43028</v>
      </c>
      <c r="B6914" t="s">
        <v>22</v>
      </c>
      <c r="C6914" t="s">
        <v>234</v>
      </c>
      <c r="D6914" t="s">
        <v>101</v>
      </c>
      <c r="E6914" t="s">
        <v>42</v>
      </c>
      <c r="F6914" t="s">
        <v>55</v>
      </c>
      <c r="G6914">
        <v>20.86</v>
      </c>
    </row>
    <row r="6915" spans="1:7" x14ac:dyDescent="0.55000000000000004">
      <c r="A6915" s="1">
        <v>42241</v>
      </c>
      <c r="B6915" t="s">
        <v>37</v>
      </c>
      <c r="C6915" t="s">
        <v>494</v>
      </c>
      <c r="D6915" t="s">
        <v>144</v>
      </c>
      <c r="E6915" t="s">
        <v>42</v>
      </c>
      <c r="F6915" t="s">
        <v>71</v>
      </c>
      <c r="G6915">
        <v>20.856000000000002</v>
      </c>
    </row>
    <row r="6916" spans="1:7" x14ac:dyDescent="0.55000000000000004">
      <c r="A6916" s="1">
        <v>43061</v>
      </c>
      <c r="B6916" t="s">
        <v>37</v>
      </c>
      <c r="C6916" t="s">
        <v>263</v>
      </c>
      <c r="D6916" t="s">
        <v>144</v>
      </c>
      <c r="E6916" t="s">
        <v>42</v>
      </c>
      <c r="F6916" t="s">
        <v>64</v>
      </c>
      <c r="G6916">
        <v>20.82</v>
      </c>
    </row>
    <row r="6917" spans="1:7" x14ac:dyDescent="0.55000000000000004">
      <c r="A6917" s="1">
        <v>42268</v>
      </c>
      <c r="B6917" t="s">
        <v>98</v>
      </c>
      <c r="C6917" t="s">
        <v>143</v>
      </c>
      <c r="D6917" t="s">
        <v>144</v>
      </c>
      <c r="E6917" t="s">
        <v>42</v>
      </c>
      <c r="F6917" t="s">
        <v>43</v>
      </c>
      <c r="G6917">
        <v>20.808</v>
      </c>
    </row>
    <row r="6918" spans="1:7" x14ac:dyDescent="0.55000000000000004">
      <c r="A6918" s="1">
        <v>43191</v>
      </c>
      <c r="B6918" t="s">
        <v>37</v>
      </c>
      <c r="C6918" t="s">
        <v>50</v>
      </c>
      <c r="D6918" t="s">
        <v>26</v>
      </c>
      <c r="E6918" t="s">
        <v>42</v>
      </c>
      <c r="F6918" t="s">
        <v>74</v>
      </c>
      <c r="G6918">
        <v>20.808</v>
      </c>
    </row>
    <row r="6919" spans="1:7" x14ac:dyDescent="0.55000000000000004">
      <c r="A6919" s="1">
        <v>42409</v>
      </c>
      <c r="B6919" t="s">
        <v>37</v>
      </c>
      <c r="C6919" t="s">
        <v>100</v>
      </c>
      <c r="D6919" t="s">
        <v>101</v>
      </c>
      <c r="E6919" t="s">
        <v>67</v>
      </c>
      <c r="F6919" t="s">
        <v>157</v>
      </c>
      <c r="G6919">
        <v>20.8</v>
      </c>
    </row>
    <row r="6920" spans="1:7" x14ac:dyDescent="0.55000000000000004">
      <c r="A6920" s="1">
        <v>42933</v>
      </c>
      <c r="B6920" t="s">
        <v>22</v>
      </c>
      <c r="C6920" t="s">
        <v>92</v>
      </c>
      <c r="D6920" t="s">
        <v>40</v>
      </c>
      <c r="E6920" t="s">
        <v>67</v>
      </c>
      <c r="F6920" t="s">
        <v>68</v>
      </c>
      <c r="G6920">
        <v>20.783999999999999</v>
      </c>
    </row>
    <row r="6921" spans="1:7" x14ac:dyDescent="0.55000000000000004">
      <c r="A6921" s="1">
        <v>42144</v>
      </c>
      <c r="B6921" t="s">
        <v>37</v>
      </c>
      <c r="C6921" t="s">
        <v>100</v>
      </c>
      <c r="D6921" t="s">
        <v>101</v>
      </c>
      <c r="E6921" t="s">
        <v>67</v>
      </c>
      <c r="F6921" t="s">
        <v>157</v>
      </c>
      <c r="G6921">
        <v>20.783999999999999</v>
      </c>
    </row>
    <row r="6922" spans="1:7" x14ac:dyDescent="0.55000000000000004">
      <c r="A6922" s="1">
        <v>42511</v>
      </c>
      <c r="B6922" t="s">
        <v>22</v>
      </c>
      <c r="C6922" t="s">
        <v>207</v>
      </c>
      <c r="D6922" t="s">
        <v>101</v>
      </c>
      <c r="E6922" t="s">
        <v>42</v>
      </c>
      <c r="F6922" t="s">
        <v>74</v>
      </c>
      <c r="G6922">
        <v>20.768000000000001</v>
      </c>
    </row>
    <row r="6923" spans="1:7" x14ac:dyDescent="0.55000000000000004">
      <c r="A6923" s="1">
        <v>43233</v>
      </c>
      <c r="B6923" t="s">
        <v>37</v>
      </c>
      <c r="C6923" t="s">
        <v>331</v>
      </c>
      <c r="D6923" t="s">
        <v>26</v>
      </c>
      <c r="E6923" t="s">
        <v>42</v>
      </c>
      <c r="F6923" t="s">
        <v>74</v>
      </c>
      <c r="G6923">
        <v>20.768000000000001</v>
      </c>
    </row>
    <row r="6924" spans="1:7" x14ac:dyDescent="0.55000000000000004">
      <c r="A6924" s="1">
        <v>42814</v>
      </c>
      <c r="B6924" t="s">
        <v>22</v>
      </c>
      <c r="C6924" t="s">
        <v>416</v>
      </c>
      <c r="D6924" t="s">
        <v>40</v>
      </c>
      <c r="E6924" t="s">
        <v>42</v>
      </c>
      <c r="F6924" t="s">
        <v>86</v>
      </c>
      <c r="G6924">
        <v>20.736000000000001</v>
      </c>
    </row>
    <row r="6925" spans="1:7" x14ac:dyDescent="0.55000000000000004">
      <c r="A6925" s="1">
        <v>43403</v>
      </c>
      <c r="B6925" t="s">
        <v>22</v>
      </c>
      <c r="C6925" t="s">
        <v>143</v>
      </c>
      <c r="D6925" t="s">
        <v>144</v>
      </c>
      <c r="E6925" t="s">
        <v>42</v>
      </c>
      <c r="F6925" t="s">
        <v>86</v>
      </c>
      <c r="G6925">
        <v>20.736000000000001</v>
      </c>
    </row>
    <row r="6926" spans="1:7" x14ac:dyDescent="0.55000000000000004">
      <c r="A6926" s="1">
        <v>42647</v>
      </c>
      <c r="B6926" t="s">
        <v>98</v>
      </c>
      <c r="C6926" t="s">
        <v>143</v>
      </c>
      <c r="D6926" t="s">
        <v>144</v>
      </c>
      <c r="E6926" t="s">
        <v>42</v>
      </c>
      <c r="F6926" t="s">
        <v>86</v>
      </c>
      <c r="G6926">
        <v>20.736000000000001</v>
      </c>
    </row>
    <row r="6927" spans="1:7" x14ac:dyDescent="0.55000000000000004">
      <c r="A6927" s="1">
        <v>43324</v>
      </c>
      <c r="B6927" t="s">
        <v>22</v>
      </c>
      <c r="C6927" t="s">
        <v>50</v>
      </c>
      <c r="D6927" t="s">
        <v>26</v>
      </c>
      <c r="E6927" t="s">
        <v>42</v>
      </c>
      <c r="F6927" t="s">
        <v>86</v>
      </c>
      <c r="G6927">
        <v>20.736000000000001</v>
      </c>
    </row>
    <row r="6928" spans="1:7" x14ac:dyDescent="0.55000000000000004">
      <c r="A6928" s="1">
        <v>42533</v>
      </c>
      <c r="B6928" t="s">
        <v>22</v>
      </c>
      <c r="C6928" t="s">
        <v>143</v>
      </c>
      <c r="D6928" t="s">
        <v>144</v>
      </c>
      <c r="E6928" t="s">
        <v>42</v>
      </c>
      <c r="F6928" t="s">
        <v>86</v>
      </c>
      <c r="G6928">
        <v>20.736000000000001</v>
      </c>
    </row>
    <row r="6929" spans="1:7" x14ac:dyDescent="0.55000000000000004">
      <c r="A6929" s="1">
        <v>43207</v>
      </c>
      <c r="B6929" t="s">
        <v>98</v>
      </c>
      <c r="C6929" t="s">
        <v>453</v>
      </c>
      <c r="D6929" t="s">
        <v>40</v>
      </c>
      <c r="E6929" t="s">
        <v>42</v>
      </c>
      <c r="F6929" t="s">
        <v>86</v>
      </c>
      <c r="G6929">
        <v>20.736000000000001</v>
      </c>
    </row>
    <row r="6930" spans="1:7" x14ac:dyDescent="0.55000000000000004">
      <c r="A6930" s="1">
        <v>43359</v>
      </c>
      <c r="B6930" t="s">
        <v>98</v>
      </c>
      <c r="C6930" t="s">
        <v>143</v>
      </c>
      <c r="D6930" t="s">
        <v>144</v>
      </c>
      <c r="E6930" t="s">
        <v>42</v>
      </c>
      <c r="F6930" t="s">
        <v>86</v>
      </c>
      <c r="G6930">
        <v>20.736000000000001</v>
      </c>
    </row>
    <row r="6931" spans="1:7" x14ac:dyDescent="0.55000000000000004">
      <c r="A6931" s="1">
        <v>42322</v>
      </c>
      <c r="B6931" t="s">
        <v>37</v>
      </c>
      <c r="C6931" t="s">
        <v>100</v>
      </c>
      <c r="D6931" t="s">
        <v>101</v>
      </c>
      <c r="E6931" t="s">
        <v>42</v>
      </c>
      <c r="F6931" t="s">
        <v>86</v>
      </c>
      <c r="G6931">
        <v>20.736000000000001</v>
      </c>
    </row>
    <row r="6932" spans="1:7" x14ac:dyDescent="0.55000000000000004">
      <c r="A6932" s="1">
        <v>42722</v>
      </c>
      <c r="B6932" t="s">
        <v>98</v>
      </c>
      <c r="C6932" t="s">
        <v>494</v>
      </c>
      <c r="D6932" t="s">
        <v>144</v>
      </c>
      <c r="E6932" t="s">
        <v>42</v>
      </c>
      <c r="F6932" t="s">
        <v>86</v>
      </c>
      <c r="G6932">
        <v>20.736000000000001</v>
      </c>
    </row>
    <row r="6933" spans="1:7" x14ac:dyDescent="0.55000000000000004">
      <c r="A6933" s="1">
        <v>43375</v>
      </c>
      <c r="B6933" t="s">
        <v>98</v>
      </c>
      <c r="C6933" t="s">
        <v>331</v>
      </c>
      <c r="D6933" t="s">
        <v>26</v>
      </c>
      <c r="E6933" t="s">
        <v>42</v>
      </c>
      <c r="F6933" t="s">
        <v>86</v>
      </c>
      <c r="G6933">
        <v>20.736000000000001</v>
      </c>
    </row>
    <row r="6934" spans="1:7" x14ac:dyDescent="0.55000000000000004">
      <c r="A6934" s="1">
        <v>43366</v>
      </c>
      <c r="B6934" t="s">
        <v>22</v>
      </c>
      <c r="C6934" t="s">
        <v>207</v>
      </c>
      <c r="D6934" t="s">
        <v>101</v>
      </c>
      <c r="E6934" t="s">
        <v>42</v>
      </c>
      <c r="F6934" t="s">
        <v>86</v>
      </c>
      <c r="G6934">
        <v>20.736000000000001</v>
      </c>
    </row>
    <row r="6935" spans="1:7" x14ac:dyDescent="0.55000000000000004">
      <c r="A6935" s="1">
        <v>43205</v>
      </c>
      <c r="B6935" t="s">
        <v>98</v>
      </c>
      <c r="C6935" t="s">
        <v>100</v>
      </c>
      <c r="D6935" t="s">
        <v>101</v>
      </c>
      <c r="E6935" t="s">
        <v>42</v>
      </c>
      <c r="F6935" t="s">
        <v>86</v>
      </c>
      <c r="G6935">
        <v>20.736000000000001</v>
      </c>
    </row>
    <row r="6936" spans="1:7" x14ac:dyDescent="0.55000000000000004">
      <c r="A6936" s="1">
        <v>43351</v>
      </c>
      <c r="B6936" t="s">
        <v>37</v>
      </c>
      <c r="C6936" t="s">
        <v>100</v>
      </c>
      <c r="D6936" t="s">
        <v>101</v>
      </c>
      <c r="E6936" t="s">
        <v>42</v>
      </c>
      <c r="F6936" t="s">
        <v>86</v>
      </c>
      <c r="G6936">
        <v>20.736000000000001</v>
      </c>
    </row>
    <row r="6937" spans="1:7" x14ac:dyDescent="0.55000000000000004">
      <c r="A6937" s="1">
        <v>42539</v>
      </c>
      <c r="B6937" t="s">
        <v>37</v>
      </c>
      <c r="C6937" t="s">
        <v>331</v>
      </c>
      <c r="D6937" t="s">
        <v>26</v>
      </c>
      <c r="E6937" t="s">
        <v>42</v>
      </c>
      <c r="F6937" t="s">
        <v>86</v>
      </c>
      <c r="G6937">
        <v>20.736000000000001</v>
      </c>
    </row>
    <row r="6938" spans="1:7" x14ac:dyDescent="0.55000000000000004">
      <c r="A6938" s="1">
        <v>43306</v>
      </c>
      <c r="B6938" t="s">
        <v>22</v>
      </c>
      <c r="C6938" t="s">
        <v>143</v>
      </c>
      <c r="D6938" t="s">
        <v>144</v>
      </c>
      <c r="E6938" t="s">
        <v>42</v>
      </c>
      <c r="F6938" t="s">
        <v>86</v>
      </c>
      <c r="G6938">
        <v>20.736000000000001</v>
      </c>
    </row>
    <row r="6939" spans="1:7" x14ac:dyDescent="0.55000000000000004">
      <c r="A6939" s="1">
        <v>42989</v>
      </c>
      <c r="B6939" t="s">
        <v>37</v>
      </c>
      <c r="C6939" t="s">
        <v>306</v>
      </c>
      <c r="D6939" t="s">
        <v>40</v>
      </c>
      <c r="E6939" t="s">
        <v>42</v>
      </c>
      <c r="F6939" t="s">
        <v>86</v>
      </c>
      <c r="G6939">
        <v>20.736000000000001</v>
      </c>
    </row>
    <row r="6940" spans="1:7" x14ac:dyDescent="0.55000000000000004">
      <c r="A6940" s="1">
        <v>43211</v>
      </c>
      <c r="B6940" t="s">
        <v>37</v>
      </c>
      <c r="C6940" t="s">
        <v>100</v>
      </c>
      <c r="D6940" t="s">
        <v>101</v>
      </c>
      <c r="E6940" t="s">
        <v>42</v>
      </c>
      <c r="F6940" t="s">
        <v>86</v>
      </c>
      <c r="G6940">
        <v>20.736000000000001</v>
      </c>
    </row>
    <row r="6941" spans="1:7" x14ac:dyDescent="0.55000000000000004">
      <c r="A6941" s="1">
        <v>43422</v>
      </c>
      <c r="B6941" t="s">
        <v>37</v>
      </c>
      <c r="C6941" t="s">
        <v>50</v>
      </c>
      <c r="D6941" t="s">
        <v>26</v>
      </c>
      <c r="E6941" t="s">
        <v>42</v>
      </c>
      <c r="F6941" t="s">
        <v>86</v>
      </c>
      <c r="G6941">
        <v>20.736000000000001</v>
      </c>
    </row>
    <row r="6942" spans="1:7" x14ac:dyDescent="0.55000000000000004">
      <c r="A6942" s="1">
        <v>43256</v>
      </c>
      <c r="B6942" t="s">
        <v>37</v>
      </c>
      <c r="C6942" t="s">
        <v>50</v>
      </c>
      <c r="D6942" t="s">
        <v>26</v>
      </c>
      <c r="E6942" t="s">
        <v>42</v>
      </c>
      <c r="F6942" t="s">
        <v>86</v>
      </c>
      <c r="G6942">
        <v>20.736000000000001</v>
      </c>
    </row>
    <row r="6943" spans="1:7" x14ac:dyDescent="0.55000000000000004">
      <c r="A6943" s="1">
        <v>42850</v>
      </c>
      <c r="B6943" t="s">
        <v>22</v>
      </c>
      <c r="C6943" t="s">
        <v>143</v>
      </c>
      <c r="D6943" t="s">
        <v>144</v>
      </c>
      <c r="E6943" t="s">
        <v>42</v>
      </c>
      <c r="F6943" t="s">
        <v>71</v>
      </c>
      <c r="G6943">
        <v>20.724</v>
      </c>
    </row>
    <row r="6944" spans="1:7" x14ac:dyDescent="0.55000000000000004">
      <c r="A6944" s="1">
        <v>43428</v>
      </c>
      <c r="B6944" t="s">
        <v>22</v>
      </c>
      <c r="C6944" t="s">
        <v>306</v>
      </c>
      <c r="D6944" t="s">
        <v>40</v>
      </c>
      <c r="E6944" t="s">
        <v>42</v>
      </c>
      <c r="F6944" t="s">
        <v>71</v>
      </c>
      <c r="G6944">
        <v>20.724</v>
      </c>
    </row>
    <row r="6945" spans="1:7" x14ac:dyDescent="0.55000000000000004">
      <c r="A6945" s="1">
        <v>43464</v>
      </c>
      <c r="B6945" t="s">
        <v>37</v>
      </c>
      <c r="C6945" t="s">
        <v>39</v>
      </c>
      <c r="D6945" t="s">
        <v>40</v>
      </c>
      <c r="E6945" t="s">
        <v>42</v>
      </c>
      <c r="F6945" t="s">
        <v>71</v>
      </c>
      <c r="G6945">
        <v>20.72</v>
      </c>
    </row>
    <row r="6946" spans="1:7" x14ac:dyDescent="0.55000000000000004">
      <c r="A6946" s="1">
        <v>42990</v>
      </c>
      <c r="B6946" t="s">
        <v>22</v>
      </c>
      <c r="C6946" t="s">
        <v>92</v>
      </c>
      <c r="D6946" t="s">
        <v>40</v>
      </c>
      <c r="E6946" t="s">
        <v>42</v>
      </c>
      <c r="F6946" t="s">
        <v>71</v>
      </c>
      <c r="G6946">
        <v>20.704000000000001</v>
      </c>
    </row>
    <row r="6947" spans="1:7" x14ac:dyDescent="0.55000000000000004">
      <c r="A6947" s="1">
        <v>43167</v>
      </c>
      <c r="B6947" t="s">
        <v>37</v>
      </c>
      <c r="C6947" t="s">
        <v>1271</v>
      </c>
      <c r="D6947" t="s">
        <v>26</v>
      </c>
      <c r="E6947" t="s">
        <v>42</v>
      </c>
      <c r="F6947" t="s">
        <v>43</v>
      </c>
      <c r="G6947">
        <v>20.7</v>
      </c>
    </row>
    <row r="6948" spans="1:7" x14ac:dyDescent="0.55000000000000004">
      <c r="A6948" s="1">
        <v>43368</v>
      </c>
      <c r="B6948" t="s">
        <v>22</v>
      </c>
      <c r="C6948" t="s">
        <v>263</v>
      </c>
      <c r="D6948" t="s">
        <v>144</v>
      </c>
      <c r="E6948" t="s">
        <v>42</v>
      </c>
      <c r="F6948" t="s">
        <v>43</v>
      </c>
      <c r="G6948">
        <v>20.7</v>
      </c>
    </row>
    <row r="6949" spans="1:7" x14ac:dyDescent="0.55000000000000004">
      <c r="A6949" s="1">
        <v>42896</v>
      </c>
      <c r="B6949" t="s">
        <v>22</v>
      </c>
      <c r="C6949" t="s">
        <v>39</v>
      </c>
      <c r="D6949" t="s">
        <v>40</v>
      </c>
      <c r="E6949" t="s">
        <v>42</v>
      </c>
      <c r="F6949" t="s">
        <v>43</v>
      </c>
      <c r="G6949">
        <v>20.7</v>
      </c>
    </row>
    <row r="6950" spans="1:7" x14ac:dyDescent="0.55000000000000004">
      <c r="A6950" s="1">
        <v>42826</v>
      </c>
      <c r="B6950" t="s">
        <v>37</v>
      </c>
      <c r="C6950" t="s">
        <v>263</v>
      </c>
      <c r="D6950" t="s">
        <v>144</v>
      </c>
      <c r="E6950" t="s">
        <v>42</v>
      </c>
      <c r="F6950" t="s">
        <v>43</v>
      </c>
      <c r="G6950">
        <v>20.7</v>
      </c>
    </row>
    <row r="6951" spans="1:7" x14ac:dyDescent="0.55000000000000004">
      <c r="A6951" s="1">
        <v>42625</v>
      </c>
      <c r="B6951" t="s">
        <v>22</v>
      </c>
      <c r="C6951" t="s">
        <v>263</v>
      </c>
      <c r="D6951" t="s">
        <v>144</v>
      </c>
      <c r="E6951" t="s">
        <v>42</v>
      </c>
      <c r="F6951" t="s">
        <v>43</v>
      </c>
      <c r="G6951">
        <v>20.7</v>
      </c>
    </row>
    <row r="6952" spans="1:7" x14ac:dyDescent="0.55000000000000004">
      <c r="A6952" s="1">
        <v>42990</v>
      </c>
      <c r="B6952" t="s">
        <v>37</v>
      </c>
      <c r="C6952" t="s">
        <v>315</v>
      </c>
      <c r="D6952" t="s">
        <v>26</v>
      </c>
      <c r="E6952" t="s">
        <v>67</v>
      </c>
      <c r="F6952" t="s">
        <v>157</v>
      </c>
      <c r="G6952">
        <v>20.7</v>
      </c>
    </row>
    <row r="6953" spans="1:7" x14ac:dyDescent="0.55000000000000004">
      <c r="A6953" s="1">
        <v>43142</v>
      </c>
      <c r="B6953" t="s">
        <v>37</v>
      </c>
      <c r="C6953" t="s">
        <v>263</v>
      </c>
      <c r="D6953" t="s">
        <v>144</v>
      </c>
      <c r="E6953" t="s">
        <v>42</v>
      </c>
      <c r="F6953" t="s">
        <v>43</v>
      </c>
      <c r="G6953">
        <v>20.7</v>
      </c>
    </row>
    <row r="6954" spans="1:7" x14ac:dyDescent="0.55000000000000004">
      <c r="A6954" s="1">
        <v>43373</v>
      </c>
      <c r="B6954" t="s">
        <v>37</v>
      </c>
      <c r="C6954" t="s">
        <v>143</v>
      </c>
      <c r="D6954" t="s">
        <v>144</v>
      </c>
      <c r="E6954" t="s">
        <v>42</v>
      </c>
      <c r="F6954" t="s">
        <v>43</v>
      </c>
      <c r="G6954">
        <v>20.664000000000001</v>
      </c>
    </row>
    <row r="6955" spans="1:7" x14ac:dyDescent="0.55000000000000004">
      <c r="A6955" s="1">
        <v>42133</v>
      </c>
      <c r="B6955" t="s">
        <v>37</v>
      </c>
      <c r="C6955" t="s">
        <v>25</v>
      </c>
      <c r="D6955" t="s">
        <v>26</v>
      </c>
      <c r="E6955" t="s">
        <v>42</v>
      </c>
      <c r="F6955" t="s">
        <v>43</v>
      </c>
      <c r="G6955">
        <v>20.65</v>
      </c>
    </row>
    <row r="6956" spans="1:7" x14ac:dyDescent="0.55000000000000004">
      <c r="A6956" s="1">
        <v>42757</v>
      </c>
      <c r="B6956" t="s">
        <v>22</v>
      </c>
      <c r="C6956" t="s">
        <v>39</v>
      </c>
      <c r="D6956" t="s">
        <v>40</v>
      </c>
      <c r="E6956" t="s">
        <v>42</v>
      </c>
      <c r="F6956" t="s">
        <v>43</v>
      </c>
      <c r="G6956">
        <v>20.65</v>
      </c>
    </row>
    <row r="6957" spans="1:7" x14ac:dyDescent="0.55000000000000004">
      <c r="A6957" s="1">
        <v>42070</v>
      </c>
      <c r="B6957" t="s">
        <v>37</v>
      </c>
      <c r="C6957" t="s">
        <v>92</v>
      </c>
      <c r="D6957" t="s">
        <v>40</v>
      </c>
      <c r="E6957" t="s">
        <v>42</v>
      </c>
      <c r="F6957" t="s">
        <v>64</v>
      </c>
      <c r="G6957">
        <v>20.65</v>
      </c>
    </row>
    <row r="6958" spans="1:7" x14ac:dyDescent="0.55000000000000004">
      <c r="A6958" s="1">
        <v>43376</v>
      </c>
      <c r="B6958" t="s">
        <v>37</v>
      </c>
      <c r="C6958" t="s">
        <v>100</v>
      </c>
      <c r="D6958" t="s">
        <v>101</v>
      </c>
      <c r="E6958" t="s">
        <v>42</v>
      </c>
      <c r="F6958" t="s">
        <v>64</v>
      </c>
      <c r="G6958">
        <v>20.64</v>
      </c>
    </row>
    <row r="6959" spans="1:7" x14ac:dyDescent="0.55000000000000004">
      <c r="A6959" s="1">
        <v>43018</v>
      </c>
      <c r="B6959" t="s">
        <v>37</v>
      </c>
      <c r="C6959" t="s">
        <v>84</v>
      </c>
      <c r="D6959" t="s">
        <v>26</v>
      </c>
      <c r="E6959" t="s">
        <v>42</v>
      </c>
      <c r="F6959" t="s">
        <v>575</v>
      </c>
      <c r="G6959">
        <v>20.608000000000001</v>
      </c>
    </row>
    <row r="6960" spans="1:7" x14ac:dyDescent="0.55000000000000004">
      <c r="A6960" s="1">
        <v>43051</v>
      </c>
      <c r="B6960" t="s">
        <v>37</v>
      </c>
      <c r="C6960" t="s">
        <v>250</v>
      </c>
      <c r="D6960" t="s">
        <v>101</v>
      </c>
      <c r="E6960" t="s">
        <v>42</v>
      </c>
      <c r="F6960" t="s">
        <v>64</v>
      </c>
      <c r="G6960">
        <v>20.58</v>
      </c>
    </row>
    <row r="6961" spans="1:7" x14ac:dyDescent="0.55000000000000004">
      <c r="A6961" s="1">
        <v>43078</v>
      </c>
      <c r="B6961" t="s">
        <v>37</v>
      </c>
      <c r="C6961" t="s">
        <v>207</v>
      </c>
      <c r="D6961" t="s">
        <v>101</v>
      </c>
      <c r="E6961" t="s">
        <v>42</v>
      </c>
      <c r="F6961" t="s">
        <v>575</v>
      </c>
      <c r="G6961">
        <v>20.568000000000001</v>
      </c>
    </row>
    <row r="6962" spans="1:7" x14ac:dyDescent="0.55000000000000004">
      <c r="A6962" s="1">
        <v>42254</v>
      </c>
      <c r="B6962" t="s">
        <v>37</v>
      </c>
      <c r="C6962" t="s">
        <v>39</v>
      </c>
      <c r="D6962" t="s">
        <v>40</v>
      </c>
      <c r="E6962" t="s">
        <v>42</v>
      </c>
      <c r="F6962" t="s">
        <v>86</v>
      </c>
      <c r="G6962">
        <v>20.56</v>
      </c>
    </row>
    <row r="6963" spans="1:7" x14ac:dyDescent="0.55000000000000004">
      <c r="A6963" s="1">
        <v>43354</v>
      </c>
      <c r="B6963" t="s">
        <v>22</v>
      </c>
      <c r="C6963" t="s">
        <v>207</v>
      </c>
      <c r="D6963" t="s">
        <v>101</v>
      </c>
      <c r="E6963" t="s">
        <v>42</v>
      </c>
      <c r="F6963" t="s">
        <v>86</v>
      </c>
      <c r="G6963">
        <v>20.544</v>
      </c>
    </row>
    <row r="6964" spans="1:7" x14ac:dyDescent="0.55000000000000004">
      <c r="A6964" s="1">
        <v>43359</v>
      </c>
      <c r="B6964" t="s">
        <v>22</v>
      </c>
      <c r="C6964" t="s">
        <v>143</v>
      </c>
      <c r="D6964" t="s">
        <v>144</v>
      </c>
      <c r="E6964" t="s">
        <v>42</v>
      </c>
      <c r="F6964" t="s">
        <v>86</v>
      </c>
      <c r="G6964">
        <v>20.544</v>
      </c>
    </row>
    <row r="6965" spans="1:7" x14ac:dyDescent="0.55000000000000004">
      <c r="A6965" s="1">
        <v>42323</v>
      </c>
      <c r="B6965" t="s">
        <v>22</v>
      </c>
      <c r="C6965" t="s">
        <v>39</v>
      </c>
      <c r="D6965" t="s">
        <v>40</v>
      </c>
      <c r="E6965" t="s">
        <v>42</v>
      </c>
      <c r="F6965" t="s">
        <v>575</v>
      </c>
      <c r="G6965">
        <v>20.46</v>
      </c>
    </row>
    <row r="6966" spans="1:7" x14ac:dyDescent="0.55000000000000004">
      <c r="A6966" s="1">
        <v>42944</v>
      </c>
      <c r="B6966" t="s">
        <v>98</v>
      </c>
      <c r="C6966" t="s">
        <v>234</v>
      </c>
      <c r="D6966" t="s">
        <v>101</v>
      </c>
      <c r="E6966" t="s">
        <v>42</v>
      </c>
      <c r="F6966" t="s">
        <v>265</v>
      </c>
      <c r="G6966">
        <v>20.440000000000001</v>
      </c>
    </row>
    <row r="6967" spans="1:7" x14ac:dyDescent="0.55000000000000004">
      <c r="A6967" s="1">
        <v>42993</v>
      </c>
      <c r="B6967" t="s">
        <v>37</v>
      </c>
      <c r="C6967" t="s">
        <v>6264</v>
      </c>
      <c r="D6967" t="s">
        <v>40</v>
      </c>
      <c r="E6967" t="s">
        <v>42</v>
      </c>
      <c r="F6967" t="s">
        <v>71</v>
      </c>
      <c r="G6967">
        <v>20.416</v>
      </c>
    </row>
    <row r="6968" spans="1:7" x14ac:dyDescent="0.55000000000000004">
      <c r="A6968" s="1">
        <v>42347</v>
      </c>
      <c r="B6968" t="s">
        <v>37</v>
      </c>
      <c r="C6968" t="s">
        <v>207</v>
      </c>
      <c r="D6968" t="s">
        <v>101</v>
      </c>
      <c r="E6968" t="s">
        <v>42</v>
      </c>
      <c r="F6968" t="s">
        <v>74</v>
      </c>
      <c r="G6968">
        <v>20.388000000000002</v>
      </c>
    </row>
    <row r="6969" spans="1:7" x14ac:dyDescent="0.55000000000000004">
      <c r="A6969" s="1">
        <v>43435</v>
      </c>
      <c r="B6969" t="s">
        <v>22</v>
      </c>
      <c r="C6969" t="s">
        <v>263</v>
      </c>
      <c r="D6969" t="s">
        <v>144</v>
      </c>
      <c r="E6969" t="s">
        <v>67</v>
      </c>
      <c r="F6969" t="s">
        <v>157</v>
      </c>
      <c r="G6969">
        <v>20.37</v>
      </c>
    </row>
    <row r="6970" spans="1:7" x14ac:dyDescent="0.55000000000000004">
      <c r="A6970" s="1">
        <v>43049</v>
      </c>
      <c r="B6970" t="s">
        <v>37</v>
      </c>
      <c r="C6970" t="s">
        <v>263</v>
      </c>
      <c r="D6970" t="s">
        <v>144</v>
      </c>
      <c r="E6970" t="s">
        <v>42</v>
      </c>
      <c r="F6970" t="s">
        <v>71</v>
      </c>
      <c r="G6970">
        <v>20.367999999999999</v>
      </c>
    </row>
    <row r="6971" spans="1:7" x14ac:dyDescent="0.55000000000000004">
      <c r="A6971" s="1">
        <v>43216</v>
      </c>
      <c r="B6971" t="s">
        <v>98</v>
      </c>
      <c r="C6971" t="s">
        <v>92</v>
      </c>
      <c r="D6971" t="s">
        <v>40</v>
      </c>
      <c r="E6971" t="s">
        <v>42</v>
      </c>
      <c r="F6971" t="s">
        <v>86</v>
      </c>
      <c r="G6971">
        <v>20.34</v>
      </c>
    </row>
    <row r="6972" spans="1:7" x14ac:dyDescent="0.55000000000000004">
      <c r="A6972" s="1">
        <v>42362</v>
      </c>
      <c r="B6972" t="s">
        <v>98</v>
      </c>
      <c r="C6972" t="s">
        <v>39</v>
      </c>
      <c r="D6972" t="s">
        <v>40</v>
      </c>
      <c r="E6972" t="s">
        <v>42</v>
      </c>
      <c r="F6972" t="s">
        <v>55</v>
      </c>
      <c r="G6972">
        <v>20.34</v>
      </c>
    </row>
    <row r="6973" spans="1:7" x14ac:dyDescent="0.55000000000000004">
      <c r="A6973" s="1">
        <v>42813</v>
      </c>
      <c r="B6973" t="s">
        <v>22</v>
      </c>
      <c r="C6973" t="s">
        <v>263</v>
      </c>
      <c r="D6973" t="s">
        <v>144</v>
      </c>
      <c r="E6973" t="s">
        <v>28</v>
      </c>
      <c r="F6973" t="s">
        <v>61</v>
      </c>
      <c r="G6973">
        <v>20.32</v>
      </c>
    </row>
    <row r="6974" spans="1:7" x14ac:dyDescent="0.55000000000000004">
      <c r="A6974" s="1">
        <v>42055</v>
      </c>
      <c r="B6974" t="s">
        <v>37</v>
      </c>
      <c r="C6974" t="s">
        <v>250</v>
      </c>
      <c r="D6974" t="s">
        <v>101</v>
      </c>
      <c r="E6974" t="s">
        <v>28</v>
      </c>
      <c r="F6974" t="s">
        <v>61</v>
      </c>
      <c r="G6974">
        <v>20.32</v>
      </c>
    </row>
    <row r="6975" spans="1:7" x14ac:dyDescent="0.55000000000000004">
      <c r="A6975" s="1">
        <v>42722</v>
      </c>
      <c r="B6975" t="s">
        <v>37</v>
      </c>
      <c r="C6975" t="s">
        <v>331</v>
      </c>
      <c r="D6975" t="s">
        <v>26</v>
      </c>
      <c r="E6975" t="s">
        <v>28</v>
      </c>
      <c r="F6975" t="s">
        <v>61</v>
      </c>
      <c r="G6975">
        <v>20.32</v>
      </c>
    </row>
    <row r="6976" spans="1:7" x14ac:dyDescent="0.55000000000000004">
      <c r="A6976" s="1">
        <v>43361</v>
      </c>
      <c r="B6976" t="s">
        <v>37</v>
      </c>
      <c r="C6976" t="s">
        <v>1271</v>
      </c>
      <c r="D6976" t="s">
        <v>26</v>
      </c>
      <c r="E6976" t="s">
        <v>28</v>
      </c>
      <c r="F6976" t="s">
        <v>61</v>
      </c>
      <c r="G6976">
        <v>20.32</v>
      </c>
    </row>
    <row r="6977" spans="1:7" x14ac:dyDescent="0.55000000000000004">
      <c r="A6977" s="1">
        <v>42516</v>
      </c>
      <c r="B6977" t="s">
        <v>22</v>
      </c>
      <c r="C6977" t="s">
        <v>92</v>
      </c>
      <c r="D6977" t="s">
        <v>40</v>
      </c>
      <c r="E6977" t="s">
        <v>28</v>
      </c>
      <c r="F6977" t="s">
        <v>61</v>
      </c>
      <c r="G6977">
        <v>20.239999999999998</v>
      </c>
    </row>
    <row r="6978" spans="1:7" x14ac:dyDescent="0.55000000000000004">
      <c r="A6978" s="1">
        <v>42821</v>
      </c>
      <c r="B6978" t="s">
        <v>37</v>
      </c>
      <c r="C6978" t="s">
        <v>1271</v>
      </c>
      <c r="D6978" t="s">
        <v>26</v>
      </c>
      <c r="E6978" t="s">
        <v>28</v>
      </c>
      <c r="F6978" t="s">
        <v>61</v>
      </c>
      <c r="G6978">
        <v>20.239999999999998</v>
      </c>
    </row>
    <row r="6979" spans="1:7" x14ac:dyDescent="0.55000000000000004">
      <c r="A6979" s="1">
        <v>42267</v>
      </c>
      <c r="B6979" t="s">
        <v>98</v>
      </c>
      <c r="C6979" t="s">
        <v>39</v>
      </c>
      <c r="D6979" t="s">
        <v>40</v>
      </c>
      <c r="E6979" t="s">
        <v>42</v>
      </c>
      <c r="F6979" t="s">
        <v>71</v>
      </c>
      <c r="G6979">
        <v>20.231999999999999</v>
      </c>
    </row>
    <row r="6980" spans="1:7" x14ac:dyDescent="0.55000000000000004">
      <c r="A6980" s="1">
        <v>43422</v>
      </c>
      <c r="B6980" t="s">
        <v>37</v>
      </c>
      <c r="C6980" t="s">
        <v>50</v>
      </c>
      <c r="D6980" t="s">
        <v>26</v>
      </c>
      <c r="E6980" t="s">
        <v>42</v>
      </c>
      <c r="F6980" t="s">
        <v>71</v>
      </c>
      <c r="G6980">
        <v>20.231999999999999</v>
      </c>
    </row>
    <row r="6981" spans="1:7" x14ac:dyDescent="0.55000000000000004">
      <c r="A6981" s="1">
        <v>43306</v>
      </c>
      <c r="B6981" t="s">
        <v>22</v>
      </c>
      <c r="C6981" t="s">
        <v>5330</v>
      </c>
      <c r="D6981" t="s">
        <v>101</v>
      </c>
      <c r="E6981" t="s">
        <v>42</v>
      </c>
      <c r="F6981" t="s">
        <v>43</v>
      </c>
      <c r="G6981">
        <v>20.23</v>
      </c>
    </row>
    <row r="6982" spans="1:7" x14ac:dyDescent="0.55000000000000004">
      <c r="A6982" s="1">
        <v>42261</v>
      </c>
      <c r="B6982" t="s">
        <v>37</v>
      </c>
      <c r="C6982" t="s">
        <v>207</v>
      </c>
      <c r="D6982" t="s">
        <v>101</v>
      </c>
      <c r="E6982" t="s">
        <v>42</v>
      </c>
      <c r="F6982" t="s">
        <v>43</v>
      </c>
      <c r="G6982">
        <v>20.16</v>
      </c>
    </row>
    <row r="6983" spans="1:7" x14ac:dyDescent="0.55000000000000004">
      <c r="A6983" s="1">
        <v>43364</v>
      </c>
      <c r="B6983" t="s">
        <v>22</v>
      </c>
      <c r="C6983" t="s">
        <v>225</v>
      </c>
      <c r="D6983" t="s">
        <v>101</v>
      </c>
      <c r="E6983" t="s">
        <v>42</v>
      </c>
      <c r="F6983" t="s">
        <v>71</v>
      </c>
      <c r="G6983">
        <v>20.16</v>
      </c>
    </row>
    <row r="6984" spans="1:7" x14ac:dyDescent="0.55000000000000004">
      <c r="A6984" s="1">
        <v>43023</v>
      </c>
      <c r="B6984" t="s">
        <v>98</v>
      </c>
      <c r="C6984" t="s">
        <v>646</v>
      </c>
      <c r="D6984" t="s">
        <v>101</v>
      </c>
      <c r="E6984" t="s">
        <v>42</v>
      </c>
      <c r="F6984" t="s">
        <v>43</v>
      </c>
      <c r="G6984">
        <v>20.16</v>
      </c>
    </row>
    <row r="6985" spans="1:7" x14ac:dyDescent="0.55000000000000004">
      <c r="A6985" s="1">
        <v>43096</v>
      </c>
      <c r="B6985" t="s">
        <v>98</v>
      </c>
      <c r="C6985" t="s">
        <v>39</v>
      </c>
      <c r="D6985" t="s">
        <v>40</v>
      </c>
      <c r="E6985" t="s">
        <v>42</v>
      </c>
      <c r="F6985" t="s">
        <v>43</v>
      </c>
      <c r="G6985">
        <v>20.16</v>
      </c>
    </row>
    <row r="6986" spans="1:7" x14ac:dyDescent="0.55000000000000004">
      <c r="A6986" s="1">
        <v>43406</v>
      </c>
      <c r="B6986" t="s">
        <v>37</v>
      </c>
      <c r="C6986" t="s">
        <v>143</v>
      </c>
      <c r="D6986" t="s">
        <v>144</v>
      </c>
      <c r="E6986" t="s">
        <v>42</v>
      </c>
      <c r="F6986" t="s">
        <v>74</v>
      </c>
      <c r="G6986">
        <v>20.135999999999999</v>
      </c>
    </row>
    <row r="6987" spans="1:7" x14ac:dyDescent="0.55000000000000004">
      <c r="A6987" s="1">
        <v>42236</v>
      </c>
      <c r="B6987" t="s">
        <v>37</v>
      </c>
      <c r="C6987" t="s">
        <v>315</v>
      </c>
      <c r="D6987" t="s">
        <v>26</v>
      </c>
      <c r="E6987" t="s">
        <v>42</v>
      </c>
      <c r="F6987" t="s">
        <v>86</v>
      </c>
      <c r="G6987">
        <v>20.12</v>
      </c>
    </row>
    <row r="6988" spans="1:7" x14ac:dyDescent="0.55000000000000004">
      <c r="A6988" s="1">
        <v>42550</v>
      </c>
      <c r="B6988" t="s">
        <v>22</v>
      </c>
      <c r="C6988" t="s">
        <v>143</v>
      </c>
      <c r="D6988" t="s">
        <v>144</v>
      </c>
      <c r="E6988" t="s">
        <v>28</v>
      </c>
      <c r="F6988" t="s">
        <v>61</v>
      </c>
      <c r="G6988">
        <v>20.103999999999999</v>
      </c>
    </row>
    <row r="6989" spans="1:7" x14ac:dyDescent="0.55000000000000004">
      <c r="A6989" s="1">
        <v>42607</v>
      </c>
      <c r="B6989" t="s">
        <v>22</v>
      </c>
      <c r="C6989" t="s">
        <v>100</v>
      </c>
      <c r="D6989" t="s">
        <v>101</v>
      </c>
      <c r="E6989" t="s">
        <v>28</v>
      </c>
      <c r="F6989" t="s">
        <v>61</v>
      </c>
      <c r="G6989">
        <v>20.103999999999999</v>
      </c>
    </row>
    <row r="6990" spans="1:7" x14ac:dyDescent="0.55000000000000004">
      <c r="A6990" s="1">
        <v>42995</v>
      </c>
      <c r="B6990" t="s">
        <v>37</v>
      </c>
      <c r="C6990" t="s">
        <v>39</v>
      </c>
      <c r="D6990" t="s">
        <v>40</v>
      </c>
      <c r="E6990" t="s">
        <v>42</v>
      </c>
      <c r="F6990" t="s">
        <v>64</v>
      </c>
      <c r="G6990">
        <v>20.100000000000001</v>
      </c>
    </row>
    <row r="6991" spans="1:7" x14ac:dyDescent="0.55000000000000004">
      <c r="A6991" s="1">
        <v>43306</v>
      </c>
      <c r="B6991" t="s">
        <v>22</v>
      </c>
      <c r="C6991" t="s">
        <v>143</v>
      </c>
      <c r="D6991" t="s">
        <v>144</v>
      </c>
      <c r="E6991" t="s">
        <v>28</v>
      </c>
      <c r="F6991" t="s">
        <v>61</v>
      </c>
      <c r="G6991">
        <v>20.096</v>
      </c>
    </row>
    <row r="6992" spans="1:7" x14ac:dyDescent="0.55000000000000004">
      <c r="A6992" s="1">
        <v>43278</v>
      </c>
      <c r="B6992" t="s">
        <v>22</v>
      </c>
      <c r="C6992" t="s">
        <v>134</v>
      </c>
      <c r="D6992" t="s">
        <v>101</v>
      </c>
      <c r="E6992" t="s">
        <v>42</v>
      </c>
      <c r="F6992" t="s">
        <v>86</v>
      </c>
      <c r="G6992">
        <v>20.07</v>
      </c>
    </row>
    <row r="6993" spans="1:7" x14ac:dyDescent="0.55000000000000004">
      <c r="A6993" s="1">
        <v>42296</v>
      </c>
      <c r="B6993" t="s">
        <v>37</v>
      </c>
      <c r="C6993" t="s">
        <v>39</v>
      </c>
      <c r="D6993" t="s">
        <v>40</v>
      </c>
      <c r="E6993" t="s">
        <v>42</v>
      </c>
      <c r="F6993" t="s">
        <v>71</v>
      </c>
      <c r="G6993">
        <v>20.064</v>
      </c>
    </row>
    <row r="6994" spans="1:7" x14ac:dyDescent="0.55000000000000004">
      <c r="A6994" s="1">
        <v>43021</v>
      </c>
      <c r="B6994" t="s">
        <v>22</v>
      </c>
      <c r="C6994" t="s">
        <v>39</v>
      </c>
      <c r="D6994" t="s">
        <v>40</v>
      </c>
      <c r="E6994" t="s">
        <v>42</v>
      </c>
      <c r="F6994" t="s">
        <v>86</v>
      </c>
      <c r="G6994">
        <v>20.04</v>
      </c>
    </row>
    <row r="6995" spans="1:7" x14ac:dyDescent="0.55000000000000004">
      <c r="A6995" s="1">
        <v>42833</v>
      </c>
      <c r="B6995" t="s">
        <v>22</v>
      </c>
      <c r="C6995" t="s">
        <v>39</v>
      </c>
      <c r="D6995" t="s">
        <v>40</v>
      </c>
      <c r="E6995" t="s">
        <v>42</v>
      </c>
      <c r="F6995" t="s">
        <v>86</v>
      </c>
      <c r="G6995">
        <v>20.04</v>
      </c>
    </row>
    <row r="6996" spans="1:7" x14ac:dyDescent="0.55000000000000004">
      <c r="A6996" s="1">
        <v>42371</v>
      </c>
      <c r="B6996" t="s">
        <v>37</v>
      </c>
      <c r="C6996" t="s">
        <v>241</v>
      </c>
      <c r="D6996" t="s">
        <v>144</v>
      </c>
      <c r="E6996" t="s">
        <v>42</v>
      </c>
      <c r="F6996" t="s">
        <v>86</v>
      </c>
      <c r="G6996">
        <v>20.04</v>
      </c>
    </row>
    <row r="6997" spans="1:7" x14ac:dyDescent="0.55000000000000004">
      <c r="A6997" s="1">
        <v>43187</v>
      </c>
      <c r="B6997" t="s">
        <v>37</v>
      </c>
      <c r="C6997" t="s">
        <v>39</v>
      </c>
      <c r="D6997" t="s">
        <v>40</v>
      </c>
      <c r="E6997" t="s">
        <v>42</v>
      </c>
      <c r="F6997" t="s">
        <v>86</v>
      </c>
      <c r="G6997">
        <v>20.04</v>
      </c>
    </row>
    <row r="6998" spans="1:7" x14ac:dyDescent="0.55000000000000004">
      <c r="A6998" s="1">
        <v>42313</v>
      </c>
      <c r="B6998" t="s">
        <v>98</v>
      </c>
      <c r="C6998" t="s">
        <v>39</v>
      </c>
      <c r="D6998" t="s">
        <v>40</v>
      </c>
      <c r="E6998" t="s">
        <v>28</v>
      </c>
      <c r="F6998" t="s">
        <v>61</v>
      </c>
      <c r="G6998">
        <v>20.04</v>
      </c>
    </row>
    <row r="6999" spans="1:7" x14ac:dyDescent="0.55000000000000004">
      <c r="A6999" s="1">
        <v>43182</v>
      </c>
      <c r="B6999" t="s">
        <v>22</v>
      </c>
      <c r="C6999" t="s">
        <v>92</v>
      </c>
      <c r="D6999" t="s">
        <v>40</v>
      </c>
      <c r="E6999" t="s">
        <v>42</v>
      </c>
      <c r="F6999" t="s">
        <v>86</v>
      </c>
      <c r="G6999">
        <v>20.04</v>
      </c>
    </row>
    <row r="7000" spans="1:7" x14ac:dyDescent="0.55000000000000004">
      <c r="A7000" s="1">
        <v>42638</v>
      </c>
      <c r="B7000" t="s">
        <v>22</v>
      </c>
      <c r="C7000" t="s">
        <v>263</v>
      </c>
      <c r="D7000" t="s">
        <v>144</v>
      </c>
      <c r="E7000" t="s">
        <v>42</v>
      </c>
      <c r="F7000" t="s">
        <v>86</v>
      </c>
      <c r="G7000">
        <v>20.04</v>
      </c>
    </row>
    <row r="7001" spans="1:7" x14ac:dyDescent="0.55000000000000004">
      <c r="A7001" s="1">
        <v>42932</v>
      </c>
      <c r="B7001" t="s">
        <v>37</v>
      </c>
      <c r="C7001" t="s">
        <v>100</v>
      </c>
      <c r="D7001" t="s">
        <v>101</v>
      </c>
      <c r="E7001" t="s">
        <v>42</v>
      </c>
      <c r="F7001" t="s">
        <v>86</v>
      </c>
      <c r="G7001">
        <v>20.015999999999998</v>
      </c>
    </row>
    <row r="7002" spans="1:7" x14ac:dyDescent="0.55000000000000004">
      <c r="A7002" s="1">
        <v>42178</v>
      </c>
      <c r="B7002" t="s">
        <v>22</v>
      </c>
      <c r="C7002" t="s">
        <v>84</v>
      </c>
      <c r="D7002" t="s">
        <v>26</v>
      </c>
      <c r="E7002" t="s">
        <v>42</v>
      </c>
      <c r="F7002" t="s">
        <v>64</v>
      </c>
      <c r="G7002">
        <v>20.015999999999998</v>
      </c>
    </row>
    <row r="7003" spans="1:7" x14ac:dyDescent="0.55000000000000004">
      <c r="A7003" s="1">
        <v>42082</v>
      </c>
      <c r="B7003" t="s">
        <v>37</v>
      </c>
      <c r="C7003" t="s">
        <v>50</v>
      </c>
      <c r="D7003" t="s">
        <v>26</v>
      </c>
      <c r="E7003" t="s">
        <v>28</v>
      </c>
      <c r="F7003" t="s">
        <v>61</v>
      </c>
      <c r="G7003">
        <v>20.015999999999998</v>
      </c>
    </row>
    <row r="7004" spans="1:7" x14ac:dyDescent="0.55000000000000004">
      <c r="A7004" s="1">
        <v>43042</v>
      </c>
      <c r="B7004" t="s">
        <v>22</v>
      </c>
      <c r="C7004" t="s">
        <v>25</v>
      </c>
      <c r="D7004" t="s">
        <v>26</v>
      </c>
      <c r="E7004" t="s">
        <v>42</v>
      </c>
      <c r="F7004" t="s">
        <v>265</v>
      </c>
      <c r="G7004">
        <v>20</v>
      </c>
    </row>
    <row r="7005" spans="1:7" x14ac:dyDescent="0.55000000000000004">
      <c r="A7005" s="1">
        <v>43399</v>
      </c>
      <c r="B7005" t="s">
        <v>22</v>
      </c>
      <c r="C7005" t="s">
        <v>225</v>
      </c>
      <c r="D7005" t="s">
        <v>101</v>
      </c>
      <c r="E7005" t="s">
        <v>67</v>
      </c>
      <c r="F7005" t="s">
        <v>157</v>
      </c>
      <c r="G7005">
        <v>19.989999999999998</v>
      </c>
    </row>
    <row r="7006" spans="1:7" x14ac:dyDescent="0.55000000000000004">
      <c r="A7006" s="1">
        <v>43344</v>
      </c>
      <c r="B7006" t="s">
        <v>22</v>
      </c>
      <c r="C7006" t="s">
        <v>92</v>
      </c>
      <c r="D7006" t="s">
        <v>40</v>
      </c>
      <c r="E7006" t="s">
        <v>67</v>
      </c>
      <c r="F7006" t="s">
        <v>157</v>
      </c>
      <c r="G7006">
        <v>19.989999999999998</v>
      </c>
    </row>
    <row r="7007" spans="1:7" x14ac:dyDescent="0.55000000000000004">
      <c r="A7007" s="1">
        <v>42624</v>
      </c>
      <c r="B7007" t="s">
        <v>37</v>
      </c>
      <c r="C7007" t="s">
        <v>263</v>
      </c>
      <c r="D7007" t="s">
        <v>144</v>
      </c>
      <c r="E7007" t="s">
        <v>67</v>
      </c>
      <c r="F7007" t="s">
        <v>157</v>
      </c>
      <c r="G7007">
        <v>19.989999999999998</v>
      </c>
    </row>
    <row r="7008" spans="1:7" x14ac:dyDescent="0.55000000000000004">
      <c r="A7008" s="1">
        <v>43051</v>
      </c>
      <c r="B7008" t="s">
        <v>37</v>
      </c>
      <c r="C7008" t="s">
        <v>250</v>
      </c>
      <c r="D7008" t="s">
        <v>101</v>
      </c>
      <c r="E7008" t="s">
        <v>42</v>
      </c>
      <c r="F7008" t="s">
        <v>86</v>
      </c>
      <c r="G7008">
        <v>19.98</v>
      </c>
    </row>
    <row r="7009" spans="1:7" x14ac:dyDescent="0.55000000000000004">
      <c r="A7009" s="1">
        <v>42674</v>
      </c>
      <c r="B7009" t="s">
        <v>22</v>
      </c>
      <c r="C7009" t="s">
        <v>39</v>
      </c>
      <c r="D7009" t="s">
        <v>40</v>
      </c>
      <c r="E7009" t="s">
        <v>42</v>
      </c>
      <c r="F7009" t="s">
        <v>86</v>
      </c>
      <c r="G7009">
        <v>19.98</v>
      </c>
    </row>
    <row r="7010" spans="1:7" x14ac:dyDescent="0.55000000000000004">
      <c r="A7010" s="1">
        <v>43377</v>
      </c>
      <c r="B7010" t="s">
        <v>98</v>
      </c>
      <c r="C7010" t="s">
        <v>2738</v>
      </c>
      <c r="D7010" t="s">
        <v>144</v>
      </c>
      <c r="E7010" t="s">
        <v>28</v>
      </c>
      <c r="F7010" t="s">
        <v>61</v>
      </c>
      <c r="G7010">
        <v>19.98</v>
      </c>
    </row>
    <row r="7011" spans="1:7" x14ac:dyDescent="0.55000000000000004">
      <c r="A7011" s="1">
        <v>42909</v>
      </c>
      <c r="B7011" t="s">
        <v>22</v>
      </c>
      <c r="C7011" t="s">
        <v>39</v>
      </c>
      <c r="D7011" t="s">
        <v>40</v>
      </c>
      <c r="E7011" t="s">
        <v>42</v>
      </c>
      <c r="F7011" t="s">
        <v>86</v>
      </c>
      <c r="G7011">
        <v>19.98</v>
      </c>
    </row>
    <row r="7012" spans="1:7" x14ac:dyDescent="0.55000000000000004">
      <c r="A7012" s="1">
        <v>42123</v>
      </c>
      <c r="B7012" t="s">
        <v>22</v>
      </c>
      <c r="C7012" t="s">
        <v>241</v>
      </c>
      <c r="D7012" t="s">
        <v>144</v>
      </c>
      <c r="E7012" t="s">
        <v>67</v>
      </c>
      <c r="F7012" t="s">
        <v>68</v>
      </c>
      <c r="G7012">
        <v>19.98</v>
      </c>
    </row>
    <row r="7013" spans="1:7" x14ac:dyDescent="0.55000000000000004">
      <c r="A7013" s="1">
        <v>42806</v>
      </c>
      <c r="B7013" t="s">
        <v>22</v>
      </c>
      <c r="C7013" t="s">
        <v>39</v>
      </c>
      <c r="D7013" t="s">
        <v>40</v>
      </c>
      <c r="E7013" t="s">
        <v>42</v>
      </c>
      <c r="F7013" t="s">
        <v>86</v>
      </c>
      <c r="G7013">
        <v>19.98</v>
      </c>
    </row>
    <row r="7014" spans="1:7" x14ac:dyDescent="0.55000000000000004">
      <c r="A7014" s="1">
        <v>42924</v>
      </c>
      <c r="B7014" t="s">
        <v>22</v>
      </c>
      <c r="C7014" t="s">
        <v>453</v>
      </c>
      <c r="D7014" t="s">
        <v>40</v>
      </c>
      <c r="E7014" t="s">
        <v>42</v>
      </c>
      <c r="F7014" t="s">
        <v>71</v>
      </c>
      <c r="G7014">
        <v>19.968</v>
      </c>
    </row>
    <row r="7015" spans="1:7" x14ac:dyDescent="0.55000000000000004">
      <c r="A7015" s="1">
        <v>42688</v>
      </c>
      <c r="B7015" t="s">
        <v>22</v>
      </c>
      <c r="C7015" t="s">
        <v>241</v>
      </c>
      <c r="D7015" t="s">
        <v>144</v>
      </c>
      <c r="E7015" t="s">
        <v>42</v>
      </c>
      <c r="F7015" t="s">
        <v>71</v>
      </c>
      <c r="G7015">
        <v>19.96</v>
      </c>
    </row>
    <row r="7016" spans="1:7" x14ac:dyDescent="0.55000000000000004">
      <c r="A7016" s="1">
        <v>43029</v>
      </c>
      <c r="B7016" t="s">
        <v>22</v>
      </c>
      <c r="C7016" t="s">
        <v>39</v>
      </c>
      <c r="D7016" t="s">
        <v>40</v>
      </c>
      <c r="E7016" t="s">
        <v>28</v>
      </c>
      <c r="F7016" t="s">
        <v>61</v>
      </c>
      <c r="G7016">
        <v>19.96</v>
      </c>
    </row>
    <row r="7017" spans="1:7" x14ac:dyDescent="0.55000000000000004">
      <c r="A7017" s="1">
        <v>43444</v>
      </c>
      <c r="B7017" t="s">
        <v>37</v>
      </c>
      <c r="C7017" t="s">
        <v>39</v>
      </c>
      <c r="D7017" t="s">
        <v>40</v>
      </c>
      <c r="E7017" t="s">
        <v>42</v>
      </c>
      <c r="F7017" t="s">
        <v>71</v>
      </c>
      <c r="G7017">
        <v>19.936</v>
      </c>
    </row>
    <row r="7018" spans="1:7" x14ac:dyDescent="0.55000000000000004">
      <c r="A7018" s="1">
        <v>42728</v>
      </c>
      <c r="B7018" t="s">
        <v>22</v>
      </c>
      <c r="C7018" t="s">
        <v>39</v>
      </c>
      <c r="D7018" t="s">
        <v>40</v>
      </c>
      <c r="E7018" t="s">
        <v>42</v>
      </c>
      <c r="F7018" t="s">
        <v>71</v>
      </c>
      <c r="G7018">
        <v>19.936</v>
      </c>
    </row>
    <row r="7019" spans="1:7" x14ac:dyDescent="0.55000000000000004">
      <c r="A7019" s="1">
        <v>43378</v>
      </c>
      <c r="B7019" t="s">
        <v>98</v>
      </c>
      <c r="C7019" t="s">
        <v>39</v>
      </c>
      <c r="D7019" t="s">
        <v>40</v>
      </c>
      <c r="E7019" t="s">
        <v>42</v>
      </c>
      <c r="F7019" t="s">
        <v>71</v>
      </c>
      <c r="G7019">
        <v>19.936</v>
      </c>
    </row>
    <row r="7020" spans="1:7" x14ac:dyDescent="0.55000000000000004">
      <c r="A7020" s="1">
        <v>42631</v>
      </c>
      <c r="B7020" t="s">
        <v>22</v>
      </c>
      <c r="C7020" t="s">
        <v>39</v>
      </c>
      <c r="D7020" t="s">
        <v>40</v>
      </c>
      <c r="E7020" t="s">
        <v>42</v>
      </c>
      <c r="F7020" t="s">
        <v>86</v>
      </c>
      <c r="G7020">
        <v>19.920000000000002</v>
      </c>
    </row>
    <row r="7021" spans="1:7" x14ac:dyDescent="0.55000000000000004">
      <c r="A7021" s="1">
        <v>42186</v>
      </c>
      <c r="B7021" t="s">
        <v>37</v>
      </c>
      <c r="C7021" t="s">
        <v>92</v>
      </c>
      <c r="D7021" t="s">
        <v>40</v>
      </c>
      <c r="E7021" t="s">
        <v>42</v>
      </c>
      <c r="F7021" t="s">
        <v>71</v>
      </c>
      <c r="G7021">
        <v>19.920000000000002</v>
      </c>
    </row>
    <row r="7022" spans="1:7" x14ac:dyDescent="0.55000000000000004">
      <c r="A7022" s="1">
        <v>42703</v>
      </c>
      <c r="B7022" t="s">
        <v>37</v>
      </c>
      <c r="C7022" t="s">
        <v>234</v>
      </c>
      <c r="D7022" t="s">
        <v>101</v>
      </c>
      <c r="E7022" t="s">
        <v>42</v>
      </c>
      <c r="F7022" t="s">
        <v>86</v>
      </c>
      <c r="G7022">
        <v>19.920000000000002</v>
      </c>
    </row>
    <row r="7023" spans="1:7" x14ac:dyDescent="0.55000000000000004">
      <c r="A7023" s="1">
        <v>42710</v>
      </c>
      <c r="B7023" t="s">
        <v>22</v>
      </c>
      <c r="C7023" t="s">
        <v>306</v>
      </c>
      <c r="D7023" t="s">
        <v>40</v>
      </c>
      <c r="E7023" t="s">
        <v>42</v>
      </c>
      <c r="F7023" t="s">
        <v>86</v>
      </c>
      <c r="G7023">
        <v>19.920000000000002</v>
      </c>
    </row>
    <row r="7024" spans="1:7" x14ac:dyDescent="0.55000000000000004">
      <c r="A7024" s="1">
        <v>42458</v>
      </c>
      <c r="B7024" t="s">
        <v>22</v>
      </c>
      <c r="C7024" t="s">
        <v>39</v>
      </c>
      <c r="D7024" t="s">
        <v>40</v>
      </c>
      <c r="E7024" t="s">
        <v>28</v>
      </c>
      <c r="F7024" t="s">
        <v>61</v>
      </c>
      <c r="G7024">
        <v>19.920000000000002</v>
      </c>
    </row>
    <row r="7025" spans="1:7" x14ac:dyDescent="0.55000000000000004">
      <c r="A7025" s="1">
        <v>42205</v>
      </c>
      <c r="B7025" t="s">
        <v>22</v>
      </c>
      <c r="C7025" t="s">
        <v>39</v>
      </c>
      <c r="D7025" t="s">
        <v>40</v>
      </c>
      <c r="E7025" t="s">
        <v>42</v>
      </c>
      <c r="F7025" t="s">
        <v>86</v>
      </c>
      <c r="G7025">
        <v>19.920000000000002</v>
      </c>
    </row>
    <row r="7026" spans="1:7" x14ac:dyDescent="0.55000000000000004">
      <c r="A7026" s="1">
        <v>43053</v>
      </c>
      <c r="B7026" t="s">
        <v>22</v>
      </c>
      <c r="C7026" t="s">
        <v>241</v>
      </c>
      <c r="D7026" t="s">
        <v>144</v>
      </c>
      <c r="E7026" t="s">
        <v>28</v>
      </c>
      <c r="F7026" t="s">
        <v>61</v>
      </c>
      <c r="G7026">
        <v>19.920000000000002</v>
      </c>
    </row>
    <row r="7027" spans="1:7" x14ac:dyDescent="0.55000000000000004">
      <c r="A7027" s="1">
        <v>42655</v>
      </c>
      <c r="B7027" t="s">
        <v>98</v>
      </c>
      <c r="C7027" t="s">
        <v>263</v>
      </c>
      <c r="D7027" t="s">
        <v>144</v>
      </c>
      <c r="E7027" t="s">
        <v>42</v>
      </c>
      <c r="F7027" t="s">
        <v>64</v>
      </c>
      <c r="G7027">
        <v>19.899999999999999</v>
      </c>
    </row>
    <row r="7028" spans="1:7" x14ac:dyDescent="0.55000000000000004">
      <c r="A7028" s="1">
        <v>43403</v>
      </c>
      <c r="B7028" t="s">
        <v>22</v>
      </c>
      <c r="C7028" t="s">
        <v>39</v>
      </c>
      <c r="D7028" t="s">
        <v>40</v>
      </c>
      <c r="E7028" t="s">
        <v>42</v>
      </c>
      <c r="F7028" t="s">
        <v>64</v>
      </c>
      <c r="G7028">
        <v>19.899999999999999</v>
      </c>
    </row>
    <row r="7029" spans="1:7" x14ac:dyDescent="0.55000000000000004">
      <c r="A7029" s="1">
        <v>42249</v>
      </c>
      <c r="B7029" t="s">
        <v>22</v>
      </c>
      <c r="C7029" t="s">
        <v>263</v>
      </c>
      <c r="D7029" t="s">
        <v>144</v>
      </c>
      <c r="E7029" t="s">
        <v>42</v>
      </c>
      <c r="F7029" t="s">
        <v>74</v>
      </c>
      <c r="G7029">
        <v>19.899999999999999</v>
      </c>
    </row>
    <row r="7030" spans="1:7" x14ac:dyDescent="0.55000000000000004">
      <c r="A7030" s="1">
        <v>42017</v>
      </c>
      <c r="B7030" t="s">
        <v>22</v>
      </c>
      <c r="C7030" t="s">
        <v>39</v>
      </c>
      <c r="D7030" t="s">
        <v>40</v>
      </c>
      <c r="E7030" t="s">
        <v>42</v>
      </c>
      <c r="F7030" t="s">
        <v>64</v>
      </c>
      <c r="G7030">
        <v>19.899999999999999</v>
      </c>
    </row>
    <row r="7031" spans="1:7" x14ac:dyDescent="0.55000000000000004">
      <c r="A7031" s="1">
        <v>43094</v>
      </c>
      <c r="B7031" t="s">
        <v>22</v>
      </c>
      <c r="C7031" t="s">
        <v>1708</v>
      </c>
      <c r="D7031" t="s">
        <v>26</v>
      </c>
      <c r="E7031" t="s">
        <v>42</v>
      </c>
      <c r="F7031" t="s">
        <v>64</v>
      </c>
      <c r="G7031">
        <v>19.89</v>
      </c>
    </row>
    <row r="7032" spans="1:7" x14ac:dyDescent="0.55000000000000004">
      <c r="A7032" s="1">
        <v>42731</v>
      </c>
      <c r="B7032" t="s">
        <v>37</v>
      </c>
      <c r="C7032" t="s">
        <v>494</v>
      </c>
      <c r="D7032" t="s">
        <v>144</v>
      </c>
      <c r="E7032" t="s">
        <v>42</v>
      </c>
      <c r="F7032" t="s">
        <v>169</v>
      </c>
      <c r="G7032">
        <v>19.872</v>
      </c>
    </row>
    <row r="7033" spans="1:7" x14ac:dyDescent="0.55000000000000004">
      <c r="A7033" s="1">
        <v>42254</v>
      </c>
      <c r="B7033" t="s">
        <v>98</v>
      </c>
      <c r="C7033" t="s">
        <v>646</v>
      </c>
      <c r="D7033" t="s">
        <v>101</v>
      </c>
      <c r="E7033" t="s">
        <v>42</v>
      </c>
      <c r="F7033" t="s">
        <v>55</v>
      </c>
      <c r="G7033">
        <v>19.86</v>
      </c>
    </row>
    <row r="7034" spans="1:7" x14ac:dyDescent="0.55000000000000004">
      <c r="A7034" s="1">
        <v>43185</v>
      </c>
      <c r="B7034" t="s">
        <v>98</v>
      </c>
      <c r="C7034" t="s">
        <v>92</v>
      </c>
      <c r="D7034" t="s">
        <v>40</v>
      </c>
      <c r="E7034" t="s">
        <v>42</v>
      </c>
      <c r="F7034" t="s">
        <v>64</v>
      </c>
      <c r="G7034">
        <v>19.829999999999998</v>
      </c>
    </row>
    <row r="7035" spans="1:7" x14ac:dyDescent="0.55000000000000004">
      <c r="A7035" s="1">
        <v>42679</v>
      </c>
      <c r="B7035" t="s">
        <v>22</v>
      </c>
      <c r="C7035" t="s">
        <v>207</v>
      </c>
      <c r="D7035" t="s">
        <v>101</v>
      </c>
      <c r="E7035" t="s">
        <v>42</v>
      </c>
      <c r="F7035" t="s">
        <v>43</v>
      </c>
      <c r="G7035">
        <v>19.824000000000002</v>
      </c>
    </row>
    <row r="7036" spans="1:7" x14ac:dyDescent="0.55000000000000004">
      <c r="A7036" s="1">
        <v>43178</v>
      </c>
      <c r="B7036" t="s">
        <v>22</v>
      </c>
      <c r="C7036" t="s">
        <v>39</v>
      </c>
      <c r="D7036" t="s">
        <v>40</v>
      </c>
      <c r="E7036" t="s">
        <v>42</v>
      </c>
      <c r="F7036" t="s">
        <v>71</v>
      </c>
      <c r="G7036">
        <v>19.824000000000002</v>
      </c>
    </row>
    <row r="7037" spans="1:7" x14ac:dyDescent="0.55000000000000004">
      <c r="A7037" s="1">
        <v>42490</v>
      </c>
      <c r="B7037" t="s">
        <v>37</v>
      </c>
      <c r="C7037" t="s">
        <v>39</v>
      </c>
      <c r="D7037" t="s">
        <v>40</v>
      </c>
      <c r="E7037" t="s">
        <v>67</v>
      </c>
      <c r="F7037" t="s">
        <v>68</v>
      </c>
      <c r="G7037">
        <v>19.8</v>
      </c>
    </row>
    <row r="7038" spans="1:7" x14ac:dyDescent="0.55000000000000004">
      <c r="A7038" s="1">
        <v>42728</v>
      </c>
      <c r="B7038" t="s">
        <v>22</v>
      </c>
      <c r="C7038" t="s">
        <v>494</v>
      </c>
      <c r="D7038" t="s">
        <v>144</v>
      </c>
      <c r="E7038" t="s">
        <v>42</v>
      </c>
      <c r="F7038" t="s">
        <v>71</v>
      </c>
      <c r="G7038">
        <v>19.776</v>
      </c>
    </row>
    <row r="7039" spans="1:7" x14ac:dyDescent="0.55000000000000004">
      <c r="A7039" s="1">
        <v>43422</v>
      </c>
      <c r="B7039" t="s">
        <v>98</v>
      </c>
      <c r="C7039" t="s">
        <v>234</v>
      </c>
      <c r="D7039" t="s">
        <v>101</v>
      </c>
      <c r="E7039" t="s">
        <v>28</v>
      </c>
      <c r="F7039" t="s">
        <v>61</v>
      </c>
      <c r="G7039">
        <v>19.760000000000002</v>
      </c>
    </row>
    <row r="7040" spans="1:7" x14ac:dyDescent="0.55000000000000004">
      <c r="A7040" s="1">
        <v>43375</v>
      </c>
      <c r="B7040" t="s">
        <v>98</v>
      </c>
      <c r="C7040" t="s">
        <v>331</v>
      </c>
      <c r="D7040" t="s">
        <v>26</v>
      </c>
      <c r="E7040" t="s">
        <v>28</v>
      </c>
      <c r="F7040" t="s">
        <v>61</v>
      </c>
      <c r="G7040">
        <v>19.760000000000002</v>
      </c>
    </row>
    <row r="7041" spans="1:7" x14ac:dyDescent="0.55000000000000004">
      <c r="A7041" s="1">
        <v>43350</v>
      </c>
      <c r="B7041" t="s">
        <v>22</v>
      </c>
      <c r="C7041" t="s">
        <v>39</v>
      </c>
      <c r="D7041" t="s">
        <v>40</v>
      </c>
      <c r="E7041" t="s">
        <v>28</v>
      </c>
      <c r="F7041" t="s">
        <v>61</v>
      </c>
      <c r="G7041">
        <v>19.760000000000002</v>
      </c>
    </row>
    <row r="7042" spans="1:7" x14ac:dyDescent="0.55000000000000004">
      <c r="A7042" s="1">
        <v>42217</v>
      </c>
      <c r="B7042" t="s">
        <v>22</v>
      </c>
      <c r="C7042" t="s">
        <v>39</v>
      </c>
      <c r="D7042" t="s">
        <v>40</v>
      </c>
      <c r="E7042" t="s">
        <v>42</v>
      </c>
      <c r="F7042" t="s">
        <v>71</v>
      </c>
      <c r="G7042">
        <v>19.751999999999999</v>
      </c>
    </row>
    <row r="7043" spans="1:7" x14ac:dyDescent="0.55000000000000004">
      <c r="A7043" s="1">
        <v>42695</v>
      </c>
      <c r="B7043" t="s">
        <v>22</v>
      </c>
      <c r="C7043" t="s">
        <v>250</v>
      </c>
      <c r="D7043" t="s">
        <v>101</v>
      </c>
      <c r="E7043" t="s">
        <v>42</v>
      </c>
      <c r="F7043" t="s">
        <v>74</v>
      </c>
      <c r="G7043">
        <v>19.75</v>
      </c>
    </row>
    <row r="7044" spans="1:7" x14ac:dyDescent="0.55000000000000004">
      <c r="A7044" s="1">
        <v>43436</v>
      </c>
      <c r="B7044" t="s">
        <v>37</v>
      </c>
      <c r="C7044" t="s">
        <v>494</v>
      </c>
      <c r="D7044" t="s">
        <v>144</v>
      </c>
      <c r="E7044" t="s">
        <v>42</v>
      </c>
      <c r="F7044" t="s">
        <v>64</v>
      </c>
      <c r="G7044">
        <v>19.728000000000002</v>
      </c>
    </row>
    <row r="7045" spans="1:7" x14ac:dyDescent="0.55000000000000004">
      <c r="A7045" s="1">
        <v>42080</v>
      </c>
      <c r="B7045" t="s">
        <v>22</v>
      </c>
      <c r="C7045" t="s">
        <v>225</v>
      </c>
      <c r="D7045" t="s">
        <v>101</v>
      </c>
      <c r="E7045" t="s">
        <v>42</v>
      </c>
      <c r="F7045" t="s">
        <v>64</v>
      </c>
      <c r="G7045">
        <v>19.68</v>
      </c>
    </row>
    <row r="7046" spans="1:7" x14ac:dyDescent="0.55000000000000004">
      <c r="A7046" s="1">
        <v>43123</v>
      </c>
      <c r="B7046" t="s">
        <v>37</v>
      </c>
      <c r="C7046" t="s">
        <v>92</v>
      </c>
      <c r="D7046" t="s">
        <v>40</v>
      </c>
      <c r="E7046" t="s">
        <v>42</v>
      </c>
      <c r="F7046" t="s">
        <v>71</v>
      </c>
      <c r="G7046">
        <v>19.68</v>
      </c>
    </row>
    <row r="7047" spans="1:7" x14ac:dyDescent="0.55000000000000004">
      <c r="A7047" s="1">
        <v>43302</v>
      </c>
      <c r="B7047" t="s">
        <v>22</v>
      </c>
      <c r="C7047" t="s">
        <v>315</v>
      </c>
      <c r="D7047" t="s">
        <v>26</v>
      </c>
      <c r="E7047" t="s">
        <v>42</v>
      </c>
      <c r="F7047" t="s">
        <v>64</v>
      </c>
      <c r="G7047">
        <v>19.68</v>
      </c>
    </row>
    <row r="7048" spans="1:7" x14ac:dyDescent="0.55000000000000004">
      <c r="A7048" s="1">
        <v>42207</v>
      </c>
      <c r="B7048" t="s">
        <v>98</v>
      </c>
      <c r="C7048" t="s">
        <v>39</v>
      </c>
      <c r="D7048" t="s">
        <v>40</v>
      </c>
      <c r="E7048" t="s">
        <v>42</v>
      </c>
      <c r="F7048" t="s">
        <v>64</v>
      </c>
      <c r="G7048">
        <v>19.68</v>
      </c>
    </row>
    <row r="7049" spans="1:7" x14ac:dyDescent="0.55000000000000004">
      <c r="A7049" s="1">
        <v>43175</v>
      </c>
      <c r="B7049" t="s">
        <v>37</v>
      </c>
      <c r="C7049" t="s">
        <v>39</v>
      </c>
      <c r="D7049" t="s">
        <v>40</v>
      </c>
      <c r="E7049" t="s">
        <v>42</v>
      </c>
      <c r="F7049" t="s">
        <v>71</v>
      </c>
      <c r="G7049">
        <v>19.68</v>
      </c>
    </row>
    <row r="7050" spans="1:7" x14ac:dyDescent="0.55000000000000004">
      <c r="A7050" s="1">
        <v>42694</v>
      </c>
      <c r="B7050" t="s">
        <v>22</v>
      </c>
      <c r="C7050" t="s">
        <v>263</v>
      </c>
      <c r="D7050" t="s">
        <v>144</v>
      </c>
      <c r="E7050" t="s">
        <v>42</v>
      </c>
      <c r="F7050" t="s">
        <v>86</v>
      </c>
      <c r="G7050">
        <v>19.649999999999999</v>
      </c>
    </row>
    <row r="7051" spans="1:7" x14ac:dyDescent="0.55000000000000004">
      <c r="A7051" s="1">
        <v>42176</v>
      </c>
      <c r="B7051" t="s">
        <v>22</v>
      </c>
      <c r="C7051" t="s">
        <v>263</v>
      </c>
      <c r="D7051" t="s">
        <v>144</v>
      </c>
      <c r="E7051" t="s">
        <v>42</v>
      </c>
      <c r="F7051" t="s">
        <v>86</v>
      </c>
      <c r="G7051">
        <v>19.649999999999999</v>
      </c>
    </row>
    <row r="7052" spans="1:7" x14ac:dyDescent="0.55000000000000004">
      <c r="A7052" s="1">
        <v>43057</v>
      </c>
      <c r="B7052" t="s">
        <v>98</v>
      </c>
      <c r="C7052" t="s">
        <v>100</v>
      </c>
      <c r="D7052" t="s">
        <v>101</v>
      </c>
      <c r="E7052" t="s">
        <v>42</v>
      </c>
      <c r="F7052" t="s">
        <v>86</v>
      </c>
      <c r="G7052">
        <v>19.648</v>
      </c>
    </row>
    <row r="7053" spans="1:7" x14ac:dyDescent="0.55000000000000004">
      <c r="A7053" s="1">
        <v>42948</v>
      </c>
      <c r="B7053" t="s">
        <v>37</v>
      </c>
      <c r="C7053" t="s">
        <v>100</v>
      </c>
      <c r="D7053" t="s">
        <v>101</v>
      </c>
      <c r="E7053" t="s">
        <v>42</v>
      </c>
      <c r="F7053" t="s">
        <v>86</v>
      </c>
      <c r="G7053">
        <v>19.648</v>
      </c>
    </row>
    <row r="7054" spans="1:7" x14ac:dyDescent="0.55000000000000004">
      <c r="A7054" s="1">
        <v>43421</v>
      </c>
      <c r="B7054" t="s">
        <v>37</v>
      </c>
      <c r="C7054" t="s">
        <v>416</v>
      </c>
      <c r="D7054" t="s">
        <v>40</v>
      </c>
      <c r="E7054" t="s">
        <v>42</v>
      </c>
      <c r="F7054" t="s">
        <v>86</v>
      </c>
      <c r="G7054">
        <v>19.608000000000001</v>
      </c>
    </row>
    <row r="7055" spans="1:7" x14ac:dyDescent="0.55000000000000004">
      <c r="A7055" s="1">
        <v>43463</v>
      </c>
      <c r="B7055" t="s">
        <v>22</v>
      </c>
      <c r="C7055" t="s">
        <v>92</v>
      </c>
      <c r="D7055" t="s">
        <v>40</v>
      </c>
      <c r="E7055" t="s">
        <v>42</v>
      </c>
      <c r="F7055" t="s">
        <v>265</v>
      </c>
      <c r="G7055">
        <v>19.600000000000001</v>
      </c>
    </row>
    <row r="7056" spans="1:7" x14ac:dyDescent="0.55000000000000004">
      <c r="A7056" s="1">
        <v>42479</v>
      </c>
      <c r="B7056" t="s">
        <v>22</v>
      </c>
      <c r="C7056" t="s">
        <v>100</v>
      </c>
      <c r="D7056" t="s">
        <v>101</v>
      </c>
      <c r="E7056" t="s">
        <v>42</v>
      </c>
      <c r="F7056" t="s">
        <v>74</v>
      </c>
      <c r="G7056">
        <v>19.568000000000001</v>
      </c>
    </row>
    <row r="7057" spans="1:7" x14ac:dyDescent="0.55000000000000004">
      <c r="A7057" s="1">
        <v>43266</v>
      </c>
      <c r="B7057" t="s">
        <v>22</v>
      </c>
      <c r="C7057" t="s">
        <v>207</v>
      </c>
      <c r="D7057" t="s">
        <v>101</v>
      </c>
      <c r="E7057" t="s">
        <v>42</v>
      </c>
      <c r="F7057" t="s">
        <v>64</v>
      </c>
      <c r="G7057">
        <v>19.559999999999999</v>
      </c>
    </row>
    <row r="7058" spans="1:7" x14ac:dyDescent="0.55000000000000004">
      <c r="A7058" s="1">
        <v>42451</v>
      </c>
      <c r="B7058" t="s">
        <v>37</v>
      </c>
      <c r="C7058" t="s">
        <v>354</v>
      </c>
      <c r="D7058" t="s">
        <v>26</v>
      </c>
      <c r="E7058" t="s">
        <v>42</v>
      </c>
      <c r="F7058" t="s">
        <v>64</v>
      </c>
      <c r="G7058">
        <v>19.559999999999999</v>
      </c>
    </row>
    <row r="7059" spans="1:7" x14ac:dyDescent="0.55000000000000004">
      <c r="A7059" s="1">
        <v>43052</v>
      </c>
      <c r="B7059" t="s">
        <v>98</v>
      </c>
      <c r="C7059" t="s">
        <v>92</v>
      </c>
      <c r="D7059" t="s">
        <v>40</v>
      </c>
      <c r="E7059" t="s">
        <v>28</v>
      </c>
      <c r="F7059" t="s">
        <v>61</v>
      </c>
      <c r="G7059">
        <v>19.54</v>
      </c>
    </row>
    <row r="7060" spans="1:7" x14ac:dyDescent="0.55000000000000004">
      <c r="A7060" s="1">
        <v>42009</v>
      </c>
      <c r="B7060" t="s">
        <v>22</v>
      </c>
      <c r="C7060" t="s">
        <v>143</v>
      </c>
      <c r="D7060" t="s">
        <v>144</v>
      </c>
      <c r="E7060" t="s">
        <v>42</v>
      </c>
      <c r="F7060" t="s">
        <v>64</v>
      </c>
      <c r="G7060">
        <v>19.536000000000001</v>
      </c>
    </row>
    <row r="7061" spans="1:7" x14ac:dyDescent="0.55000000000000004">
      <c r="A7061" s="1">
        <v>42190</v>
      </c>
      <c r="B7061" t="s">
        <v>37</v>
      </c>
      <c r="C7061" t="s">
        <v>50</v>
      </c>
      <c r="D7061" t="s">
        <v>26</v>
      </c>
      <c r="E7061" t="s">
        <v>28</v>
      </c>
      <c r="F7061" t="s">
        <v>61</v>
      </c>
      <c r="G7061">
        <v>19.52</v>
      </c>
    </row>
    <row r="7062" spans="1:7" x14ac:dyDescent="0.55000000000000004">
      <c r="A7062" s="1">
        <v>43281</v>
      </c>
      <c r="B7062" t="s">
        <v>37</v>
      </c>
      <c r="C7062" t="s">
        <v>331</v>
      </c>
      <c r="D7062" t="s">
        <v>26</v>
      </c>
      <c r="E7062" t="s">
        <v>28</v>
      </c>
      <c r="F7062" t="s">
        <v>61</v>
      </c>
      <c r="G7062">
        <v>19.52</v>
      </c>
    </row>
    <row r="7063" spans="1:7" x14ac:dyDescent="0.55000000000000004">
      <c r="A7063" s="1">
        <v>43078</v>
      </c>
      <c r="B7063" t="s">
        <v>37</v>
      </c>
      <c r="C7063" t="s">
        <v>134</v>
      </c>
      <c r="D7063" t="s">
        <v>101</v>
      </c>
      <c r="E7063" t="s">
        <v>42</v>
      </c>
      <c r="F7063" t="s">
        <v>64</v>
      </c>
      <c r="G7063">
        <v>19.46</v>
      </c>
    </row>
    <row r="7064" spans="1:7" x14ac:dyDescent="0.55000000000000004">
      <c r="A7064" s="1">
        <v>42694</v>
      </c>
      <c r="B7064" t="s">
        <v>98</v>
      </c>
      <c r="C7064" t="s">
        <v>39</v>
      </c>
      <c r="D7064" t="s">
        <v>40</v>
      </c>
      <c r="E7064" t="s">
        <v>42</v>
      </c>
      <c r="F7064" t="s">
        <v>64</v>
      </c>
      <c r="G7064">
        <v>19.46</v>
      </c>
    </row>
    <row r="7065" spans="1:7" x14ac:dyDescent="0.55000000000000004">
      <c r="A7065" s="1">
        <v>42066</v>
      </c>
      <c r="B7065" t="s">
        <v>22</v>
      </c>
      <c r="C7065" t="s">
        <v>84</v>
      </c>
      <c r="D7065" t="s">
        <v>26</v>
      </c>
      <c r="E7065" t="s">
        <v>42</v>
      </c>
      <c r="F7065" t="s">
        <v>64</v>
      </c>
      <c r="G7065">
        <v>19.456</v>
      </c>
    </row>
    <row r="7066" spans="1:7" x14ac:dyDescent="0.55000000000000004">
      <c r="A7066" s="1">
        <v>43172</v>
      </c>
      <c r="B7066" t="s">
        <v>98</v>
      </c>
      <c r="C7066" t="s">
        <v>207</v>
      </c>
      <c r="D7066" t="s">
        <v>101</v>
      </c>
      <c r="E7066" t="s">
        <v>42</v>
      </c>
      <c r="F7066" t="s">
        <v>64</v>
      </c>
      <c r="G7066">
        <v>19.456</v>
      </c>
    </row>
    <row r="7067" spans="1:7" x14ac:dyDescent="0.55000000000000004">
      <c r="A7067" s="1">
        <v>42980</v>
      </c>
      <c r="B7067" t="s">
        <v>22</v>
      </c>
      <c r="C7067" t="s">
        <v>84</v>
      </c>
      <c r="D7067" t="s">
        <v>26</v>
      </c>
      <c r="E7067" t="s">
        <v>42</v>
      </c>
      <c r="F7067" t="s">
        <v>64</v>
      </c>
      <c r="G7067">
        <v>19.456</v>
      </c>
    </row>
    <row r="7068" spans="1:7" x14ac:dyDescent="0.55000000000000004">
      <c r="A7068" s="1">
        <v>42062</v>
      </c>
      <c r="B7068" t="s">
        <v>22</v>
      </c>
      <c r="C7068" t="s">
        <v>494</v>
      </c>
      <c r="D7068" t="s">
        <v>144</v>
      </c>
      <c r="E7068" t="s">
        <v>42</v>
      </c>
      <c r="F7068" t="s">
        <v>64</v>
      </c>
      <c r="G7068">
        <v>19.456</v>
      </c>
    </row>
    <row r="7069" spans="1:7" x14ac:dyDescent="0.55000000000000004">
      <c r="A7069" s="1">
        <v>43374</v>
      </c>
      <c r="B7069" t="s">
        <v>37</v>
      </c>
      <c r="C7069" t="s">
        <v>92</v>
      </c>
      <c r="D7069" t="s">
        <v>40</v>
      </c>
      <c r="E7069" t="s">
        <v>42</v>
      </c>
      <c r="F7069" t="s">
        <v>86</v>
      </c>
      <c r="G7069">
        <v>19.440000000000001</v>
      </c>
    </row>
    <row r="7070" spans="1:7" x14ac:dyDescent="0.55000000000000004">
      <c r="A7070" s="1">
        <v>42190</v>
      </c>
      <c r="B7070" t="s">
        <v>22</v>
      </c>
      <c r="C7070" t="s">
        <v>1488</v>
      </c>
      <c r="D7070" t="s">
        <v>26</v>
      </c>
      <c r="E7070" t="s">
        <v>42</v>
      </c>
      <c r="F7070" t="s">
        <v>86</v>
      </c>
      <c r="G7070">
        <v>19.440000000000001</v>
      </c>
    </row>
    <row r="7071" spans="1:7" x14ac:dyDescent="0.55000000000000004">
      <c r="A7071" s="1">
        <v>42582</v>
      </c>
      <c r="B7071" t="s">
        <v>22</v>
      </c>
      <c r="C7071" t="s">
        <v>263</v>
      </c>
      <c r="D7071" t="s">
        <v>144</v>
      </c>
      <c r="E7071" t="s">
        <v>42</v>
      </c>
      <c r="F7071" t="s">
        <v>86</v>
      </c>
      <c r="G7071">
        <v>19.440000000000001</v>
      </c>
    </row>
    <row r="7072" spans="1:7" x14ac:dyDescent="0.55000000000000004">
      <c r="A7072" s="1">
        <v>43075</v>
      </c>
      <c r="B7072" t="s">
        <v>37</v>
      </c>
      <c r="C7072" t="s">
        <v>39</v>
      </c>
      <c r="D7072" t="s">
        <v>40</v>
      </c>
      <c r="E7072" t="s">
        <v>42</v>
      </c>
      <c r="F7072" t="s">
        <v>86</v>
      </c>
      <c r="G7072">
        <v>19.440000000000001</v>
      </c>
    </row>
    <row r="7073" spans="1:7" x14ac:dyDescent="0.55000000000000004">
      <c r="A7073" s="1">
        <v>43442</v>
      </c>
      <c r="B7073" t="s">
        <v>22</v>
      </c>
      <c r="C7073" t="s">
        <v>263</v>
      </c>
      <c r="D7073" t="s">
        <v>144</v>
      </c>
      <c r="E7073" t="s">
        <v>42</v>
      </c>
      <c r="F7073" t="s">
        <v>86</v>
      </c>
      <c r="G7073">
        <v>19.440000000000001</v>
      </c>
    </row>
    <row r="7074" spans="1:7" x14ac:dyDescent="0.55000000000000004">
      <c r="A7074" s="1">
        <v>42881</v>
      </c>
      <c r="B7074" t="s">
        <v>22</v>
      </c>
      <c r="C7074" t="s">
        <v>3037</v>
      </c>
      <c r="D7074" t="s">
        <v>144</v>
      </c>
      <c r="E7074" t="s">
        <v>42</v>
      </c>
      <c r="F7074" t="s">
        <v>86</v>
      </c>
      <c r="G7074">
        <v>19.440000000000001</v>
      </c>
    </row>
    <row r="7075" spans="1:7" x14ac:dyDescent="0.55000000000000004">
      <c r="A7075" s="1">
        <v>42415</v>
      </c>
      <c r="B7075" t="s">
        <v>22</v>
      </c>
      <c r="C7075" t="s">
        <v>39</v>
      </c>
      <c r="D7075" t="s">
        <v>40</v>
      </c>
      <c r="E7075" t="s">
        <v>42</v>
      </c>
      <c r="F7075" t="s">
        <v>86</v>
      </c>
      <c r="G7075">
        <v>19.440000000000001</v>
      </c>
    </row>
    <row r="7076" spans="1:7" x14ac:dyDescent="0.55000000000000004">
      <c r="A7076" s="1">
        <v>42030</v>
      </c>
      <c r="B7076" t="s">
        <v>98</v>
      </c>
      <c r="C7076" t="s">
        <v>315</v>
      </c>
      <c r="D7076" t="s">
        <v>26</v>
      </c>
      <c r="E7076" t="s">
        <v>42</v>
      </c>
      <c r="F7076" t="s">
        <v>86</v>
      </c>
      <c r="G7076">
        <v>19.440000000000001</v>
      </c>
    </row>
    <row r="7077" spans="1:7" x14ac:dyDescent="0.55000000000000004">
      <c r="A7077" s="1">
        <v>43267</v>
      </c>
      <c r="B7077" t="s">
        <v>98</v>
      </c>
      <c r="C7077" t="s">
        <v>665</v>
      </c>
      <c r="D7077" t="s">
        <v>40</v>
      </c>
      <c r="E7077" t="s">
        <v>42</v>
      </c>
      <c r="F7077" t="s">
        <v>86</v>
      </c>
      <c r="G7077">
        <v>19.440000000000001</v>
      </c>
    </row>
    <row r="7078" spans="1:7" x14ac:dyDescent="0.55000000000000004">
      <c r="A7078" s="1">
        <v>43415</v>
      </c>
      <c r="B7078" t="s">
        <v>22</v>
      </c>
      <c r="C7078" t="s">
        <v>39</v>
      </c>
      <c r="D7078" t="s">
        <v>40</v>
      </c>
      <c r="E7078" t="s">
        <v>42</v>
      </c>
      <c r="F7078" t="s">
        <v>86</v>
      </c>
      <c r="G7078">
        <v>19.440000000000001</v>
      </c>
    </row>
    <row r="7079" spans="1:7" x14ac:dyDescent="0.55000000000000004">
      <c r="A7079" s="1">
        <v>42717</v>
      </c>
      <c r="B7079" t="s">
        <v>98</v>
      </c>
      <c r="C7079" t="s">
        <v>1244</v>
      </c>
      <c r="D7079" t="s">
        <v>144</v>
      </c>
      <c r="E7079" t="s">
        <v>42</v>
      </c>
      <c r="F7079" t="s">
        <v>86</v>
      </c>
      <c r="G7079">
        <v>19.440000000000001</v>
      </c>
    </row>
    <row r="7080" spans="1:7" x14ac:dyDescent="0.55000000000000004">
      <c r="A7080" s="1">
        <v>43361</v>
      </c>
      <c r="B7080" t="s">
        <v>37</v>
      </c>
      <c r="C7080" t="s">
        <v>263</v>
      </c>
      <c r="D7080" t="s">
        <v>144</v>
      </c>
      <c r="E7080" t="s">
        <v>42</v>
      </c>
      <c r="F7080" t="s">
        <v>86</v>
      </c>
      <c r="G7080">
        <v>19.440000000000001</v>
      </c>
    </row>
    <row r="7081" spans="1:7" x14ac:dyDescent="0.55000000000000004">
      <c r="A7081" s="1">
        <v>42698</v>
      </c>
      <c r="B7081" t="s">
        <v>22</v>
      </c>
      <c r="C7081" t="s">
        <v>39</v>
      </c>
      <c r="D7081" t="s">
        <v>40</v>
      </c>
      <c r="E7081" t="s">
        <v>42</v>
      </c>
      <c r="F7081" t="s">
        <v>86</v>
      </c>
      <c r="G7081">
        <v>19.440000000000001</v>
      </c>
    </row>
    <row r="7082" spans="1:7" x14ac:dyDescent="0.55000000000000004">
      <c r="A7082" s="1">
        <v>42437</v>
      </c>
      <c r="B7082" t="s">
        <v>37</v>
      </c>
      <c r="C7082" t="s">
        <v>263</v>
      </c>
      <c r="D7082" t="s">
        <v>144</v>
      </c>
      <c r="E7082" t="s">
        <v>42</v>
      </c>
      <c r="F7082" t="s">
        <v>86</v>
      </c>
      <c r="G7082">
        <v>19.440000000000001</v>
      </c>
    </row>
    <row r="7083" spans="1:7" x14ac:dyDescent="0.55000000000000004">
      <c r="A7083" s="1">
        <v>42312</v>
      </c>
      <c r="B7083" t="s">
        <v>22</v>
      </c>
      <c r="C7083" t="s">
        <v>39</v>
      </c>
      <c r="D7083" t="s">
        <v>40</v>
      </c>
      <c r="E7083" t="s">
        <v>42</v>
      </c>
      <c r="F7083" t="s">
        <v>86</v>
      </c>
      <c r="G7083">
        <v>19.440000000000001</v>
      </c>
    </row>
    <row r="7084" spans="1:7" x14ac:dyDescent="0.55000000000000004">
      <c r="A7084" s="1">
        <v>43042</v>
      </c>
      <c r="B7084" t="s">
        <v>22</v>
      </c>
      <c r="C7084" t="s">
        <v>39</v>
      </c>
      <c r="D7084" t="s">
        <v>40</v>
      </c>
      <c r="E7084" t="s">
        <v>42</v>
      </c>
      <c r="F7084" t="s">
        <v>86</v>
      </c>
      <c r="G7084">
        <v>19.440000000000001</v>
      </c>
    </row>
    <row r="7085" spans="1:7" x14ac:dyDescent="0.55000000000000004">
      <c r="A7085" s="1">
        <v>43435</v>
      </c>
      <c r="B7085" t="s">
        <v>98</v>
      </c>
      <c r="C7085" t="s">
        <v>745</v>
      </c>
      <c r="D7085" t="s">
        <v>144</v>
      </c>
      <c r="E7085" t="s">
        <v>42</v>
      </c>
      <c r="F7085" t="s">
        <v>86</v>
      </c>
      <c r="G7085">
        <v>19.440000000000001</v>
      </c>
    </row>
    <row r="7086" spans="1:7" x14ac:dyDescent="0.55000000000000004">
      <c r="A7086" s="1">
        <v>42098</v>
      </c>
      <c r="B7086" t="s">
        <v>37</v>
      </c>
      <c r="C7086" t="s">
        <v>734</v>
      </c>
      <c r="D7086" t="s">
        <v>26</v>
      </c>
      <c r="E7086" t="s">
        <v>42</v>
      </c>
      <c r="F7086" t="s">
        <v>86</v>
      </c>
      <c r="G7086">
        <v>19.440000000000001</v>
      </c>
    </row>
    <row r="7087" spans="1:7" x14ac:dyDescent="0.55000000000000004">
      <c r="A7087" s="1">
        <v>42010</v>
      </c>
      <c r="B7087" t="s">
        <v>22</v>
      </c>
      <c r="C7087" t="s">
        <v>39</v>
      </c>
      <c r="D7087" t="s">
        <v>40</v>
      </c>
      <c r="E7087" t="s">
        <v>42</v>
      </c>
      <c r="F7087" t="s">
        <v>86</v>
      </c>
      <c r="G7087">
        <v>19.440000000000001</v>
      </c>
    </row>
    <row r="7088" spans="1:7" x14ac:dyDescent="0.55000000000000004">
      <c r="A7088" s="1">
        <v>42273</v>
      </c>
      <c r="B7088" t="s">
        <v>98</v>
      </c>
      <c r="C7088" t="s">
        <v>39</v>
      </c>
      <c r="D7088" t="s">
        <v>40</v>
      </c>
      <c r="E7088" t="s">
        <v>42</v>
      </c>
      <c r="F7088" t="s">
        <v>86</v>
      </c>
      <c r="G7088">
        <v>19.440000000000001</v>
      </c>
    </row>
    <row r="7089" spans="1:7" x14ac:dyDescent="0.55000000000000004">
      <c r="A7089" s="1">
        <v>43406</v>
      </c>
      <c r="B7089" t="s">
        <v>22</v>
      </c>
      <c r="C7089" t="s">
        <v>117</v>
      </c>
      <c r="D7089" t="s">
        <v>40</v>
      </c>
      <c r="E7089" t="s">
        <v>42</v>
      </c>
      <c r="F7089" t="s">
        <v>86</v>
      </c>
      <c r="G7089">
        <v>19.440000000000001</v>
      </c>
    </row>
    <row r="7090" spans="1:7" x14ac:dyDescent="0.55000000000000004">
      <c r="A7090" s="1">
        <v>42498</v>
      </c>
      <c r="B7090" t="s">
        <v>22</v>
      </c>
      <c r="C7090" t="s">
        <v>263</v>
      </c>
      <c r="D7090" t="s">
        <v>144</v>
      </c>
      <c r="E7090" t="s">
        <v>42</v>
      </c>
      <c r="F7090" t="s">
        <v>86</v>
      </c>
      <c r="G7090">
        <v>19.440000000000001</v>
      </c>
    </row>
    <row r="7091" spans="1:7" x14ac:dyDescent="0.55000000000000004">
      <c r="A7091" s="1">
        <v>42553</v>
      </c>
      <c r="B7091" t="s">
        <v>98</v>
      </c>
      <c r="C7091" t="s">
        <v>263</v>
      </c>
      <c r="D7091" t="s">
        <v>144</v>
      </c>
      <c r="E7091" t="s">
        <v>42</v>
      </c>
      <c r="F7091" t="s">
        <v>86</v>
      </c>
      <c r="G7091">
        <v>19.440000000000001</v>
      </c>
    </row>
    <row r="7092" spans="1:7" x14ac:dyDescent="0.55000000000000004">
      <c r="A7092" s="1">
        <v>42856</v>
      </c>
      <c r="B7092" t="s">
        <v>22</v>
      </c>
      <c r="C7092" t="s">
        <v>1708</v>
      </c>
      <c r="D7092" t="s">
        <v>26</v>
      </c>
      <c r="E7092" t="s">
        <v>42</v>
      </c>
      <c r="F7092" t="s">
        <v>86</v>
      </c>
      <c r="G7092">
        <v>19.440000000000001</v>
      </c>
    </row>
    <row r="7093" spans="1:7" x14ac:dyDescent="0.55000000000000004">
      <c r="A7093" s="1">
        <v>42100</v>
      </c>
      <c r="B7093" t="s">
        <v>37</v>
      </c>
      <c r="C7093" t="s">
        <v>39</v>
      </c>
      <c r="D7093" t="s">
        <v>40</v>
      </c>
      <c r="E7093" t="s">
        <v>42</v>
      </c>
      <c r="F7093" t="s">
        <v>86</v>
      </c>
      <c r="G7093">
        <v>19.440000000000001</v>
      </c>
    </row>
    <row r="7094" spans="1:7" x14ac:dyDescent="0.55000000000000004">
      <c r="A7094" s="1">
        <v>43354</v>
      </c>
      <c r="B7094" t="s">
        <v>22</v>
      </c>
      <c r="C7094" t="s">
        <v>92</v>
      </c>
      <c r="D7094" t="s">
        <v>40</v>
      </c>
      <c r="E7094" t="s">
        <v>42</v>
      </c>
      <c r="F7094" t="s">
        <v>86</v>
      </c>
      <c r="G7094">
        <v>19.440000000000001</v>
      </c>
    </row>
    <row r="7095" spans="1:7" x14ac:dyDescent="0.55000000000000004">
      <c r="A7095" s="1">
        <v>43331</v>
      </c>
      <c r="B7095" t="s">
        <v>22</v>
      </c>
      <c r="C7095" t="s">
        <v>1244</v>
      </c>
      <c r="D7095" t="s">
        <v>144</v>
      </c>
      <c r="E7095" t="s">
        <v>42</v>
      </c>
      <c r="F7095" t="s">
        <v>86</v>
      </c>
      <c r="G7095">
        <v>19.440000000000001</v>
      </c>
    </row>
    <row r="7096" spans="1:7" x14ac:dyDescent="0.55000000000000004">
      <c r="A7096" s="1">
        <v>42837</v>
      </c>
      <c r="B7096" t="s">
        <v>22</v>
      </c>
      <c r="C7096" t="s">
        <v>39</v>
      </c>
      <c r="D7096" t="s">
        <v>40</v>
      </c>
      <c r="E7096" t="s">
        <v>42</v>
      </c>
      <c r="F7096" t="s">
        <v>86</v>
      </c>
      <c r="G7096">
        <v>19.440000000000001</v>
      </c>
    </row>
    <row r="7097" spans="1:7" x14ac:dyDescent="0.55000000000000004">
      <c r="A7097" s="1">
        <v>42057</v>
      </c>
      <c r="B7097" t="s">
        <v>22</v>
      </c>
      <c r="C7097" t="s">
        <v>39</v>
      </c>
      <c r="D7097" t="s">
        <v>40</v>
      </c>
      <c r="E7097" t="s">
        <v>42</v>
      </c>
      <c r="F7097" t="s">
        <v>86</v>
      </c>
      <c r="G7097">
        <v>19.440000000000001</v>
      </c>
    </row>
    <row r="7098" spans="1:7" x14ac:dyDescent="0.55000000000000004">
      <c r="A7098" s="1">
        <v>42969</v>
      </c>
      <c r="B7098" t="s">
        <v>37</v>
      </c>
      <c r="C7098" t="s">
        <v>92</v>
      </c>
      <c r="D7098" t="s">
        <v>40</v>
      </c>
      <c r="E7098" t="s">
        <v>42</v>
      </c>
      <c r="F7098" t="s">
        <v>86</v>
      </c>
      <c r="G7098">
        <v>19.440000000000001</v>
      </c>
    </row>
    <row r="7099" spans="1:7" x14ac:dyDescent="0.55000000000000004">
      <c r="A7099" s="1">
        <v>42645</v>
      </c>
      <c r="B7099" t="s">
        <v>22</v>
      </c>
      <c r="C7099" t="s">
        <v>2738</v>
      </c>
      <c r="D7099" t="s">
        <v>144</v>
      </c>
      <c r="E7099" t="s">
        <v>42</v>
      </c>
      <c r="F7099" t="s">
        <v>86</v>
      </c>
      <c r="G7099">
        <v>19.440000000000001</v>
      </c>
    </row>
    <row r="7100" spans="1:7" x14ac:dyDescent="0.55000000000000004">
      <c r="A7100" s="1">
        <v>43084</v>
      </c>
      <c r="B7100" t="s">
        <v>98</v>
      </c>
      <c r="C7100" t="s">
        <v>1708</v>
      </c>
      <c r="D7100" t="s">
        <v>26</v>
      </c>
      <c r="E7100" t="s">
        <v>42</v>
      </c>
      <c r="F7100" t="s">
        <v>86</v>
      </c>
      <c r="G7100">
        <v>19.440000000000001</v>
      </c>
    </row>
    <row r="7101" spans="1:7" x14ac:dyDescent="0.55000000000000004">
      <c r="A7101" s="1">
        <v>42239</v>
      </c>
      <c r="B7101" t="s">
        <v>98</v>
      </c>
      <c r="C7101" t="s">
        <v>234</v>
      </c>
      <c r="D7101" t="s">
        <v>101</v>
      </c>
      <c r="E7101" t="s">
        <v>42</v>
      </c>
      <c r="F7101" t="s">
        <v>86</v>
      </c>
      <c r="G7101">
        <v>19.440000000000001</v>
      </c>
    </row>
    <row r="7102" spans="1:7" x14ac:dyDescent="0.55000000000000004">
      <c r="A7102" s="1">
        <v>43278</v>
      </c>
      <c r="B7102" t="s">
        <v>37</v>
      </c>
      <c r="C7102" t="s">
        <v>92</v>
      </c>
      <c r="D7102" t="s">
        <v>40</v>
      </c>
      <c r="E7102" t="s">
        <v>42</v>
      </c>
      <c r="F7102" t="s">
        <v>86</v>
      </c>
      <c r="G7102">
        <v>19.440000000000001</v>
      </c>
    </row>
    <row r="7103" spans="1:7" x14ac:dyDescent="0.55000000000000004">
      <c r="A7103" s="1">
        <v>43458</v>
      </c>
      <c r="B7103" t="s">
        <v>37</v>
      </c>
      <c r="C7103" t="s">
        <v>1244</v>
      </c>
      <c r="D7103" t="s">
        <v>144</v>
      </c>
      <c r="E7103" t="s">
        <v>42</v>
      </c>
      <c r="F7103" t="s">
        <v>86</v>
      </c>
      <c r="G7103">
        <v>19.440000000000001</v>
      </c>
    </row>
    <row r="7104" spans="1:7" x14ac:dyDescent="0.55000000000000004">
      <c r="A7104" s="1">
        <v>43354</v>
      </c>
      <c r="B7104" t="s">
        <v>37</v>
      </c>
      <c r="C7104" t="s">
        <v>39</v>
      </c>
      <c r="D7104" t="s">
        <v>40</v>
      </c>
      <c r="E7104" t="s">
        <v>42</v>
      </c>
      <c r="F7104" t="s">
        <v>86</v>
      </c>
      <c r="G7104">
        <v>19.440000000000001</v>
      </c>
    </row>
    <row r="7105" spans="1:7" x14ac:dyDescent="0.55000000000000004">
      <c r="A7105" s="1">
        <v>43263</v>
      </c>
      <c r="B7105" t="s">
        <v>22</v>
      </c>
      <c r="C7105" t="s">
        <v>92</v>
      </c>
      <c r="D7105" t="s">
        <v>40</v>
      </c>
      <c r="E7105" t="s">
        <v>42</v>
      </c>
      <c r="F7105" t="s">
        <v>86</v>
      </c>
      <c r="G7105">
        <v>19.440000000000001</v>
      </c>
    </row>
    <row r="7106" spans="1:7" x14ac:dyDescent="0.55000000000000004">
      <c r="A7106" s="1">
        <v>42443</v>
      </c>
      <c r="B7106" t="s">
        <v>22</v>
      </c>
      <c r="C7106" t="s">
        <v>39</v>
      </c>
      <c r="D7106" t="s">
        <v>40</v>
      </c>
      <c r="E7106" t="s">
        <v>42</v>
      </c>
      <c r="F7106" t="s">
        <v>86</v>
      </c>
      <c r="G7106">
        <v>19.440000000000001</v>
      </c>
    </row>
    <row r="7107" spans="1:7" x14ac:dyDescent="0.55000000000000004">
      <c r="A7107" s="1">
        <v>42705</v>
      </c>
      <c r="B7107" t="s">
        <v>98</v>
      </c>
      <c r="C7107" t="s">
        <v>234</v>
      </c>
      <c r="D7107" t="s">
        <v>101</v>
      </c>
      <c r="E7107" t="s">
        <v>42</v>
      </c>
      <c r="F7107" t="s">
        <v>86</v>
      </c>
      <c r="G7107">
        <v>19.440000000000001</v>
      </c>
    </row>
    <row r="7108" spans="1:7" x14ac:dyDescent="0.55000000000000004">
      <c r="A7108" s="1">
        <v>42358</v>
      </c>
      <c r="B7108" t="s">
        <v>22</v>
      </c>
      <c r="C7108" t="s">
        <v>100</v>
      </c>
      <c r="D7108" t="s">
        <v>101</v>
      </c>
      <c r="E7108" t="s">
        <v>42</v>
      </c>
      <c r="F7108" t="s">
        <v>74</v>
      </c>
      <c r="G7108">
        <v>19.431999999999999</v>
      </c>
    </row>
    <row r="7109" spans="1:7" x14ac:dyDescent="0.55000000000000004">
      <c r="A7109" s="1">
        <v>43177</v>
      </c>
      <c r="B7109" t="s">
        <v>37</v>
      </c>
      <c r="C7109" t="s">
        <v>39</v>
      </c>
      <c r="D7109" t="s">
        <v>40</v>
      </c>
      <c r="E7109" t="s">
        <v>42</v>
      </c>
      <c r="F7109" t="s">
        <v>169</v>
      </c>
      <c r="G7109">
        <v>19.399999999999999</v>
      </c>
    </row>
    <row r="7110" spans="1:7" x14ac:dyDescent="0.55000000000000004">
      <c r="A7110" s="1">
        <v>42880</v>
      </c>
      <c r="B7110" t="s">
        <v>98</v>
      </c>
      <c r="C7110" t="s">
        <v>1271</v>
      </c>
      <c r="D7110" t="s">
        <v>26</v>
      </c>
      <c r="E7110" t="s">
        <v>42</v>
      </c>
      <c r="F7110" t="s">
        <v>86</v>
      </c>
      <c r="G7110">
        <v>19.36</v>
      </c>
    </row>
    <row r="7111" spans="1:7" x14ac:dyDescent="0.55000000000000004">
      <c r="A7111" s="1">
        <v>42024</v>
      </c>
      <c r="B7111" t="s">
        <v>22</v>
      </c>
      <c r="C7111" t="s">
        <v>39</v>
      </c>
      <c r="D7111" t="s">
        <v>40</v>
      </c>
      <c r="E7111" t="s">
        <v>42</v>
      </c>
      <c r="F7111" t="s">
        <v>86</v>
      </c>
      <c r="G7111">
        <v>19.36</v>
      </c>
    </row>
    <row r="7112" spans="1:7" x14ac:dyDescent="0.55000000000000004">
      <c r="A7112" s="1">
        <v>42268</v>
      </c>
      <c r="B7112" t="s">
        <v>22</v>
      </c>
      <c r="C7112" t="s">
        <v>39</v>
      </c>
      <c r="D7112" t="s">
        <v>40</v>
      </c>
      <c r="E7112" t="s">
        <v>42</v>
      </c>
      <c r="F7112" t="s">
        <v>86</v>
      </c>
      <c r="G7112">
        <v>19.350000000000001</v>
      </c>
    </row>
    <row r="7113" spans="1:7" x14ac:dyDescent="0.55000000000000004">
      <c r="A7113" s="1">
        <v>42948</v>
      </c>
      <c r="B7113" t="s">
        <v>22</v>
      </c>
      <c r="C7113" t="s">
        <v>143</v>
      </c>
      <c r="D7113" t="s">
        <v>144</v>
      </c>
      <c r="E7113" t="s">
        <v>28</v>
      </c>
      <c r="F7113" t="s">
        <v>61</v>
      </c>
      <c r="G7113">
        <v>19.312000000000001</v>
      </c>
    </row>
    <row r="7114" spans="1:7" x14ac:dyDescent="0.55000000000000004">
      <c r="A7114" s="1">
        <v>42334</v>
      </c>
      <c r="B7114" t="s">
        <v>22</v>
      </c>
      <c r="C7114" t="s">
        <v>100</v>
      </c>
      <c r="D7114" t="s">
        <v>101</v>
      </c>
      <c r="E7114" t="s">
        <v>28</v>
      </c>
      <c r="F7114" t="s">
        <v>61</v>
      </c>
      <c r="G7114">
        <v>19.3</v>
      </c>
    </row>
    <row r="7115" spans="1:7" x14ac:dyDescent="0.55000000000000004">
      <c r="A7115" s="1">
        <v>42024</v>
      </c>
      <c r="B7115" t="s">
        <v>22</v>
      </c>
      <c r="C7115" t="s">
        <v>39</v>
      </c>
      <c r="D7115" t="s">
        <v>40</v>
      </c>
      <c r="E7115" t="s">
        <v>28</v>
      </c>
      <c r="F7115" t="s">
        <v>61</v>
      </c>
      <c r="G7115">
        <v>19.3</v>
      </c>
    </row>
    <row r="7116" spans="1:7" x14ac:dyDescent="0.55000000000000004">
      <c r="A7116" s="1">
        <v>42308</v>
      </c>
      <c r="B7116" t="s">
        <v>37</v>
      </c>
      <c r="C7116" t="s">
        <v>39</v>
      </c>
      <c r="D7116" t="s">
        <v>40</v>
      </c>
      <c r="E7116" t="s">
        <v>42</v>
      </c>
      <c r="F7116" t="s">
        <v>71</v>
      </c>
      <c r="G7116">
        <v>19.295999999999999</v>
      </c>
    </row>
    <row r="7117" spans="1:7" x14ac:dyDescent="0.55000000000000004">
      <c r="A7117" s="1">
        <v>42924</v>
      </c>
      <c r="B7117" t="s">
        <v>22</v>
      </c>
      <c r="C7117" t="s">
        <v>92</v>
      </c>
      <c r="D7117" t="s">
        <v>40</v>
      </c>
      <c r="E7117" t="s">
        <v>42</v>
      </c>
      <c r="F7117" t="s">
        <v>71</v>
      </c>
      <c r="G7117">
        <v>19.295999999999999</v>
      </c>
    </row>
    <row r="7118" spans="1:7" x14ac:dyDescent="0.55000000000000004">
      <c r="A7118" s="1">
        <v>43028</v>
      </c>
      <c r="B7118" t="s">
        <v>37</v>
      </c>
      <c r="C7118" t="s">
        <v>39</v>
      </c>
      <c r="D7118" t="s">
        <v>40</v>
      </c>
      <c r="E7118" t="s">
        <v>42</v>
      </c>
      <c r="F7118" t="s">
        <v>71</v>
      </c>
      <c r="G7118">
        <v>19.295999999999999</v>
      </c>
    </row>
    <row r="7119" spans="1:7" x14ac:dyDescent="0.55000000000000004">
      <c r="A7119" s="1">
        <v>42310</v>
      </c>
      <c r="B7119" t="s">
        <v>22</v>
      </c>
      <c r="C7119" t="s">
        <v>494</v>
      </c>
      <c r="D7119" t="s">
        <v>144</v>
      </c>
      <c r="E7119" t="s">
        <v>42</v>
      </c>
      <c r="F7119" t="s">
        <v>71</v>
      </c>
      <c r="G7119">
        <v>19.242000000000001</v>
      </c>
    </row>
    <row r="7120" spans="1:7" x14ac:dyDescent="0.55000000000000004">
      <c r="A7120" s="1">
        <v>42513</v>
      </c>
      <c r="B7120" t="s">
        <v>22</v>
      </c>
      <c r="C7120" t="s">
        <v>306</v>
      </c>
      <c r="D7120" t="s">
        <v>40</v>
      </c>
      <c r="E7120" t="s">
        <v>42</v>
      </c>
      <c r="F7120" t="s">
        <v>71</v>
      </c>
      <c r="G7120">
        <v>19.193999999999999</v>
      </c>
    </row>
    <row r="7121" spans="1:7" x14ac:dyDescent="0.55000000000000004">
      <c r="A7121" s="1">
        <v>43232</v>
      </c>
      <c r="B7121" t="s">
        <v>37</v>
      </c>
      <c r="C7121" t="s">
        <v>39</v>
      </c>
      <c r="D7121" t="s">
        <v>40</v>
      </c>
      <c r="E7121" t="s">
        <v>42</v>
      </c>
      <c r="F7121" t="s">
        <v>71</v>
      </c>
      <c r="G7121">
        <v>19.167999999999999</v>
      </c>
    </row>
    <row r="7122" spans="1:7" x14ac:dyDescent="0.55000000000000004">
      <c r="A7122" s="1">
        <v>42589</v>
      </c>
      <c r="B7122" t="s">
        <v>98</v>
      </c>
      <c r="C7122" t="s">
        <v>39</v>
      </c>
      <c r="D7122" t="s">
        <v>40</v>
      </c>
      <c r="E7122" t="s">
        <v>42</v>
      </c>
      <c r="F7122" t="s">
        <v>71</v>
      </c>
      <c r="G7122">
        <v>19.152000000000001</v>
      </c>
    </row>
    <row r="7123" spans="1:7" x14ac:dyDescent="0.55000000000000004">
      <c r="A7123" s="1">
        <v>42534</v>
      </c>
      <c r="B7123" t="s">
        <v>37</v>
      </c>
      <c r="C7123" t="s">
        <v>354</v>
      </c>
      <c r="D7123" t="s">
        <v>26</v>
      </c>
      <c r="E7123" t="s">
        <v>42</v>
      </c>
      <c r="F7123" t="s">
        <v>71</v>
      </c>
      <c r="G7123">
        <v>19.14</v>
      </c>
    </row>
    <row r="7124" spans="1:7" x14ac:dyDescent="0.55000000000000004">
      <c r="A7124" s="1">
        <v>43017</v>
      </c>
      <c r="B7124" t="s">
        <v>37</v>
      </c>
      <c r="C7124" t="s">
        <v>143</v>
      </c>
      <c r="D7124" t="s">
        <v>144</v>
      </c>
      <c r="E7124" t="s">
        <v>42</v>
      </c>
      <c r="F7124" t="s">
        <v>86</v>
      </c>
      <c r="G7124">
        <v>19.135999999999999</v>
      </c>
    </row>
    <row r="7125" spans="1:7" x14ac:dyDescent="0.55000000000000004">
      <c r="A7125" s="1">
        <v>42864</v>
      </c>
      <c r="B7125" t="s">
        <v>22</v>
      </c>
      <c r="C7125" t="s">
        <v>100</v>
      </c>
      <c r="D7125" t="s">
        <v>101</v>
      </c>
      <c r="E7125" t="s">
        <v>67</v>
      </c>
      <c r="F7125" t="s">
        <v>68</v>
      </c>
      <c r="G7125">
        <v>19.135999999999999</v>
      </c>
    </row>
    <row r="7126" spans="1:7" x14ac:dyDescent="0.55000000000000004">
      <c r="A7126" s="1">
        <v>42291</v>
      </c>
      <c r="B7126" t="s">
        <v>22</v>
      </c>
      <c r="C7126" t="s">
        <v>207</v>
      </c>
      <c r="D7126" t="s">
        <v>101</v>
      </c>
      <c r="E7126" t="s">
        <v>42</v>
      </c>
      <c r="F7126" t="s">
        <v>86</v>
      </c>
      <c r="G7126">
        <v>19.135999999999999</v>
      </c>
    </row>
    <row r="7127" spans="1:7" x14ac:dyDescent="0.55000000000000004">
      <c r="A7127" s="1">
        <v>43444</v>
      </c>
      <c r="B7127" t="s">
        <v>22</v>
      </c>
      <c r="C7127" t="s">
        <v>50</v>
      </c>
      <c r="D7127" t="s">
        <v>26</v>
      </c>
      <c r="E7127" t="s">
        <v>28</v>
      </c>
      <c r="F7127" t="s">
        <v>61</v>
      </c>
      <c r="G7127">
        <v>19.103999999999999</v>
      </c>
    </row>
    <row r="7128" spans="1:7" x14ac:dyDescent="0.55000000000000004">
      <c r="A7128" s="1">
        <v>43059</v>
      </c>
      <c r="B7128" t="s">
        <v>98</v>
      </c>
      <c r="C7128" t="s">
        <v>494</v>
      </c>
      <c r="D7128" t="s">
        <v>144</v>
      </c>
      <c r="E7128" t="s">
        <v>42</v>
      </c>
      <c r="F7128" t="s">
        <v>265</v>
      </c>
      <c r="G7128">
        <v>19.096</v>
      </c>
    </row>
    <row r="7129" spans="1:7" x14ac:dyDescent="0.55000000000000004">
      <c r="A7129" s="1">
        <v>43357</v>
      </c>
      <c r="B7129" t="s">
        <v>22</v>
      </c>
      <c r="C7129" t="s">
        <v>234</v>
      </c>
      <c r="D7129" t="s">
        <v>101</v>
      </c>
      <c r="E7129" t="s">
        <v>42</v>
      </c>
      <c r="F7129" t="s">
        <v>86</v>
      </c>
      <c r="G7129">
        <v>19.05</v>
      </c>
    </row>
    <row r="7130" spans="1:7" x14ac:dyDescent="0.55000000000000004">
      <c r="A7130" s="1">
        <v>42024</v>
      </c>
      <c r="B7130" t="s">
        <v>22</v>
      </c>
      <c r="C7130" t="s">
        <v>234</v>
      </c>
      <c r="D7130" t="s">
        <v>101</v>
      </c>
      <c r="E7130" t="s">
        <v>42</v>
      </c>
      <c r="F7130" t="s">
        <v>71</v>
      </c>
      <c r="G7130">
        <v>19.05</v>
      </c>
    </row>
    <row r="7131" spans="1:7" x14ac:dyDescent="0.55000000000000004">
      <c r="A7131" s="1">
        <v>43215</v>
      </c>
      <c r="B7131" t="s">
        <v>22</v>
      </c>
      <c r="C7131" t="s">
        <v>39</v>
      </c>
      <c r="D7131" t="s">
        <v>40</v>
      </c>
      <c r="E7131" t="s">
        <v>42</v>
      </c>
      <c r="F7131" t="s">
        <v>86</v>
      </c>
      <c r="G7131">
        <v>19.05</v>
      </c>
    </row>
    <row r="7132" spans="1:7" x14ac:dyDescent="0.55000000000000004">
      <c r="A7132" s="1">
        <v>43263</v>
      </c>
      <c r="B7132" t="s">
        <v>22</v>
      </c>
      <c r="C7132" t="s">
        <v>263</v>
      </c>
      <c r="D7132" t="s">
        <v>144</v>
      </c>
      <c r="E7132" t="s">
        <v>42</v>
      </c>
      <c r="F7132" t="s">
        <v>86</v>
      </c>
      <c r="G7132">
        <v>19.04</v>
      </c>
    </row>
    <row r="7133" spans="1:7" x14ac:dyDescent="0.55000000000000004">
      <c r="A7133" s="1">
        <v>43347</v>
      </c>
      <c r="B7133" t="s">
        <v>22</v>
      </c>
      <c r="C7133" t="s">
        <v>143</v>
      </c>
      <c r="D7133" t="s">
        <v>144</v>
      </c>
      <c r="E7133" t="s">
        <v>67</v>
      </c>
      <c r="F7133" t="s">
        <v>157</v>
      </c>
      <c r="G7133">
        <v>19.04</v>
      </c>
    </row>
    <row r="7134" spans="1:7" x14ac:dyDescent="0.55000000000000004">
      <c r="A7134" s="1">
        <v>43078</v>
      </c>
      <c r="B7134" t="s">
        <v>37</v>
      </c>
      <c r="C7134" t="s">
        <v>207</v>
      </c>
      <c r="D7134" t="s">
        <v>101</v>
      </c>
      <c r="E7134" t="s">
        <v>67</v>
      </c>
      <c r="F7134" t="s">
        <v>157</v>
      </c>
      <c r="G7134">
        <v>19.04</v>
      </c>
    </row>
    <row r="7135" spans="1:7" x14ac:dyDescent="0.55000000000000004">
      <c r="A7135" s="1">
        <v>42102</v>
      </c>
      <c r="B7135" t="s">
        <v>37</v>
      </c>
      <c r="C7135" t="s">
        <v>306</v>
      </c>
      <c r="D7135" t="s">
        <v>40</v>
      </c>
      <c r="E7135" t="s">
        <v>42</v>
      </c>
      <c r="F7135" t="s">
        <v>86</v>
      </c>
      <c r="G7135">
        <v>19.007999999999999</v>
      </c>
    </row>
    <row r="7136" spans="1:7" x14ac:dyDescent="0.55000000000000004">
      <c r="A7136" s="1">
        <v>43428</v>
      </c>
      <c r="B7136" t="s">
        <v>37</v>
      </c>
      <c r="C7136" t="s">
        <v>84</v>
      </c>
      <c r="D7136" t="s">
        <v>26</v>
      </c>
      <c r="E7136" t="s">
        <v>42</v>
      </c>
      <c r="F7136" t="s">
        <v>71</v>
      </c>
      <c r="G7136">
        <v>19.007999999999999</v>
      </c>
    </row>
    <row r="7137" spans="1:7" x14ac:dyDescent="0.55000000000000004">
      <c r="A7137" s="1">
        <v>42556</v>
      </c>
      <c r="B7137" t="s">
        <v>98</v>
      </c>
      <c r="C7137" t="s">
        <v>234</v>
      </c>
      <c r="D7137" t="s">
        <v>101</v>
      </c>
      <c r="E7137" t="s">
        <v>42</v>
      </c>
      <c r="F7137" t="s">
        <v>71</v>
      </c>
      <c r="G7137">
        <v>19</v>
      </c>
    </row>
    <row r="7138" spans="1:7" x14ac:dyDescent="0.55000000000000004">
      <c r="A7138" s="1">
        <v>43382</v>
      </c>
      <c r="B7138" t="s">
        <v>22</v>
      </c>
      <c r="C7138" t="s">
        <v>263</v>
      </c>
      <c r="D7138" t="s">
        <v>144</v>
      </c>
      <c r="E7138" t="s">
        <v>42</v>
      </c>
      <c r="F7138" t="s">
        <v>86</v>
      </c>
      <c r="G7138">
        <v>18.98</v>
      </c>
    </row>
    <row r="7139" spans="1:7" x14ac:dyDescent="0.55000000000000004">
      <c r="A7139" s="1">
        <v>43007</v>
      </c>
      <c r="B7139" t="s">
        <v>22</v>
      </c>
      <c r="C7139" t="s">
        <v>39</v>
      </c>
      <c r="D7139" t="s">
        <v>40</v>
      </c>
      <c r="E7139" t="s">
        <v>42</v>
      </c>
      <c r="F7139" t="s">
        <v>86</v>
      </c>
      <c r="G7139">
        <v>18.97</v>
      </c>
    </row>
    <row r="7140" spans="1:7" x14ac:dyDescent="0.55000000000000004">
      <c r="A7140" s="1">
        <v>43452</v>
      </c>
      <c r="B7140" t="s">
        <v>22</v>
      </c>
      <c r="C7140" t="s">
        <v>263</v>
      </c>
      <c r="D7140" t="s">
        <v>144</v>
      </c>
      <c r="E7140" t="s">
        <v>28</v>
      </c>
      <c r="F7140" t="s">
        <v>61</v>
      </c>
      <c r="G7140">
        <v>18.96</v>
      </c>
    </row>
    <row r="7141" spans="1:7" x14ac:dyDescent="0.55000000000000004">
      <c r="A7141" s="1">
        <v>43450</v>
      </c>
      <c r="B7141" t="s">
        <v>37</v>
      </c>
      <c r="C7141" t="s">
        <v>39</v>
      </c>
      <c r="D7141" t="s">
        <v>40</v>
      </c>
      <c r="E7141" t="s">
        <v>28</v>
      </c>
      <c r="F7141" t="s">
        <v>61</v>
      </c>
      <c r="G7141">
        <v>18.96</v>
      </c>
    </row>
    <row r="7142" spans="1:7" x14ac:dyDescent="0.55000000000000004">
      <c r="A7142" s="1">
        <v>43000</v>
      </c>
      <c r="B7142" t="s">
        <v>37</v>
      </c>
      <c r="C7142" t="s">
        <v>110</v>
      </c>
      <c r="D7142" t="s">
        <v>101</v>
      </c>
      <c r="E7142" t="s">
        <v>28</v>
      </c>
      <c r="F7142" t="s">
        <v>61</v>
      </c>
      <c r="G7142">
        <v>18.96</v>
      </c>
    </row>
    <row r="7143" spans="1:7" x14ac:dyDescent="0.55000000000000004">
      <c r="A7143" s="1">
        <v>42290</v>
      </c>
      <c r="B7143" t="s">
        <v>37</v>
      </c>
      <c r="C7143" t="s">
        <v>786</v>
      </c>
      <c r="D7143" t="s">
        <v>144</v>
      </c>
      <c r="E7143" t="s">
        <v>42</v>
      </c>
      <c r="F7143" t="s">
        <v>71</v>
      </c>
      <c r="G7143">
        <v>18.940000000000001</v>
      </c>
    </row>
    <row r="7144" spans="1:7" x14ac:dyDescent="0.55000000000000004">
      <c r="A7144" s="1">
        <v>42081</v>
      </c>
      <c r="B7144" t="s">
        <v>98</v>
      </c>
      <c r="C7144" t="s">
        <v>50</v>
      </c>
      <c r="D7144" t="s">
        <v>26</v>
      </c>
      <c r="E7144" t="s">
        <v>42</v>
      </c>
      <c r="F7144" t="s">
        <v>265</v>
      </c>
      <c r="G7144">
        <v>18.936</v>
      </c>
    </row>
    <row r="7145" spans="1:7" x14ac:dyDescent="0.55000000000000004">
      <c r="A7145" s="1">
        <v>43380</v>
      </c>
      <c r="B7145" t="s">
        <v>98</v>
      </c>
      <c r="C7145" t="s">
        <v>84</v>
      </c>
      <c r="D7145" t="s">
        <v>26</v>
      </c>
      <c r="E7145" t="s">
        <v>42</v>
      </c>
      <c r="F7145" t="s">
        <v>265</v>
      </c>
      <c r="G7145">
        <v>18.936</v>
      </c>
    </row>
    <row r="7146" spans="1:7" x14ac:dyDescent="0.55000000000000004">
      <c r="A7146" s="1">
        <v>42857</v>
      </c>
      <c r="B7146" t="s">
        <v>22</v>
      </c>
      <c r="C7146" t="s">
        <v>100</v>
      </c>
      <c r="D7146" t="s">
        <v>101</v>
      </c>
      <c r="E7146" t="s">
        <v>42</v>
      </c>
      <c r="F7146" t="s">
        <v>55</v>
      </c>
      <c r="G7146">
        <v>18.936</v>
      </c>
    </row>
    <row r="7147" spans="1:7" x14ac:dyDescent="0.55000000000000004">
      <c r="A7147" s="1">
        <v>43089</v>
      </c>
      <c r="B7147" t="s">
        <v>98</v>
      </c>
      <c r="C7147" t="s">
        <v>1488</v>
      </c>
      <c r="D7147" t="s">
        <v>26</v>
      </c>
      <c r="E7147" t="s">
        <v>28</v>
      </c>
      <c r="F7147" t="s">
        <v>61</v>
      </c>
      <c r="G7147">
        <v>18.920000000000002</v>
      </c>
    </row>
    <row r="7148" spans="1:7" x14ac:dyDescent="0.55000000000000004">
      <c r="A7148" s="1">
        <v>42098</v>
      </c>
      <c r="B7148" t="s">
        <v>98</v>
      </c>
      <c r="C7148" t="s">
        <v>39</v>
      </c>
      <c r="D7148" t="s">
        <v>40</v>
      </c>
      <c r="E7148" t="s">
        <v>42</v>
      </c>
      <c r="F7148" t="s">
        <v>43</v>
      </c>
      <c r="G7148">
        <v>18.899999999999999</v>
      </c>
    </row>
    <row r="7149" spans="1:7" x14ac:dyDescent="0.55000000000000004">
      <c r="A7149" s="1">
        <v>43345</v>
      </c>
      <c r="B7149" t="s">
        <v>37</v>
      </c>
      <c r="C7149" t="s">
        <v>263</v>
      </c>
      <c r="D7149" t="s">
        <v>144</v>
      </c>
      <c r="E7149" t="s">
        <v>42</v>
      </c>
      <c r="F7149" t="s">
        <v>43</v>
      </c>
      <c r="G7149">
        <v>18.899999999999999</v>
      </c>
    </row>
    <row r="7150" spans="1:7" x14ac:dyDescent="0.55000000000000004">
      <c r="A7150" s="1">
        <v>42899</v>
      </c>
      <c r="B7150" t="s">
        <v>22</v>
      </c>
      <c r="C7150" t="s">
        <v>4535</v>
      </c>
      <c r="D7150" t="s">
        <v>101</v>
      </c>
      <c r="E7150" t="s">
        <v>42</v>
      </c>
      <c r="F7150" t="s">
        <v>43</v>
      </c>
      <c r="G7150">
        <v>18.899999999999999</v>
      </c>
    </row>
    <row r="7151" spans="1:7" x14ac:dyDescent="0.55000000000000004">
      <c r="A7151" s="1">
        <v>43001</v>
      </c>
      <c r="B7151" t="s">
        <v>37</v>
      </c>
      <c r="C7151" t="s">
        <v>39</v>
      </c>
      <c r="D7151" t="s">
        <v>40</v>
      </c>
      <c r="E7151" t="s">
        <v>42</v>
      </c>
      <c r="F7151" t="s">
        <v>43</v>
      </c>
      <c r="G7151">
        <v>18.899999999999999</v>
      </c>
    </row>
    <row r="7152" spans="1:7" x14ac:dyDescent="0.55000000000000004">
      <c r="A7152" s="1">
        <v>42276</v>
      </c>
      <c r="B7152" t="s">
        <v>22</v>
      </c>
      <c r="C7152" t="s">
        <v>263</v>
      </c>
      <c r="D7152" t="s">
        <v>144</v>
      </c>
      <c r="E7152" t="s">
        <v>42</v>
      </c>
      <c r="F7152" t="s">
        <v>43</v>
      </c>
      <c r="G7152">
        <v>18.899999999999999</v>
      </c>
    </row>
    <row r="7153" spans="1:7" x14ac:dyDescent="0.55000000000000004">
      <c r="A7153" s="1">
        <v>42944</v>
      </c>
      <c r="B7153" t="s">
        <v>22</v>
      </c>
      <c r="C7153" t="s">
        <v>39</v>
      </c>
      <c r="D7153" t="s">
        <v>40</v>
      </c>
      <c r="E7153" t="s">
        <v>42</v>
      </c>
      <c r="F7153" t="s">
        <v>43</v>
      </c>
      <c r="G7153">
        <v>18.899999999999999</v>
      </c>
    </row>
    <row r="7154" spans="1:7" x14ac:dyDescent="0.55000000000000004">
      <c r="A7154" s="1">
        <v>42690</v>
      </c>
      <c r="B7154" t="s">
        <v>37</v>
      </c>
      <c r="C7154" t="s">
        <v>39</v>
      </c>
      <c r="D7154" t="s">
        <v>40</v>
      </c>
      <c r="E7154" t="s">
        <v>42</v>
      </c>
      <c r="F7154" t="s">
        <v>43</v>
      </c>
      <c r="G7154">
        <v>18.899999999999999</v>
      </c>
    </row>
    <row r="7155" spans="1:7" x14ac:dyDescent="0.55000000000000004">
      <c r="A7155" s="1">
        <v>42369</v>
      </c>
      <c r="B7155" t="s">
        <v>37</v>
      </c>
      <c r="C7155" t="s">
        <v>263</v>
      </c>
      <c r="D7155" t="s">
        <v>144</v>
      </c>
      <c r="E7155" t="s">
        <v>42</v>
      </c>
      <c r="F7155" t="s">
        <v>43</v>
      </c>
      <c r="G7155">
        <v>18.899999999999999</v>
      </c>
    </row>
    <row r="7156" spans="1:7" x14ac:dyDescent="0.55000000000000004">
      <c r="A7156" s="1">
        <v>42962</v>
      </c>
      <c r="B7156" t="s">
        <v>22</v>
      </c>
      <c r="C7156" t="s">
        <v>453</v>
      </c>
      <c r="D7156" t="s">
        <v>40</v>
      </c>
      <c r="E7156" t="s">
        <v>42</v>
      </c>
      <c r="F7156" t="s">
        <v>71</v>
      </c>
      <c r="G7156">
        <v>18.882000000000001</v>
      </c>
    </row>
    <row r="7157" spans="1:7" x14ac:dyDescent="0.55000000000000004">
      <c r="A7157" s="1">
        <v>42449</v>
      </c>
      <c r="B7157" t="s">
        <v>22</v>
      </c>
      <c r="C7157" t="s">
        <v>100</v>
      </c>
      <c r="D7157" t="s">
        <v>101</v>
      </c>
      <c r="E7157" t="s">
        <v>42</v>
      </c>
      <c r="F7157" t="s">
        <v>265</v>
      </c>
      <c r="G7157">
        <v>18.864000000000001</v>
      </c>
    </row>
    <row r="7158" spans="1:7" x14ac:dyDescent="0.55000000000000004">
      <c r="A7158" s="1">
        <v>43087</v>
      </c>
      <c r="B7158" t="s">
        <v>37</v>
      </c>
      <c r="C7158" t="s">
        <v>225</v>
      </c>
      <c r="D7158" t="s">
        <v>101</v>
      </c>
      <c r="E7158" t="s">
        <v>28</v>
      </c>
      <c r="F7158" t="s">
        <v>61</v>
      </c>
      <c r="G7158">
        <v>18.84</v>
      </c>
    </row>
    <row r="7159" spans="1:7" x14ac:dyDescent="0.55000000000000004">
      <c r="A7159" s="1">
        <v>42771</v>
      </c>
      <c r="B7159" t="s">
        <v>98</v>
      </c>
      <c r="C7159" t="s">
        <v>1271</v>
      </c>
      <c r="D7159" t="s">
        <v>26</v>
      </c>
      <c r="E7159" t="s">
        <v>28</v>
      </c>
      <c r="F7159" t="s">
        <v>61</v>
      </c>
      <c r="G7159">
        <v>18.84</v>
      </c>
    </row>
    <row r="7160" spans="1:7" x14ac:dyDescent="0.55000000000000004">
      <c r="A7160" s="1">
        <v>43291</v>
      </c>
      <c r="B7160" t="s">
        <v>22</v>
      </c>
      <c r="C7160" t="s">
        <v>1271</v>
      </c>
      <c r="D7160" t="s">
        <v>26</v>
      </c>
      <c r="E7160" t="s">
        <v>28</v>
      </c>
      <c r="F7160" t="s">
        <v>61</v>
      </c>
      <c r="G7160">
        <v>18.84</v>
      </c>
    </row>
    <row r="7161" spans="1:7" x14ac:dyDescent="0.55000000000000004">
      <c r="A7161" s="1">
        <v>43431</v>
      </c>
      <c r="B7161" t="s">
        <v>22</v>
      </c>
      <c r="C7161" t="s">
        <v>39</v>
      </c>
      <c r="D7161" t="s">
        <v>40</v>
      </c>
      <c r="E7161" t="s">
        <v>28</v>
      </c>
      <c r="F7161" t="s">
        <v>61</v>
      </c>
      <c r="G7161">
        <v>18.84</v>
      </c>
    </row>
    <row r="7162" spans="1:7" x14ac:dyDescent="0.55000000000000004">
      <c r="A7162" s="1">
        <v>43295</v>
      </c>
      <c r="B7162" t="s">
        <v>22</v>
      </c>
      <c r="C7162" t="s">
        <v>39</v>
      </c>
      <c r="D7162" t="s">
        <v>40</v>
      </c>
      <c r="E7162" t="s">
        <v>28</v>
      </c>
      <c r="F7162" t="s">
        <v>61</v>
      </c>
      <c r="G7162">
        <v>18.84</v>
      </c>
    </row>
    <row r="7163" spans="1:7" x14ac:dyDescent="0.55000000000000004">
      <c r="A7163" s="1">
        <v>42064</v>
      </c>
      <c r="B7163" t="s">
        <v>22</v>
      </c>
      <c r="C7163" t="s">
        <v>100</v>
      </c>
      <c r="D7163" t="s">
        <v>101</v>
      </c>
      <c r="E7163" t="s">
        <v>42</v>
      </c>
      <c r="F7163" t="s">
        <v>265</v>
      </c>
      <c r="G7163">
        <v>18.84</v>
      </c>
    </row>
    <row r="7164" spans="1:7" x14ac:dyDescent="0.55000000000000004">
      <c r="A7164" s="1">
        <v>43245</v>
      </c>
      <c r="B7164" t="s">
        <v>22</v>
      </c>
      <c r="C7164" t="s">
        <v>263</v>
      </c>
      <c r="D7164" t="s">
        <v>144</v>
      </c>
      <c r="E7164" t="s">
        <v>28</v>
      </c>
      <c r="F7164" t="s">
        <v>61</v>
      </c>
      <c r="G7164">
        <v>18.84</v>
      </c>
    </row>
    <row r="7165" spans="1:7" x14ac:dyDescent="0.55000000000000004">
      <c r="A7165" s="1">
        <v>43353</v>
      </c>
      <c r="B7165" t="s">
        <v>22</v>
      </c>
      <c r="C7165" t="s">
        <v>263</v>
      </c>
      <c r="D7165" t="s">
        <v>144</v>
      </c>
      <c r="E7165" t="s">
        <v>42</v>
      </c>
      <c r="F7165" t="s">
        <v>86</v>
      </c>
      <c r="G7165">
        <v>18.760000000000002</v>
      </c>
    </row>
    <row r="7166" spans="1:7" x14ac:dyDescent="0.55000000000000004">
      <c r="A7166" s="1">
        <v>43176</v>
      </c>
      <c r="B7166" t="s">
        <v>22</v>
      </c>
      <c r="C7166" t="s">
        <v>263</v>
      </c>
      <c r="D7166" t="s">
        <v>144</v>
      </c>
      <c r="E7166" t="s">
        <v>42</v>
      </c>
      <c r="F7166" t="s">
        <v>43</v>
      </c>
      <c r="G7166">
        <v>18.75</v>
      </c>
    </row>
    <row r="7167" spans="1:7" x14ac:dyDescent="0.55000000000000004">
      <c r="A7167" s="1">
        <v>42296</v>
      </c>
      <c r="B7167" t="s">
        <v>37</v>
      </c>
      <c r="C7167" t="s">
        <v>39</v>
      </c>
      <c r="D7167" t="s">
        <v>40</v>
      </c>
      <c r="E7167" t="s">
        <v>42</v>
      </c>
      <c r="F7167" t="s">
        <v>43</v>
      </c>
      <c r="G7167">
        <v>18.75</v>
      </c>
    </row>
    <row r="7168" spans="1:7" x14ac:dyDescent="0.55000000000000004">
      <c r="A7168" s="1">
        <v>42089</v>
      </c>
      <c r="B7168" t="s">
        <v>22</v>
      </c>
      <c r="C7168" t="s">
        <v>39</v>
      </c>
      <c r="D7168" t="s">
        <v>40</v>
      </c>
      <c r="E7168" t="s">
        <v>42</v>
      </c>
      <c r="F7168" t="s">
        <v>43</v>
      </c>
      <c r="G7168">
        <v>18.75</v>
      </c>
    </row>
    <row r="7169" spans="1:7" x14ac:dyDescent="0.55000000000000004">
      <c r="A7169" s="1">
        <v>43121</v>
      </c>
      <c r="B7169" t="s">
        <v>98</v>
      </c>
      <c r="C7169" t="s">
        <v>92</v>
      </c>
      <c r="D7169" t="s">
        <v>40</v>
      </c>
      <c r="E7169" t="s">
        <v>42</v>
      </c>
      <c r="F7169" t="s">
        <v>71</v>
      </c>
      <c r="G7169">
        <v>18.72</v>
      </c>
    </row>
    <row r="7170" spans="1:7" x14ac:dyDescent="0.55000000000000004">
      <c r="A7170" s="1">
        <v>43095</v>
      </c>
      <c r="B7170" t="s">
        <v>37</v>
      </c>
      <c r="C7170" t="s">
        <v>453</v>
      </c>
      <c r="D7170" t="s">
        <v>40</v>
      </c>
      <c r="E7170" t="s">
        <v>42</v>
      </c>
      <c r="F7170" t="s">
        <v>74</v>
      </c>
      <c r="G7170">
        <v>18.72</v>
      </c>
    </row>
    <row r="7171" spans="1:7" x14ac:dyDescent="0.55000000000000004">
      <c r="A7171" s="1">
        <v>43345</v>
      </c>
      <c r="B7171" t="s">
        <v>22</v>
      </c>
      <c r="C7171" t="s">
        <v>39</v>
      </c>
      <c r="D7171" t="s">
        <v>40</v>
      </c>
      <c r="E7171" t="s">
        <v>42</v>
      </c>
      <c r="F7171" t="s">
        <v>71</v>
      </c>
      <c r="G7171">
        <v>18.72</v>
      </c>
    </row>
    <row r="7172" spans="1:7" x14ac:dyDescent="0.55000000000000004">
      <c r="A7172" s="1">
        <v>43452</v>
      </c>
      <c r="B7172" t="s">
        <v>37</v>
      </c>
      <c r="C7172" t="s">
        <v>143</v>
      </c>
      <c r="D7172" t="s">
        <v>144</v>
      </c>
      <c r="E7172" t="s">
        <v>42</v>
      </c>
      <c r="F7172" t="s">
        <v>64</v>
      </c>
      <c r="G7172">
        <v>18.704000000000001</v>
      </c>
    </row>
    <row r="7173" spans="1:7" x14ac:dyDescent="0.55000000000000004">
      <c r="A7173" s="1">
        <v>43423</v>
      </c>
      <c r="B7173" t="s">
        <v>22</v>
      </c>
      <c r="C7173" t="s">
        <v>39</v>
      </c>
      <c r="D7173" t="s">
        <v>40</v>
      </c>
      <c r="E7173" t="s">
        <v>28</v>
      </c>
      <c r="F7173" t="s">
        <v>61</v>
      </c>
      <c r="G7173">
        <v>18.7</v>
      </c>
    </row>
    <row r="7174" spans="1:7" x14ac:dyDescent="0.55000000000000004">
      <c r="A7174" s="1">
        <v>43081</v>
      </c>
      <c r="B7174" t="s">
        <v>37</v>
      </c>
      <c r="C7174" t="s">
        <v>494</v>
      </c>
      <c r="D7174" t="s">
        <v>144</v>
      </c>
      <c r="E7174" t="s">
        <v>42</v>
      </c>
      <c r="F7174" t="s">
        <v>71</v>
      </c>
      <c r="G7174">
        <v>18.693000000000001</v>
      </c>
    </row>
    <row r="7175" spans="1:7" x14ac:dyDescent="0.55000000000000004">
      <c r="A7175" s="1">
        <v>43164</v>
      </c>
      <c r="B7175" t="s">
        <v>22</v>
      </c>
      <c r="C7175" t="s">
        <v>225</v>
      </c>
      <c r="D7175" t="s">
        <v>101</v>
      </c>
      <c r="E7175" t="s">
        <v>42</v>
      </c>
      <c r="F7175" t="s">
        <v>71</v>
      </c>
      <c r="G7175">
        <v>18.690000000000001</v>
      </c>
    </row>
    <row r="7176" spans="1:7" x14ac:dyDescent="0.55000000000000004">
      <c r="A7176" s="1">
        <v>42768</v>
      </c>
      <c r="B7176" t="s">
        <v>22</v>
      </c>
      <c r="C7176" t="s">
        <v>315</v>
      </c>
      <c r="D7176" t="s">
        <v>26</v>
      </c>
      <c r="E7176" t="s">
        <v>28</v>
      </c>
      <c r="F7176" t="s">
        <v>61</v>
      </c>
      <c r="G7176">
        <v>18.690000000000001</v>
      </c>
    </row>
    <row r="7177" spans="1:7" x14ac:dyDescent="0.55000000000000004">
      <c r="A7177" s="1">
        <v>42980</v>
      </c>
      <c r="B7177" t="s">
        <v>22</v>
      </c>
      <c r="C7177" t="s">
        <v>39</v>
      </c>
      <c r="D7177" t="s">
        <v>40</v>
      </c>
      <c r="E7177" t="s">
        <v>42</v>
      </c>
      <c r="F7177" t="s">
        <v>64</v>
      </c>
      <c r="G7177">
        <v>18.690000000000001</v>
      </c>
    </row>
    <row r="7178" spans="1:7" x14ac:dyDescent="0.55000000000000004">
      <c r="A7178" s="1">
        <v>43087</v>
      </c>
      <c r="B7178" t="s">
        <v>98</v>
      </c>
      <c r="C7178" t="s">
        <v>416</v>
      </c>
      <c r="D7178" t="s">
        <v>40</v>
      </c>
      <c r="E7178" t="s">
        <v>42</v>
      </c>
      <c r="F7178" t="s">
        <v>64</v>
      </c>
      <c r="G7178">
        <v>18.687999999999999</v>
      </c>
    </row>
    <row r="7179" spans="1:7" x14ac:dyDescent="0.55000000000000004">
      <c r="A7179" s="1">
        <v>43213</v>
      </c>
      <c r="B7179" t="s">
        <v>22</v>
      </c>
      <c r="C7179" t="s">
        <v>453</v>
      </c>
      <c r="D7179" t="s">
        <v>40</v>
      </c>
      <c r="E7179" t="s">
        <v>42</v>
      </c>
      <c r="F7179" t="s">
        <v>169</v>
      </c>
      <c r="G7179">
        <v>18.687999999999999</v>
      </c>
    </row>
    <row r="7180" spans="1:7" x14ac:dyDescent="0.55000000000000004">
      <c r="A7180" s="1">
        <v>43429</v>
      </c>
      <c r="B7180" t="s">
        <v>22</v>
      </c>
      <c r="C7180" t="s">
        <v>100</v>
      </c>
      <c r="D7180" t="s">
        <v>101</v>
      </c>
      <c r="E7180" t="s">
        <v>42</v>
      </c>
      <c r="F7180" t="s">
        <v>64</v>
      </c>
      <c r="G7180">
        <v>18.687999999999999</v>
      </c>
    </row>
    <row r="7181" spans="1:7" x14ac:dyDescent="0.55000000000000004">
      <c r="A7181" s="1">
        <v>42937</v>
      </c>
      <c r="B7181" t="s">
        <v>37</v>
      </c>
      <c r="C7181" t="s">
        <v>494</v>
      </c>
      <c r="D7181" t="s">
        <v>144</v>
      </c>
      <c r="E7181" t="s">
        <v>42</v>
      </c>
      <c r="F7181" t="s">
        <v>64</v>
      </c>
      <c r="G7181">
        <v>18.655999999999999</v>
      </c>
    </row>
    <row r="7182" spans="1:7" x14ac:dyDescent="0.55000000000000004">
      <c r="A7182" s="1">
        <v>42818</v>
      </c>
      <c r="B7182" t="s">
        <v>22</v>
      </c>
      <c r="C7182" t="s">
        <v>494</v>
      </c>
      <c r="D7182" t="s">
        <v>144</v>
      </c>
      <c r="E7182" t="s">
        <v>42</v>
      </c>
      <c r="F7182" t="s">
        <v>64</v>
      </c>
      <c r="G7182">
        <v>18.655999999999999</v>
      </c>
    </row>
    <row r="7183" spans="1:7" x14ac:dyDescent="0.55000000000000004">
      <c r="A7183" s="1">
        <v>42260</v>
      </c>
      <c r="B7183" t="s">
        <v>37</v>
      </c>
      <c r="C7183" t="s">
        <v>84</v>
      </c>
      <c r="D7183" t="s">
        <v>26</v>
      </c>
      <c r="E7183" t="s">
        <v>42</v>
      </c>
      <c r="F7183" t="s">
        <v>71</v>
      </c>
      <c r="G7183">
        <v>18.648</v>
      </c>
    </row>
    <row r="7184" spans="1:7" x14ac:dyDescent="0.55000000000000004">
      <c r="A7184" s="1">
        <v>42842</v>
      </c>
      <c r="B7184" t="s">
        <v>98</v>
      </c>
      <c r="C7184" t="s">
        <v>84</v>
      </c>
      <c r="D7184" t="s">
        <v>26</v>
      </c>
      <c r="E7184" t="s">
        <v>28</v>
      </c>
      <c r="F7184" t="s">
        <v>61</v>
      </c>
      <c r="G7184">
        <v>18.623999999999999</v>
      </c>
    </row>
    <row r="7185" spans="1:7" x14ac:dyDescent="0.55000000000000004">
      <c r="A7185" s="1">
        <v>42068</v>
      </c>
      <c r="B7185" t="s">
        <v>22</v>
      </c>
      <c r="C7185" t="s">
        <v>263</v>
      </c>
      <c r="D7185" t="s">
        <v>144</v>
      </c>
      <c r="E7185" t="s">
        <v>42</v>
      </c>
      <c r="F7185" t="s">
        <v>575</v>
      </c>
      <c r="G7185">
        <v>18.62</v>
      </c>
    </row>
    <row r="7186" spans="1:7" x14ac:dyDescent="0.55000000000000004">
      <c r="A7186" s="1">
        <v>42504</v>
      </c>
      <c r="B7186" t="s">
        <v>98</v>
      </c>
      <c r="C7186" t="s">
        <v>143</v>
      </c>
      <c r="D7186" t="s">
        <v>144</v>
      </c>
      <c r="E7186" t="s">
        <v>42</v>
      </c>
      <c r="F7186" t="s">
        <v>71</v>
      </c>
      <c r="G7186">
        <v>18.588000000000001</v>
      </c>
    </row>
    <row r="7187" spans="1:7" x14ac:dyDescent="0.55000000000000004">
      <c r="A7187" s="1">
        <v>42020</v>
      </c>
      <c r="B7187" t="s">
        <v>22</v>
      </c>
      <c r="C7187" t="s">
        <v>143</v>
      </c>
      <c r="D7187" t="s">
        <v>144</v>
      </c>
      <c r="E7187" t="s">
        <v>42</v>
      </c>
      <c r="F7187" t="s">
        <v>71</v>
      </c>
      <c r="G7187">
        <v>18.588000000000001</v>
      </c>
    </row>
    <row r="7188" spans="1:7" x14ac:dyDescent="0.55000000000000004">
      <c r="A7188" s="1">
        <v>42787</v>
      </c>
      <c r="B7188" t="s">
        <v>37</v>
      </c>
      <c r="C7188" t="s">
        <v>39</v>
      </c>
      <c r="D7188" t="s">
        <v>40</v>
      </c>
      <c r="E7188" t="s">
        <v>42</v>
      </c>
      <c r="F7188" t="s">
        <v>71</v>
      </c>
      <c r="G7188">
        <v>18.559999999999999</v>
      </c>
    </row>
    <row r="7189" spans="1:7" x14ac:dyDescent="0.55000000000000004">
      <c r="A7189" s="1">
        <v>43416</v>
      </c>
      <c r="B7189" t="s">
        <v>37</v>
      </c>
      <c r="C7189" t="s">
        <v>494</v>
      </c>
      <c r="D7189" t="s">
        <v>144</v>
      </c>
      <c r="E7189" t="s">
        <v>67</v>
      </c>
      <c r="F7189" t="s">
        <v>157</v>
      </c>
      <c r="G7189">
        <v>18.544</v>
      </c>
    </row>
    <row r="7190" spans="1:7" x14ac:dyDescent="0.55000000000000004">
      <c r="A7190" s="1">
        <v>43267</v>
      </c>
      <c r="B7190" t="s">
        <v>22</v>
      </c>
      <c r="C7190" t="s">
        <v>39</v>
      </c>
      <c r="D7190" t="s">
        <v>40</v>
      </c>
      <c r="E7190" t="s">
        <v>42</v>
      </c>
      <c r="F7190" t="s">
        <v>86</v>
      </c>
      <c r="G7190">
        <v>18.54</v>
      </c>
    </row>
    <row r="7191" spans="1:7" x14ac:dyDescent="0.55000000000000004">
      <c r="A7191" s="1">
        <v>42631</v>
      </c>
      <c r="B7191" t="s">
        <v>98</v>
      </c>
      <c r="C7191" t="s">
        <v>92</v>
      </c>
      <c r="D7191" t="s">
        <v>40</v>
      </c>
      <c r="E7191" t="s">
        <v>42</v>
      </c>
      <c r="F7191" t="s">
        <v>86</v>
      </c>
      <c r="G7191">
        <v>18.54</v>
      </c>
    </row>
    <row r="7192" spans="1:7" x14ac:dyDescent="0.55000000000000004">
      <c r="A7192" s="1">
        <v>43079</v>
      </c>
      <c r="B7192" t="s">
        <v>22</v>
      </c>
      <c r="C7192" t="s">
        <v>263</v>
      </c>
      <c r="D7192" t="s">
        <v>144</v>
      </c>
      <c r="E7192" t="s">
        <v>42</v>
      </c>
      <c r="F7192" t="s">
        <v>86</v>
      </c>
      <c r="G7192">
        <v>18.54</v>
      </c>
    </row>
    <row r="7193" spans="1:7" x14ac:dyDescent="0.55000000000000004">
      <c r="A7193" s="1">
        <v>42705</v>
      </c>
      <c r="B7193" t="s">
        <v>98</v>
      </c>
      <c r="C7193" t="s">
        <v>234</v>
      </c>
      <c r="D7193" t="s">
        <v>101</v>
      </c>
      <c r="E7193" t="s">
        <v>42</v>
      </c>
      <c r="F7193" t="s">
        <v>86</v>
      </c>
      <c r="G7193">
        <v>18.54</v>
      </c>
    </row>
    <row r="7194" spans="1:7" x14ac:dyDescent="0.55000000000000004">
      <c r="A7194" s="1">
        <v>43161</v>
      </c>
      <c r="B7194" t="s">
        <v>22</v>
      </c>
      <c r="C7194" t="s">
        <v>494</v>
      </c>
      <c r="D7194" t="s">
        <v>144</v>
      </c>
      <c r="E7194" t="s">
        <v>42</v>
      </c>
      <c r="F7194" t="s">
        <v>71</v>
      </c>
      <c r="G7194">
        <v>18.527999999999999</v>
      </c>
    </row>
    <row r="7195" spans="1:7" x14ac:dyDescent="0.55000000000000004">
      <c r="A7195" s="1">
        <v>42406</v>
      </c>
      <c r="B7195" t="s">
        <v>22</v>
      </c>
      <c r="C7195" t="s">
        <v>100</v>
      </c>
      <c r="D7195" t="s">
        <v>101</v>
      </c>
      <c r="E7195" t="s">
        <v>67</v>
      </c>
      <c r="F7195" t="s">
        <v>157</v>
      </c>
      <c r="G7195">
        <v>18.527999999999999</v>
      </c>
    </row>
    <row r="7196" spans="1:7" x14ac:dyDescent="0.55000000000000004">
      <c r="A7196" s="1">
        <v>42864</v>
      </c>
      <c r="B7196" t="s">
        <v>37</v>
      </c>
      <c r="C7196" t="s">
        <v>100</v>
      </c>
      <c r="D7196" t="s">
        <v>101</v>
      </c>
      <c r="E7196" t="s">
        <v>42</v>
      </c>
      <c r="F7196" t="s">
        <v>71</v>
      </c>
      <c r="G7196">
        <v>18.527999999999999</v>
      </c>
    </row>
    <row r="7197" spans="1:7" x14ac:dyDescent="0.55000000000000004">
      <c r="A7197" s="1">
        <v>43389</v>
      </c>
      <c r="B7197" t="s">
        <v>37</v>
      </c>
      <c r="C7197" t="s">
        <v>331</v>
      </c>
      <c r="D7197" t="s">
        <v>26</v>
      </c>
      <c r="E7197" t="s">
        <v>67</v>
      </c>
      <c r="F7197" t="s">
        <v>157</v>
      </c>
      <c r="G7197">
        <v>18.527999999999999</v>
      </c>
    </row>
    <row r="7198" spans="1:7" x14ac:dyDescent="0.55000000000000004">
      <c r="A7198" s="1">
        <v>42164</v>
      </c>
      <c r="B7198" t="s">
        <v>22</v>
      </c>
      <c r="C7198" t="s">
        <v>39</v>
      </c>
      <c r="D7198" t="s">
        <v>40</v>
      </c>
      <c r="E7198" t="s">
        <v>42</v>
      </c>
      <c r="F7198" t="s">
        <v>71</v>
      </c>
      <c r="G7198">
        <v>18.504000000000001</v>
      </c>
    </row>
    <row r="7199" spans="1:7" x14ac:dyDescent="0.55000000000000004">
      <c r="A7199" s="1">
        <v>43059</v>
      </c>
      <c r="B7199" t="s">
        <v>98</v>
      </c>
      <c r="C7199" t="s">
        <v>494</v>
      </c>
      <c r="D7199" t="s">
        <v>144</v>
      </c>
      <c r="E7199" t="s">
        <v>42</v>
      </c>
      <c r="F7199" t="s">
        <v>43</v>
      </c>
      <c r="G7199">
        <v>18.495999999999999</v>
      </c>
    </row>
    <row r="7200" spans="1:7" x14ac:dyDescent="0.55000000000000004">
      <c r="A7200" s="1">
        <v>42565</v>
      </c>
      <c r="B7200" t="s">
        <v>22</v>
      </c>
      <c r="C7200" t="s">
        <v>306</v>
      </c>
      <c r="D7200" t="s">
        <v>40</v>
      </c>
      <c r="E7200" t="s">
        <v>42</v>
      </c>
      <c r="F7200" t="s">
        <v>86</v>
      </c>
      <c r="G7200">
        <v>18.495999999999999</v>
      </c>
    </row>
    <row r="7201" spans="1:7" x14ac:dyDescent="0.55000000000000004">
      <c r="A7201" s="1">
        <v>42934</v>
      </c>
      <c r="B7201" t="s">
        <v>98</v>
      </c>
      <c r="C7201" t="s">
        <v>143</v>
      </c>
      <c r="D7201" t="s">
        <v>144</v>
      </c>
      <c r="E7201" t="s">
        <v>42</v>
      </c>
      <c r="F7201" t="s">
        <v>86</v>
      </c>
      <c r="G7201">
        <v>18.495999999999999</v>
      </c>
    </row>
    <row r="7202" spans="1:7" x14ac:dyDescent="0.55000000000000004">
      <c r="A7202" s="1">
        <v>42886</v>
      </c>
      <c r="B7202" t="s">
        <v>22</v>
      </c>
      <c r="C7202" t="s">
        <v>207</v>
      </c>
      <c r="D7202" t="s">
        <v>101</v>
      </c>
      <c r="E7202" t="s">
        <v>42</v>
      </c>
      <c r="F7202" t="s">
        <v>86</v>
      </c>
      <c r="G7202">
        <v>18.495999999999999</v>
      </c>
    </row>
    <row r="7203" spans="1:7" x14ac:dyDescent="0.55000000000000004">
      <c r="A7203" s="1">
        <v>43058</v>
      </c>
      <c r="B7203" t="s">
        <v>22</v>
      </c>
      <c r="C7203" t="s">
        <v>84</v>
      </c>
      <c r="D7203" t="s">
        <v>26</v>
      </c>
      <c r="E7203" t="s">
        <v>42</v>
      </c>
      <c r="F7203" t="s">
        <v>64</v>
      </c>
      <c r="G7203">
        <v>18.48</v>
      </c>
    </row>
    <row r="7204" spans="1:7" x14ac:dyDescent="0.55000000000000004">
      <c r="A7204" s="1">
        <v>42270</v>
      </c>
      <c r="B7204" t="s">
        <v>98</v>
      </c>
      <c r="C7204" t="s">
        <v>263</v>
      </c>
      <c r="D7204" t="s">
        <v>144</v>
      </c>
      <c r="E7204" t="s">
        <v>42</v>
      </c>
      <c r="F7204" t="s">
        <v>71</v>
      </c>
      <c r="G7204">
        <v>18.463999999999999</v>
      </c>
    </row>
    <row r="7205" spans="1:7" x14ac:dyDescent="0.55000000000000004">
      <c r="A7205" s="1">
        <v>42900</v>
      </c>
      <c r="B7205" t="s">
        <v>22</v>
      </c>
      <c r="C7205" t="s">
        <v>50</v>
      </c>
      <c r="D7205" t="s">
        <v>26</v>
      </c>
      <c r="E7205" t="s">
        <v>67</v>
      </c>
      <c r="F7205" t="s">
        <v>157</v>
      </c>
      <c r="G7205">
        <v>18.463999999999999</v>
      </c>
    </row>
    <row r="7206" spans="1:7" x14ac:dyDescent="0.55000000000000004">
      <c r="A7206" s="1">
        <v>42909</v>
      </c>
      <c r="B7206" t="s">
        <v>22</v>
      </c>
      <c r="C7206" t="s">
        <v>263</v>
      </c>
      <c r="D7206" t="s">
        <v>144</v>
      </c>
      <c r="E7206" t="s">
        <v>42</v>
      </c>
      <c r="F7206" t="s">
        <v>43</v>
      </c>
      <c r="G7206">
        <v>18.45</v>
      </c>
    </row>
    <row r="7207" spans="1:7" x14ac:dyDescent="0.55000000000000004">
      <c r="A7207" s="1">
        <v>43456</v>
      </c>
      <c r="B7207" t="s">
        <v>37</v>
      </c>
      <c r="C7207" t="s">
        <v>665</v>
      </c>
      <c r="D7207" t="s">
        <v>40</v>
      </c>
      <c r="E7207" t="s">
        <v>42</v>
      </c>
      <c r="F7207" t="s">
        <v>43</v>
      </c>
      <c r="G7207">
        <v>18.45</v>
      </c>
    </row>
    <row r="7208" spans="1:7" x14ac:dyDescent="0.55000000000000004">
      <c r="A7208" s="1">
        <v>42722</v>
      </c>
      <c r="B7208" t="s">
        <v>37</v>
      </c>
      <c r="C7208" t="s">
        <v>331</v>
      </c>
      <c r="D7208" t="s">
        <v>26</v>
      </c>
      <c r="E7208" t="s">
        <v>42</v>
      </c>
      <c r="F7208" t="s">
        <v>43</v>
      </c>
      <c r="G7208">
        <v>18.431999999999999</v>
      </c>
    </row>
    <row r="7209" spans="1:7" x14ac:dyDescent="0.55000000000000004">
      <c r="A7209" s="1">
        <v>42975</v>
      </c>
      <c r="B7209" t="s">
        <v>37</v>
      </c>
      <c r="C7209" t="s">
        <v>494</v>
      </c>
      <c r="D7209" t="s">
        <v>144</v>
      </c>
      <c r="E7209" t="s">
        <v>42</v>
      </c>
      <c r="F7209" t="s">
        <v>71</v>
      </c>
      <c r="G7209">
        <v>18.431999999999999</v>
      </c>
    </row>
    <row r="7210" spans="1:7" x14ac:dyDescent="0.55000000000000004">
      <c r="A7210" s="1">
        <v>42451</v>
      </c>
      <c r="B7210" t="s">
        <v>22</v>
      </c>
      <c r="C7210" t="s">
        <v>100</v>
      </c>
      <c r="D7210" t="s">
        <v>101</v>
      </c>
      <c r="E7210" t="s">
        <v>67</v>
      </c>
      <c r="F7210" t="s">
        <v>157</v>
      </c>
      <c r="G7210">
        <v>18.391999999999999</v>
      </c>
    </row>
    <row r="7211" spans="1:7" x14ac:dyDescent="0.55000000000000004">
      <c r="A7211" s="1">
        <v>43407</v>
      </c>
      <c r="B7211" t="s">
        <v>37</v>
      </c>
      <c r="C7211" t="s">
        <v>92</v>
      </c>
      <c r="D7211" t="s">
        <v>40</v>
      </c>
      <c r="E7211" t="s">
        <v>42</v>
      </c>
      <c r="F7211" t="s">
        <v>71</v>
      </c>
      <c r="G7211">
        <v>18.367999999999999</v>
      </c>
    </row>
    <row r="7212" spans="1:7" x14ac:dyDescent="0.55000000000000004">
      <c r="A7212" s="1">
        <v>43147</v>
      </c>
      <c r="B7212" t="s">
        <v>22</v>
      </c>
      <c r="C7212" t="s">
        <v>207</v>
      </c>
      <c r="D7212" t="s">
        <v>101</v>
      </c>
      <c r="E7212" t="s">
        <v>42</v>
      </c>
      <c r="F7212" t="s">
        <v>265</v>
      </c>
      <c r="G7212">
        <v>18.367999999999999</v>
      </c>
    </row>
    <row r="7213" spans="1:7" x14ac:dyDescent="0.55000000000000004">
      <c r="A7213" s="1">
        <v>43415</v>
      </c>
      <c r="B7213" t="s">
        <v>22</v>
      </c>
      <c r="C7213" t="s">
        <v>100</v>
      </c>
      <c r="D7213" t="s">
        <v>101</v>
      </c>
      <c r="E7213" t="s">
        <v>42</v>
      </c>
      <c r="F7213" t="s">
        <v>71</v>
      </c>
      <c r="G7213">
        <v>18.335999999999999</v>
      </c>
    </row>
    <row r="7214" spans="1:7" x14ac:dyDescent="0.55000000000000004">
      <c r="A7214" s="1">
        <v>43114</v>
      </c>
      <c r="B7214" t="s">
        <v>22</v>
      </c>
      <c r="C7214" t="s">
        <v>331</v>
      </c>
      <c r="D7214" t="s">
        <v>26</v>
      </c>
      <c r="E7214" t="s">
        <v>42</v>
      </c>
      <c r="F7214" t="s">
        <v>169</v>
      </c>
      <c r="G7214">
        <v>18.335999999999999</v>
      </c>
    </row>
    <row r="7215" spans="1:7" x14ac:dyDescent="0.55000000000000004">
      <c r="A7215" s="1">
        <v>42037</v>
      </c>
      <c r="B7215" t="s">
        <v>22</v>
      </c>
      <c r="C7215" t="s">
        <v>50</v>
      </c>
      <c r="D7215" t="s">
        <v>26</v>
      </c>
      <c r="E7215" t="s">
        <v>42</v>
      </c>
      <c r="F7215" t="s">
        <v>71</v>
      </c>
      <c r="G7215">
        <v>18.335999999999999</v>
      </c>
    </row>
    <row r="7216" spans="1:7" x14ac:dyDescent="0.55000000000000004">
      <c r="A7216" s="1">
        <v>43243</v>
      </c>
      <c r="B7216" t="s">
        <v>22</v>
      </c>
      <c r="C7216" t="s">
        <v>100</v>
      </c>
      <c r="D7216" t="s">
        <v>101</v>
      </c>
      <c r="E7216" t="s">
        <v>42</v>
      </c>
      <c r="F7216" t="s">
        <v>74</v>
      </c>
      <c r="G7216">
        <v>18.32</v>
      </c>
    </row>
    <row r="7217" spans="1:7" x14ac:dyDescent="0.55000000000000004">
      <c r="A7217" s="1">
        <v>43357</v>
      </c>
      <c r="B7217" t="s">
        <v>22</v>
      </c>
      <c r="C7217" t="s">
        <v>143</v>
      </c>
      <c r="D7217" t="s">
        <v>144</v>
      </c>
      <c r="E7217" t="s">
        <v>42</v>
      </c>
      <c r="F7217" t="s">
        <v>71</v>
      </c>
      <c r="G7217">
        <v>18.312000000000001</v>
      </c>
    </row>
    <row r="7218" spans="1:7" x14ac:dyDescent="0.55000000000000004">
      <c r="A7218" s="1">
        <v>42528</v>
      </c>
      <c r="B7218" t="s">
        <v>98</v>
      </c>
      <c r="C7218" t="s">
        <v>143</v>
      </c>
      <c r="D7218" t="s">
        <v>144</v>
      </c>
      <c r="E7218" t="s">
        <v>42</v>
      </c>
      <c r="F7218" t="s">
        <v>71</v>
      </c>
      <c r="G7218">
        <v>18.312000000000001</v>
      </c>
    </row>
    <row r="7219" spans="1:7" x14ac:dyDescent="0.55000000000000004">
      <c r="A7219" s="1">
        <v>42120</v>
      </c>
      <c r="B7219" t="s">
        <v>37</v>
      </c>
      <c r="C7219" t="s">
        <v>39</v>
      </c>
      <c r="D7219" t="s">
        <v>40</v>
      </c>
      <c r="E7219" t="s">
        <v>42</v>
      </c>
      <c r="F7219" t="s">
        <v>71</v>
      </c>
      <c r="G7219">
        <v>18.288</v>
      </c>
    </row>
    <row r="7220" spans="1:7" x14ac:dyDescent="0.55000000000000004">
      <c r="A7220" s="1">
        <v>43262</v>
      </c>
      <c r="B7220" t="s">
        <v>22</v>
      </c>
      <c r="C7220" t="s">
        <v>92</v>
      </c>
      <c r="D7220" t="s">
        <v>40</v>
      </c>
      <c r="E7220" t="s">
        <v>42</v>
      </c>
      <c r="F7220" t="s">
        <v>71</v>
      </c>
      <c r="G7220">
        <v>18.288</v>
      </c>
    </row>
    <row r="7221" spans="1:7" x14ac:dyDescent="0.55000000000000004">
      <c r="A7221" s="1">
        <v>43130</v>
      </c>
      <c r="B7221" t="s">
        <v>37</v>
      </c>
      <c r="C7221" t="s">
        <v>485</v>
      </c>
      <c r="D7221" t="s">
        <v>101</v>
      </c>
      <c r="E7221" t="s">
        <v>42</v>
      </c>
      <c r="F7221" t="s">
        <v>71</v>
      </c>
      <c r="G7221">
        <v>18.28</v>
      </c>
    </row>
    <row r="7222" spans="1:7" x14ac:dyDescent="0.55000000000000004">
      <c r="A7222" s="1">
        <v>43212</v>
      </c>
      <c r="B7222" t="s">
        <v>22</v>
      </c>
      <c r="C7222" t="s">
        <v>39</v>
      </c>
      <c r="D7222" t="s">
        <v>40</v>
      </c>
      <c r="E7222" t="s">
        <v>28</v>
      </c>
      <c r="F7222" t="s">
        <v>61</v>
      </c>
      <c r="G7222">
        <v>18.28</v>
      </c>
    </row>
    <row r="7223" spans="1:7" x14ac:dyDescent="0.55000000000000004">
      <c r="A7223" s="1">
        <v>43234</v>
      </c>
      <c r="B7223" t="s">
        <v>22</v>
      </c>
      <c r="C7223" t="s">
        <v>39</v>
      </c>
      <c r="D7223" t="s">
        <v>40</v>
      </c>
      <c r="E7223" t="s">
        <v>28</v>
      </c>
      <c r="F7223" t="s">
        <v>61</v>
      </c>
      <c r="G7223">
        <v>18.28</v>
      </c>
    </row>
    <row r="7224" spans="1:7" x14ac:dyDescent="0.55000000000000004">
      <c r="A7224" s="1">
        <v>42196</v>
      </c>
      <c r="B7224" t="s">
        <v>22</v>
      </c>
      <c r="C7224" t="s">
        <v>263</v>
      </c>
      <c r="D7224" t="s">
        <v>144</v>
      </c>
      <c r="E7224" t="s">
        <v>42</v>
      </c>
      <c r="F7224" t="s">
        <v>71</v>
      </c>
      <c r="G7224">
        <v>18.28</v>
      </c>
    </row>
    <row r="7225" spans="1:7" x14ac:dyDescent="0.55000000000000004">
      <c r="A7225" s="1">
        <v>42516</v>
      </c>
      <c r="B7225" t="s">
        <v>98</v>
      </c>
      <c r="C7225" t="s">
        <v>84</v>
      </c>
      <c r="D7225" t="s">
        <v>26</v>
      </c>
      <c r="E7225" t="s">
        <v>42</v>
      </c>
      <c r="F7225" t="s">
        <v>86</v>
      </c>
      <c r="G7225">
        <v>18.271999999999998</v>
      </c>
    </row>
    <row r="7226" spans="1:7" x14ac:dyDescent="0.55000000000000004">
      <c r="A7226" s="1">
        <v>42364</v>
      </c>
      <c r="B7226" t="s">
        <v>22</v>
      </c>
      <c r="C7226" t="s">
        <v>143</v>
      </c>
      <c r="D7226" t="s">
        <v>144</v>
      </c>
      <c r="E7226" t="s">
        <v>42</v>
      </c>
      <c r="F7226" t="s">
        <v>86</v>
      </c>
      <c r="G7226">
        <v>18.263999999999999</v>
      </c>
    </row>
    <row r="7227" spans="1:7" x14ac:dyDescent="0.55000000000000004">
      <c r="A7227" s="1">
        <v>42287</v>
      </c>
      <c r="B7227" t="s">
        <v>22</v>
      </c>
      <c r="C7227" t="s">
        <v>494</v>
      </c>
      <c r="D7227" t="s">
        <v>144</v>
      </c>
      <c r="E7227" t="s">
        <v>42</v>
      </c>
      <c r="F7227" t="s">
        <v>71</v>
      </c>
      <c r="G7227">
        <v>18.263999999999999</v>
      </c>
    </row>
    <row r="7228" spans="1:7" x14ac:dyDescent="0.55000000000000004">
      <c r="A7228" s="1">
        <v>43444</v>
      </c>
      <c r="B7228" t="s">
        <v>37</v>
      </c>
      <c r="C7228" t="s">
        <v>92</v>
      </c>
      <c r="D7228" t="s">
        <v>40</v>
      </c>
      <c r="E7228" t="s">
        <v>42</v>
      </c>
      <c r="F7228" t="s">
        <v>64</v>
      </c>
      <c r="G7228">
        <v>18.239999999999998</v>
      </c>
    </row>
    <row r="7229" spans="1:7" x14ac:dyDescent="0.55000000000000004">
      <c r="A7229" s="1">
        <v>43406</v>
      </c>
      <c r="B7229" t="s">
        <v>37</v>
      </c>
      <c r="C7229" t="s">
        <v>4535</v>
      </c>
      <c r="D7229" t="s">
        <v>101</v>
      </c>
      <c r="E7229" t="s">
        <v>42</v>
      </c>
      <c r="F7229" t="s">
        <v>265</v>
      </c>
      <c r="G7229">
        <v>18.239999999999998</v>
      </c>
    </row>
    <row r="7230" spans="1:7" x14ac:dyDescent="0.55000000000000004">
      <c r="A7230" s="1">
        <v>43382</v>
      </c>
      <c r="B7230" t="s">
        <v>22</v>
      </c>
      <c r="C7230" t="s">
        <v>263</v>
      </c>
      <c r="D7230" t="s">
        <v>144</v>
      </c>
      <c r="E7230" t="s">
        <v>42</v>
      </c>
      <c r="F7230" t="s">
        <v>71</v>
      </c>
      <c r="G7230">
        <v>18.239999999999998</v>
      </c>
    </row>
    <row r="7231" spans="1:7" x14ac:dyDescent="0.55000000000000004">
      <c r="A7231" s="1">
        <v>43289</v>
      </c>
      <c r="B7231" t="s">
        <v>98</v>
      </c>
      <c r="C7231" t="s">
        <v>92</v>
      </c>
      <c r="D7231" t="s">
        <v>40</v>
      </c>
      <c r="E7231" t="s">
        <v>42</v>
      </c>
      <c r="F7231" t="s">
        <v>64</v>
      </c>
      <c r="G7231">
        <v>18.239999999999998</v>
      </c>
    </row>
    <row r="7232" spans="1:7" x14ac:dyDescent="0.55000000000000004">
      <c r="A7232" s="1">
        <v>43415</v>
      </c>
      <c r="B7232" t="s">
        <v>98</v>
      </c>
      <c r="C7232" t="s">
        <v>110</v>
      </c>
      <c r="D7232" t="s">
        <v>101</v>
      </c>
      <c r="E7232" t="s">
        <v>42</v>
      </c>
      <c r="F7232" t="s">
        <v>71</v>
      </c>
      <c r="G7232">
        <v>18.239999999999998</v>
      </c>
    </row>
    <row r="7233" spans="1:7" x14ac:dyDescent="0.55000000000000004">
      <c r="A7233" s="1">
        <v>43416</v>
      </c>
      <c r="B7233" t="s">
        <v>22</v>
      </c>
      <c r="C7233" t="s">
        <v>92</v>
      </c>
      <c r="D7233" t="s">
        <v>40</v>
      </c>
      <c r="E7233" t="s">
        <v>42</v>
      </c>
      <c r="F7233" t="s">
        <v>265</v>
      </c>
      <c r="G7233">
        <v>18.239999999999998</v>
      </c>
    </row>
    <row r="7234" spans="1:7" x14ac:dyDescent="0.55000000000000004">
      <c r="A7234" s="1">
        <v>42359</v>
      </c>
      <c r="B7234" t="s">
        <v>98</v>
      </c>
      <c r="C7234" t="s">
        <v>331</v>
      </c>
      <c r="D7234" t="s">
        <v>26</v>
      </c>
      <c r="E7234" t="s">
        <v>42</v>
      </c>
      <c r="F7234" t="s">
        <v>71</v>
      </c>
      <c r="G7234">
        <v>18.239999999999998</v>
      </c>
    </row>
    <row r="7235" spans="1:7" x14ac:dyDescent="0.55000000000000004">
      <c r="A7235" s="1">
        <v>42145</v>
      </c>
      <c r="B7235" t="s">
        <v>22</v>
      </c>
      <c r="C7235" t="s">
        <v>100</v>
      </c>
      <c r="D7235" t="s">
        <v>101</v>
      </c>
      <c r="E7235" t="s">
        <v>42</v>
      </c>
      <c r="F7235" t="s">
        <v>71</v>
      </c>
      <c r="G7235">
        <v>18.239999999999998</v>
      </c>
    </row>
    <row r="7236" spans="1:7" x14ac:dyDescent="0.55000000000000004">
      <c r="A7236" s="1">
        <v>42493</v>
      </c>
      <c r="B7236" t="s">
        <v>22</v>
      </c>
      <c r="C7236" t="s">
        <v>143</v>
      </c>
      <c r="D7236" t="s">
        <v>144</v>
      </c>
      <c r="E7236" t="s">
        <v>42</v>
      </c>
      <c r="F7236" t="s">
        <v>74</v>
      </c>
      <c r="G7236">
        <v>18.2</v>
      </c>
    </row>
    <row r="7237" spans="1:7" x14ac:dyDescent="0.55000000000000004">
      <c r="A7237" s="1">
        <v>43072</v>
      </c>
      <c r="B7237" t="s">
        <v>22</v>
      </c>
      <c r="C7237" t="s">
        <v>143</v>
      </c>
      <c r="D7237" t="s">
        <v>144</v>
      </c>
      <c r="E7237" t="s">
        <v>42</v>
      </c>
      <c r="F7237" t="s">
        <v>71</v>
      </c>
      <c r="G7237">
        <v>18.192</v>
      </c>
    </row>
    <row r="7238" spans="1:7" x14ac:dyDescent="0.55000000000000004">
      <c r="A7238" s="1">
        <v>43362</v>
      </c>
      <c r="B7238" t="s">
        <v>22</v>
      </c>
      <c r="C7238" t="s">
        <v>306</v>
      </c>
      <c r="D7238" t="s">
        <v>40</v>
      </c>
      <c r="E7238" t="s">
        <v>42</v>
      </c>
      <c r="F7238" t="s">
        <v>71</v>
      </c>
      <c r="G7238">
        <v>18.18</v>
      </c>
    </row>
    <row r="7239" spans="1:7" x14ac:dyDescent="0.55000000000000004">
      <c r="A7239" s="1">
        <v>43386</v>
      </c>
      <c r="B7239" t="s">
        <v>37</v>
      </c>
      <c r="C7239" t="s">
        <v>143</v>
      </c>
      <c r="D7239" t="s">
        <v>144</v>
      </c>
      <c r="E7239" t="s">
        <v>42</v>
      </c>
      <c r="F7239" t="s">
        <v>86</v>
      </c>
      <c r="G7239">
        <v>18.175999999999998</v>
      </c>
    </row>
    <row r="7240" spans="1:7" x14ac:dyDescent="0.55000000000000004">
      <c r="A7240" s="1">
        <v>42695</v>
      </c>
      <c r="B7240" t="s">
        <v>22</v>
      </c>
      <c r="C7240" t="s">
        <v>84</v>
      </c>
      <c r="D7240" t="s">
        <v>26</v>
      </c>
      <c r="E7240" t="s">
        <v>28</v>
      </c>
      <c r="F7240" t="s">
        <v>61</v>
      </c>
      <c r="G7240">
        <v>18.175999999999998</v>
      </c>
    </row>
    <row r="7241" spans="1:7" x14ac:dyDescent="0.55000000000000004">
      <c r="A7241" s="1">
        <v>43025</v>
      </c>
      <c r="B7241" t="s">
        <v>98</v>
      </c>
      <c r="C7241" t="s">
        <v>39</v>
      </c>
      <c r="D7241" t="s">
        <v>40</v>
      </c>
      <c r="E7241" t="s">
        <v>42</v>
      </c>
      <c r="F7241" t="s">
        <v>71</v>
      </c>
      <c r="G7241">
        <v>18.16</v>
      </c>
    </row>
    <row r="7242" spans="1:7" x14ac:dyDescent="0.55000000000000004">
      <c r="A7242" s="1">
        <v>43126</v>
      </c>
      <c r="B7242" t="s">
        <v>22</v>
      </c>
      <c r="C7242" t="s">
        <v>100</v>
      </c>
      <c r="D7242" t="s">
        <v>101</v>
      </c>
      <c r="E7242" t="s">
        <v>42</v>
      </c>
      <c r="F7242" t="s">
        <v>55</v>
      </c>
      <c r="G7242">
        <v>18.16</v>
      </c>
    </row>
    <row r="7243" spans="1:7" x14ac:dyDescent="0.55000000000000004">
      <c r="A7243" s="1">
        <v>43410</v>
      </c>
      <c r="B7243" t="s">
        <v>22</v>
      </c>
      <c r="C7243" t="s">
        <v>100</v>
      </c>
      <c r="D7243" t="s">
        <v>101</v>
      </c>
      <c r="E7243" t="s">
        <v>42</v>
      </c>
      <c r="F7243" t="s">
        <v>55</v>
      </c>
      <c r="G7243">
        <v>18.16</v>
      </c>
    </row>
    <row r="7244" spans="1:7" x14ac:dyDescent="0.55000000000000004">
      <c r="A7244" s="1">
        <v>42106</v>
      </c>
      <c r="B7244" t="s">
        <v>37</v>
      </c>
      <c r="C7244" t="s">
        <v>39</v>
      </c>
      <c r="D7244" t="s">
        <v>40</v>
      </c>
      <c r="E7244" t="s">
        <v>42</v>
      </c>
      <c r="F7244" t="s">
        <v>71</v>
      </c>
      <c r="G7244">
        <v>18.088000000000001</v>
      </c>
    </row>
    <row r="7245" spans="1:7" x14ac:dyDescent="0.55000000000000004">
      <c r="A7245" s="1">
        <v>42848</v>
      </c>
      <c r="B7245" t="s">
        <v>22</v>
      </c>
      <c r="C7245" t="s">
        <v>39</v>
      </c>
      <c r="D7245" t="s">
        <v>40</v>
      </c>
      <c r="E7245" t="s">
        <v>42</v>
      </c>
      <c r="F7245" t="s">
        <v>71</v>
      </c>
      <c r="G7245">
        <v>18.088000000000001</v>
      </c>
    </row>
    <row r="7246" spans="1:7" x14ac:dyDescent="0.55000000000000004">
      <c r="A7246" s="1">
        <v>42164</v>
      </c>
      <c r="B7246" t="s">
        <v>37</v>
      </c>
      <c r="C7246" t="s">
        <v>1392</v>
      </c>
      <c r="D7246" t="s">
        <v>40</v>
      </c>
      <c r="E7246" t="s">
        <v>42</v>
      </c>
      <c r="F7246" t="s">
        <v>64</v>
      </c>
      <c r="G7246">
        <v>18.059999999999999</v>
      </c>
    </row>
    <row r="7247" spans="1:7" x14ac:dyDescent="0.55000000000000004">
      <c r="A7247" s="1">
        <v>42760</v>
      </c>
      <c r="B7247" t="s">
        <v>37</v>
      </c>
      <c r="C7247" t="s">
        <v>786</v>
      </c>
      <c r="D7247" t="s">
        <v>144</v>
      </c>
      <c r="E7247" t="s">
        <v>42</v>
      </c>
      <c r="F7247" t="s">
        <v>86</v>
      </c>
      <c r="G7247">
        <v>18</v>
      </c>
    </row>
    <row r="7248" spans="1:7" x14ac:dyDescent="0.55000000000000004">
      <c r="A7248" s="1">
        <v>43241</v>
      </c>
      <c r="B7248" t="s">
        <v>37</v>
      </c>
      <c r="C7248" t="s">
        <v>263</v>
      </c>
      <c r="D7248" t="s">
        <v>144</v>
      </c>
      <c r="E7248" t="s">
        <v>42</v>
      </c>
      <c r="F7248" t="s">
        <v>64</v>
      </c>
      <c r="G7248">
        <v>17.97</v>
      </c>
    </row>
    <row r="7249" spans="1:7" x14ac:dyDescent="0.55000000000000004">
      <c r="A7249" s="1">
        <v>42233</v>
      </c>
      <c r="B7249" t="s">
        <v>37</v>
      </c>
      <c r="C7249" t="s">
        <v>1708</v>
      </c>
      <c r="D7249" t="s">
        <v>26</v>
      </c>
      <c r="E7249" t="s">
        <v>42</v>
      </c>
      <c r="F7249" t="s">
        <v>71</v>
      </c>
      <c r="G7249">
        <v>17.96</v>
      </c>
    </row>
    <row r="7250" spans="1:7" x14ac:dyDescent="0.55000000000000004">
      <c r="A7250" s="1">
        <v>42147</v>
      </c>
      <c r="B7250" t="s">
        <v>22</v>
      </c>
      <c r="C7250" t="s">
        <v>263</v>
      </c>
      <c r="D7250" t="s">
        <v>144</v>
      </c>
      <c r="E7250" t="s">
        <v>42</v>
      </c>
      <c r="F7250" t="s">
        <v>71</v>
      </c>
      <c r="G7250">
        <v>17.96</v>
      </c>
    </row>
    <row r="7251" spans="1:7" x14ac:dyDescent="0.55000000000000004">
      <c r="A7251" s="1">
        <v>42873</v>
      </c>
      <c r="B7251" t="s">
        <v>22</v>
      </c>
      <c r="C7251" t="s">
        <v>39</v>
      </c>
      <c r="D7251" t="s">
        <v>40</v>
      </c>
      <c r="E7251" t="s">
        <v>42</v>
      </c>
      <c r="F7251" t="s">
        <v>86</v>
      </c>
      <c r="G7251">
        <v>17.940000000000001</v>
      </c>
    </row>
    <row r="7252" spans="1:7" x14ac:dyDescent="0.55000000000000004">
      <c r="A7252" s="1">
        <v>42123</v>
      </c>
      <c r="B7252" t="s">
        <v>22</v>
      </c>
      <c r="C7252" t="s">
        <v>734</v>
      </c>
      <c r="D7252" t="s">
        <v>26</v>
      </c>
      <c r="E7252" t="s">
        <v>42</v>
      </c>
      <c r="F7252" t="s">
        <v>71</v>
      </c>
      <c r="G7252">
        <v>17.940000000000001</v>
      </c>
    </row>
    <row r="7253" spans="1:7" x14ac:dyDescent="0.55000000000000004">
      <c r="A7253" s="1">
        <v>42682</v>
      </c>
      <c r="B7253" t="s">
        <v>22</v>
      </c>
      <c r="C7253" t="s">
        <v>263</v>
      </c>
      <c r="D7253" t="s">
        <v>144</v>
      </c>
      <c r="E7253" t="s">
        <v>42</v>
      </c>
      <c r="F7253" t="s">
        <v>86</v>
      </c>
      <c r="G7253">
        <v>17.940000000000001</v>
      </c>
    </row>
    <row r="7254" spans="1:7" x14ac:dyDescent="0.55000000000000004">
      <c r="A7254" s="1">
        <v>42708</v>
      </c>
      <c r="B7254" t="s">
        <v>22</v>
      </c>
      <c r="C7254" t="s">
        <v>263</v>
      </c>
      <c r="D7254" t="s">
        <v>144</v>
      </c>
      <c r="E7254" t="s">
        <v>42</v>
      </c>
      <c r="F7254" t="s">
        <v>169</v>
      </c>
      <c r="G7254">
        <v>17.940000000000001</v>
      </c>
    </row>
    <row r="7255" spans="1:7" x14ac:dyDescent="0.55000000000000004">
      <c r="A7255" s="1">
        <v>42863</v>
      </c>
      <c r="B7255" t="s">
        <v>22</v>
      </c>
      <c r="C7255" t="s">
        <v>39</v>
      </c>
      <c r="D7255" t="s">
        <v>40</v>
      </c>
      <c r="E7255" t="s">
        <v>42</v>
      </c>
      <c r="F7255" t="s">
        <v>86</v>
      </c>
      <c r="G7255">
        <v>17.940000000000001</v>
      </c>
    </row>
    <row r="7256" spans="1:7" x14ac:dyDescent="0.55000000000000004">
      <c r="A7256" s="1">
        <v>42070</v>
      </c>
      <c r="B7256" t="s">
        <v>22</v>
      </c>
      <c r="C7256" t="s">
        <v>92</v>
      </c>
      <c r="D7256" t="s">
        <v>40</v>
      </c>
      <c r="E7256" t="s">
        <v>42</v>
      </c>
      <c r="F7256" t="s">
        <v>64</v>
      </c>
      <c r="G7256">
        <v>17.940000000000001</v>
      </c>
    </row>
    <row r="7257" spans="1:7" x14ac:dyDescent="0.55000000000000004">
      <c r="A7257" s="1">
        <v>42683</v>
      </c>
      <c r="B7257" t="s">
        <v>98</v>
      </c>
      <c r="C7257" t="s">
        <v>263</v>
      </c>
      <c r="D7257" t="s">
        <v>144</v>
      </c>
      <c r="E7257" t="s">
        <v>42</v>
      </c>
      <c r="F7257" t="s">
        <v>55</v>
      </c>
      <c r="G7257">
        <v>17.940000000000001</v>
      </c>
    </row>
    <row r="7258" spans="1:7" x14ac:dyDescent="0.55000000000000004">
      <c r="A7258" s="1">
        <v>43266</v>
      </c>
      <c r="B7258" t="s">
        <v>98</v>
      </c>
      <c r="C7258" t="s">
        <v>225</v>
      </c>
      <c r="D7258" t="s">
        <v>101</v>
      </c>
      <c r="E7258" t="s">
        <v>42</v>
      </c>
      <c r="F7258" t="s">
        <v>86</v>
      </c>
      <c r="G7258">
        <v>17.940000000000001</v>
      </c>
    </row>
    <row r="7259" spans="1:7" x14ac:dyDescent="0.55000000000000004">
      <c r="A7259" s="1">
        <v>42505</v>
      </c>
      <c r="B7259" t="s">
        <v>37</v>
      </c>
      <c r="C7259" t="s">
        <v>1271</v>
      </c>
      <c r="D7259" t="s">
        <v>26</v>
      </c>
      <c r="E7259" t="s">
        <v>42</v>
      </c>
      <c r="F7259" t="s">
        <v>169</v>
      </c>
      <c r="G7259">
        <v>17.940000000000001</v>
      </c>
    </row>
    <row r="7260" spans="1:7" x14ac:dyDescent="0.55000000000000004">
      <c r="A7260" s="1">
        <v>42145</v>
      </c>
      <c r="B7260" t="s">
        <v>98</v>
      </c>
      <c r="C7260" t="s">
        <v>1244</v>
      </c>
      <c r="D7260" t="s">
        <v>144</v>
      </c>
      <c r="E7260" t="s">
        <v>42</v>
      </c>
      <c r="F7260" t="s">
        <v>86</v>
      </c>
      <c r="G7260">
        <v>17.940000000000001</v>
      </c>
    </row>
    <row r="7261" spans="1:7" x14ac:dyDescent="0.55000000000000004">
      <c r="A7261" s="1">
        <v>42729</v>
      </c>
      <c r="B7261" t="s">
        <v>22</v>
      </c>
      <c r="C7261" t="s">
        <v>39</v>
      </c>
      <c r="D7261" t="s">
        <v>40</v>
      </c>
      <c r="E7261" t="s">
        <v>42</v>
      </c>
      <c r="F7261" t="s">
        <v>86</v>
      </c>
      <c r="G7261">
        <v>17.940000000000001</v>
      </c>
    </row>
    <row r="7262" spans="1:7" x14ac:dyDescent="0.55000000000000004">
      <c r="A7262" s="1">
        <v>43445</v>
      </c>
      <c r="B7262" t="s">
        <v>22</v>
      </c>
      <c r="C7262" t="s">
        <v>263</v>
      </c>
      <c r="D7262" t="s">
        <v>144</v>
      </c>
      <c r="E7262" t="s">
        <v>42</v>
      </c>
      <c r="F7262" t="s">
        <v>86</v>
      </c>
      <c r="G7262">
        <v>17.940000000000001</v>
      </c>
    </row>
    <row r="7263" spans="1:7" x14ac:dyDescent="0.55000000000000004">
      <c r="A7263" s="1">
        <v>43365</v>
      </c>
      <c r="B7263" t="s">
        <v>22</v>
      </c>
      <c r="C7263" t="s">
        <v>1271</v>
      </c>
      <c r="D7263" t="s">
        <v>26</v>
      </c>
      <c r="E7263" t="s">
        <v>42</v>
      </c>
      <c r="F7263" t="s">
        <v>64</v>
      </c>
      <c r="G7263">
        <v>17.940000000000001</v>
      </c>
    </row>
    <row r="7264" spans="1:7" x14ac:dyDescent="0.55000000000000004">
      <c r="A7264" s="1">
        <v>43144</v>
      </c>
      <c r="B7264" t="s">
        <v>37</v>
      </c>
      <c r="C7264" t="s">
        <v>263</v>
      </c>
      <c r="D7264" t="s">
        <v>144</v>
      </c>
      <c r="E7264" t="s">
        <v>42</v>
      </c>
      <c r="F7264" t="s">
        <v>86</v>
      </c>
      <c r="G7264">
        <v>17.940000000000001</v>
      </c>
    </row>
    <row r="7265" spans="1:7" x14ac:dyDescent="0.55000000000000004">
      <c r="A7265" s="1">
        <v>43005</v>
      </c>
      <c r="B7265" t="s">
        <v>22</v>
      </c>
      <c r="C7265" t="s">
        <v>1271</v>
      </c>
      <c r="D7265" t="s">
        <v>26</v>
      </c>
      <c r="E7265" t="s">
        <v>42</v>
      </c>
      <c r="F7265" t="s">
        <v>86</v>
      </c>
      <c r="G7265">
        <v>17.940000000000001</v>
      </c>
    </row>
    <row r="7266" spans="1:7" x14ac:dyDescent="0.55000000000000004">
      <c r="A7266" s="1">
        <v>42697</v>
      </c>
      <c r="B7266" t="s">
        <v>22</v>
      </c>
      <c r="C7266" t="s">
        <v>786</v>
      </c>
      <c r="D7266" t="s">
        <v>144</v>
      </c>
      <c r="E7266" t="s">
        <v>42</v>
      </c>
      <c r="F7266" t="s">
        <v>64</v>
      </c>
      <c r="G7266">
        <v>17.940000000000001</v>
      </c>
    </row>
    <row r="7267" spans="1:7" x14ac:dyDescent="0.55000000000000004">
      <c r="A7267" s="1">
        <v>42199</v>
      </c>
      <c r="B7267" t="s">
        <v>37</v>
      </c>
      <c r="C7267" t="s">
        <v>263</v>
      </c>
      <c r="D7267" t="s">
        <v>144</v>
      </c>
      <c r="E7267" t="s">
        <v>42</v>
      </c>
      <c r="F7267" t="s">
        <v>64</v>
      </c>
      <c r="G7267">
        <v>17.940000000000001</v>
      </c>
    </row>
    <row r="7268" spans="1:7" x14ac:dyDescent="0.55000000000000004">
      <c r="A7268" s="1">
        <v>42803</v>
      </c>
      <c r="B7268" t="s">
        <v>22</v>
      </c>
      <c r="C7268" t="s">
        <v>1244</v>
      </c>
      <c r="D7268" t="s">
        <v>144</v>
      </c>
      <c r="E7268" t="s">
        <v>42</v>
      </c>
      <c r="F7268" t="s">
        <v>86</v>
      </c>
      <c r="G7268">
        <v>17.940000000000001</v>
      </c>
    </row>
    <row r="7269" spans="1:7" x14ac:dyDescent="0.55000000000000004">
      <c r="A7269" s="1">
        <v>42469</v>
      </c>
      <c r="B7269" t="s">
        <v>22</v>
      </c>
      <c r="C7269" t="s">
        <v>263</v>
      </c>
      <c r="D7269" t="s">
        <v>144</v>
      </c>
      <c r="E7269" t="s">
        <v>42</v>
      </c>
      <c r="F7269" t="s">
        <v>55</v>
      </c>
      <c r="G7269">
        <v>17.940000000000001</v>
      </c>
    </row>
    <row r="7270" spans="1:7" x14ac:dyDescent="0.55000000000000004">
      <c r="A7270" s="1">
        <v>42962</v>
      </c>
      <c r="B7270" t="s">
        <v>22</v>
      </c>
      <c r="C7270" t="s">
        <v>39</v>
      </c>
      <c r="D7270" t="s">
        <v>40</v>
      </c>
      <c r="E7270" t="s">
        <v>42</v>
      </c>
      <c r="F7270" t="s">
        <v>55</v>
      </c>
      <c r="G7270">
        <v>17.940000000000001</v>
      </c>
    </row>
    <row r="7271" spans="1:7" x14ac:dyDescent="0.55000000000000004">
      <c r="A7271" s="1">
        <v>42661</v>
      </c>
      <c r="B7271" t="s">
        <v>22</v>
      </c>
      <c r="C7271" t="s">
        <v>92</v>
      </c>
      <c r="D7271" t="s">
        <v>40</v>
      </c>
      <c r="E7271" t="s">
        <v>42</v>
      </c>
      <c r="F7271" t="s">
        <v>86</v>
      </c>
      <c r="G7271">
        <v>17.940000000000001</v>
      </c>
    </row>
    <row r="7272" spans="1:7" x14ac:dyDescent="0.55000000000000004">
      <c r="A7272" s="1">
        <v>43272</v>
      </c>
      <c r="B7272" t="s">
        <v>22</v>
      </c>
      <c r="C7272" t="s">
        <v>494</v>
      </c>
      <c r="D7272" t="s">
        <v>144</v>
      </c>
      <c r="E7272" t="s">
        <v>28</v>
      </c>
      <c r="F7272" t="s">
        <v>61</v>
      </c>
      <c r="G7272">
        <v>17.920000000000002</v>
      </c>
    </row>
    <row r="7273" spans="1:7" x14ac:dyDescent="0.55000000000000004">
      <c r="A7273" s="1">
        <v>43376</v>
      </c>
      <c r="B7273" t="s">
        <v>22</v>
      </c>
      <c r="C7273" t="s">
        <v>50</v>
      </c>
      <c r="D7273" t="s">
        <v>26</v>
      </c>
      <c r="E7273" t="s">
        <v>42</v>
      </c>
      <c r="F7273" t="s">
        <v>74</v>
      </c>
      <c r="G7273">
        <v>17.920000000000002</v>
      </c>
    </row>
    <row r="7274" spans="1:7" x14ac:dyDescent="0.55000000000000004">
      <c r="A7274" s="1">
        <v>42833</v>
      </c>
      <c r="B7274" t="s">
        <v>22</v>
      </c>
      <c r="C7274" t="s">
        <v>1271</v>
      </c>
      <c r="D7274" t="s">
        <v>26</v>
      </c>
      <c r="E7274" t="s">
        <v>42</v>
      </c>
      <c r="F7274" t="s">
        <v>169</v>
      </c>
      <c r="G7274">
        <v>17.920000000000002</v>
      </c>
    </row>
    <row r="7275" spans="1:7" x14ac:dyDescent="0.55000000000000004">
      <c r="A7275" s="1">
        <v>42255</v>
      </c>
      <c r="B7275" t="s">
        <v>22</v>
      </c>
      <c r="C7275" t="s">
        <v>100</v>
      </c>
      <c r="D7275" t="s">
        <v>101</v>
      </c>
      <c r="E7275" t="s">
        <v>42</v>
      </c>
      <c r="F7275" t="s">
        <v>86</v>
      </c>
      <c r="G7275">
        <v>17.904</v>
      </c>
    </row>
    <row r="7276" spans="1:7" x14ac:dyDescent="0.55000000000000004">
      <c r="A7276" s="1">
        <v>42360</v>
      </c>
      <c r="B7276" t="s">
        <v>22</v>
      </c>
      <c r="C7276" t="s">
        <v>207</v>
      </c>
      <c r="D7276" t="s">
        <v>101</v>
      </c>
      <c r="E7276" t="s">
        <v>42</v>
      </c>
      <c r="F7276" t="s">
        <v>71</v>
      </c>
      <c r="G7276">
        <v>17.904</v>
      </c>
    </row>
    <row r="7277" spans="1:7" x14ac:dyDescent="0.55000000000000004">
      <c r="A7277" s="1">
        <v>43014</v>
      </c>
      <c r="B7277" t="s">
        <v>98</v>
      </c>
      <c r="C7277" t="s">
        <v>453</v>
      </c>
      <c r="D7277" t="s">
        <v>40</v>
      </c>
      <c r="E7277" t="s">
        <v>42</v>
      </c>
      <c r="F7277" t="s">
        <v>71</v>
      </c>
      <c r="G7277">
        <v>17.904</v>
      </c>
    </row>
    <row r="7278" spans="1:7" x14ac:dyDescent="0.55000000000000004">
      <c r="A7278" s="1">
        <v>42616</v>
      </c>
      <c r="B7278" t="s">
        <v>37</v>
      </c>
      <c r="C7278" t="s">
        <v>39</v>
      </c>
      <c r="D7278" t="s">
        <v>40</v>
      </c>
      <c r="E7278" t="s">
        <v>67</v>
      </c>
      <c r="F7278" t="s">
        <v>157</v>
      </c>
      <c r="G7278">
        <v>17.899999999999999</v>
      </c>
    </row>
    <row r="7279" spans="1:7" x14ac:dyDescent="0.55000000000000004">
      <c r="A7279" s="1">
        <v>42172</v>
      </c>
      <c r="B7279" t="s">
        <v>22</v>
      </c>
      <c r="C7279" t="s">
        <v>92</v>
      </c>
      <c r="D7279" t="s">
        <v>40</v>
      </c>
      <c r="E7279" t="s">
        <v>42</v>
      </c>
      <c r="F7279" t="s">
        <v>265</v>
      </c>
      <c r="G7279">
        <v>17.899999999999999</v>
      </c>
    </row>
    <row r="7280" spans="1:7" x14ac:dyDescent="0.55000000000000004">
      <c r="A7280" s="1">
        <v>42655</v>
      </c>
      <c r="B7280" t="s">
        <v>22</v>
      </c>
      <c r="C7280" t="s">
        <v>92</v>
      </c>
      <c r="D7280" t="s">
        <v>40</v>
      </c>
      <c r="E7280" t="s">
        <v>67</v>
      </c>
      <c r="F7280" t="s">
        <v>157</v>
      </c>
      <c r="G7280">
        <v>17.899999999999999</v>
      </c>
    </row>
    <row r="7281" spans="1:7" x14ac:dyDescent="0.55000000000000004">
      <c r="A7281" s="1">
        <v>43385</v>
      </c>
      <c r="B7281" t="s">
        <v>22</v>
      </c>
      <c r="C7281" t="s">
        <v>786</v>
      </c>
      <c r="D7281" t="s">
        <v>144</v>
      </c>
      <c r="E7281" t="s">
        <v>42</v>
      </c>
      <c r="F7281" t="s">
        <v>265</v>
      </c>
      <c r="G7281">
        <v>17.899999999999999</v>
      </c>
    </row>
    <row r="7282" spans="1:7" x14ac:dyDescent="0.55000000000000004">
      <c r="A7282" s="1">
        <v>42912</v>
      </c>
      <c r="B7282" t="s">
        <v>37</v>
      </c>
      <c r="C7282" t="s">
        <v>39</v>
      </c>
      <c r="D7282" t="s">
        <v>40</v>
      </c>
      <c r="E7282" t="s">
        <v>42</v>
      </c>
      <c r="F7282" t="s">
        <v>265</v>
      </c>
      <c r="G7282">
        <v>17.899999999999999</v>
      </c>
    </row>
    <row r="7283" spans="1:7" x14ac:dyDescent="0.55000000000000004">
      <c r="A7283" s="1">
        <v>43359</v>
      </c>
      <c r="B7283" t="s">
        <v>37</v>
      </c>
      <c r="C7283" t="s">
        <v>39</v>
      </c>
      <c r="D7283" t="s">
        <v>40</v>
      </c>
      <c r="E7283" t="s">
        <v>42</v>
      </c>
      <c r="F7283" t="s">
        <v>265</v>
      </c>
      <c r="G7283">
        <v>17.899999999999999</v>
      </c>
    </row>
    <row r="7284" spans="1:7" x14ac:dyDescent="0.55000000000000004">
      <c r="A7284" s="1">
        <v>43367</v>
      </c>
      <c r="B7284" t="s">
        <v>22</v>
      </c>
      <c r="C7284" t="s">
        <v>50</v>
      </c>
      <c r="D7284" t="s">
        <v>26</v>
      </c>
      <c r="E7284" t="s">
        <v>67</v>
      </c>
      <c r="F7284" t="s">
        <v>157</v>
      </c>
      <c r="G7284">
        <v>17.88</v>
      </c>
    </row>
    <row r="7285" spans="1:7" x14ac:dyDescent="0.55000000000000004">
      <c r="A7285" s="1">
        <v>43458</v>
      </c>
      <c r="B7285" t="s">
        <v>22</v>
      </c>
      <c r="C7285" t="s">
        <v>263</v>
      </c>
      <c r="D7285" t="s">
        <v>144</v>
      </c>
      <c r="E7285" t="s">
        <v>42</v>
      </c>
      <c r="F7285" t="s">
        <v>71</v>
      </c>
      <c r="G7285">
        <v>17.88</v>
      </c>
    </row>
    <row r="7286" spans="1:7" x14ac:dyDescent="0.55000000000000004">
      <c r="A7286" s="1">
        <v>42107</v>
      </c>
      <c r="B7286" t="s">
        <v>37</v>
      </c>
      <c r="C7286" t="s">
        <v>143</v>
      </c>
      <c r="D7286" t="s">
        <v>144</v>
      </c>
      <c r="E7286" t="s">
        <v>42</v>
      </c>
      <c r="F7286" t="s">
        <v>64</v>
      </c>
      <c r="G7286">
        <v>17.856000000000002</v>
      </c>
    </row>
    <row r="7287" spans="1:7" x14ac:dyDescent="0.55000000000000004">
      <c r="A7287" s="1">
        <v>43394</v>
      </c>
      <c r="B7287" t="s">
        <v>98</v>
      </c>
      <c r="C7287" t="s">
        <v>50</v>
      </c>
      <c r="D7287" t="s">
        <v>26</v>
      </c>
      <c r="E7287" t="s">
        <v>42</v>
      </c>
      <c r="F7287" t="s">
        <v>64</v>
      </c>
      <c r="G7287">
        <v>17.856000000000002</v>
      </c>
    </row>
    <row r="7288" spans="1:7" x14ac:dyDescent="0.55000000000000004">
      <c r="A7288" s="1">
        <v>43065</v>
      </c>
      <c r="B7288" t="s">
        <v>22</v>
      </c>
      <c r="C7288" t="s">
        <v>100</v>
      </c>
      <c r="D7288" t="s">
        <v>101</v>
      </c>
      <c r="E7288" t="s">
        <v>42</v>
      </c>
      <c r="F7288" t="s">
        <v>64</v>
      </c>
      <c r="G7288">
        <v>17.856000000000002</v>
      </c>
    </row>
    <row r="7289" spans="1:7" x14ac:dyDescent="0.55000000000000004">
      <c r="A7289" s="1">
        <v>43347</v>
      </c>
      <c r="B7289" t="s">
        <v>37</v>
      </c>
      <c r="C7289" t="s">
        <v>207</v>
      </c>
      <c r="D7289" t="s">
        <v>101</v>
      </c>
      <c r="E7289" t="s">
        <v>42</v>
      </c>
      <c r="F7289" t="s">
        <v>86</v>
      </c>
      <c r="G7289">
        <v>17.760000000000002</v>
      </c>
    </row>
    <row r="7290" spans="1:7" x14ac:dyDescent="0.55000000000000004">
      <c r="A7290" s="1">
        <v>43095</v>
      </c>
      <c r="B7290" t="s">
        <v>37</v>
      </c>
      <c r="C7290" t="s">
        <v>39</v>
      </c>
      <c r="D7290" t="s">
        <v>40</v>
      </c>
      <c r="E7290" t="s">
        <v>42</v>
      </c>
      <c r="F7290" t="s">
        <v>575</v>
      </c>
      <c r="G7290">
        <v>17.760000000000002</v>
      </c>
    </row>
    <row r="7291" spans="1:7" x14ac:dyDescent="0.55000000000000004">
      <c r="A7291" s="1">
        <v>43186</v>
      </c>
      <c r="B7291" t="s">
        <v>22</v>
      </c>
      <c r="C7291" t="s">
        <v>315</v>
      </c>
      <c r="D7291" t="s">
        <v>26</v>
      </c>
      <c r="E7291" t="s">
        <v>42</v>
      </c>
      <c r="F7291" t="s">
        <v>71</v>
      </c>
      <c r="G7291">
        <v>17.760000000000002</v>
      </c>
    </row>
    <row r="7292" spans="1:7" x14ac:dyDescent="0.55000000000000004">
      <c r="A7292" s="1">
        <v>42906</v>
      </c>
      <c r="B7292" t="s">
        <v>22</v>
      </c>
      <c r="C7292" t="s">
        <v>39</v>
      </c>
      <c r="D7292" t="s">
        <v>40</v>
      </c>
      <c r="E7292" t="s">
        <v>42</v>
      </c>
      <c r="F7292" t="s">
        <v>71</v>
      </c>
      <c r="G7292">
        <v>17.712</v>
      </c>
    </row>
    <row r="7293" spans="1:7" x14ac:dyDescent="0.55000000000000004">
      <c r="A7293" s="1">
        <v>43058</v>
      </c>
      <c r="B7293" t="s">
        <v>98</v>
      </c>
      <c r="C7293" t="s">
        <v>263</v>
      </c>
      <c r="D7293" t="s">
        <v>144</v>
      </c>
      <c r="E7293" t="s">
        <v>42</v>
      </c>
      <c r="F7293" t="s">
        <v>71</v>
      </c>
      <c r="G7293">
        <v>17.712</v>
      </c>
    </row>
    <row r="7294" spans="1:7" x14ac:dyDescent="0.55000000000000004">
      <c r="A7294" s="1">
        <v>43352</v>
      </c>
      <c r="B7294" t="s">
        <v>22</v>
      </c>
      <c r="C7294" t="s">
        <v>494</v>
      </c>
      <c r="D7294" t="s">
        <v>144</v>
      </c>
      <c r="E7294" t="s">
        <v>42</v>
      </c>
      <c r="F7294" t="s">
        <v>43</v>
      </c>
      <c r="G7294">
        <v>17.712</v>
      </c>
    </row>
    <row r="7295" spans="1:7" x14ac:dyDescent="0.55000000000000004">
      <c r="A7295" s="1">
        <v>42308</v>
      </c>
      <c r="B7295" t="s">
        <v>22</v>
      </c>
      <c r="C7295" t="s">
        <v>1399</v>
      </c>
      <c r="D7295" t="s">
        <v>144</v>
      </c>
      <c r="E7295" t="s">
        <v>28</v>
      </c>
      <c r="F7295" t="s">
        <v>61</v>
      </c>
      <c r="G7295">
        <v>17.670000000000002</v>
      </c>
    </row>
    <row r="7296" spans="1:7" x14ac:dyDescent="0.55000000000000004">
      <c r="A7296" s="1">
        <v>42458</v>
      </c>
      <c r="B7296" t="s">
        <v>22</v>
      </c>
      <c r="C7296" t="s">
        <v>263</v>
      </c>
      <c r="D7296" t="s">
        <v>144</v>
      </c>
      <c r="E7296" t="s">
        <v>42</v>
      </c>
      <c r="F7296" t="s">
        <v>86</v>
      </c>
      <c r="G7296">
        <v>17.64</v>
      </c>
    </row>
    <row r="7297" spans="1:7" x14ac:dyDescent="0.55000000000000004">
      <c r="A7297" s="1">
        <v>42991</v>
      </c>
      <c r="B7297" t="s">
        <v>22</v>
      </c>
      <c r="C7297" t="s">
        <v>134</v>
      </c>
      <c r="D7297" t="s">
        <v>101</v>
      </c>
      <c r="E7297" t="s">
        <v>42</v>
      </c>
      <c r="F7297" t="s">
        <v>86</v>
      </c>
      <c r="G7297">
        <v>17.64</v>
      </c>
    </row>
    <row r="7298" spans="1:7" x14ac:dyDescent="0.55000000000000004">
      <c r="A7298" s="1">
        <v>42820</v>
      </c>
      <c r="B7298" t="s">
        <v>22</v>
      </c>
      <c r="C7298" t="s">
        <v>6264</v>
      </c>
      <c r="D7298" t="s">
        <v>40</v>
      </c>
      <c r="E7298" t="s">
        <v>42</v>
      </c>
      <c r="F7298" t="s">
        <v>86</v>
      </c>
      <c r="G7298">
        <v>17.64</v>
      </c>
    </row>
    <row r="7299" spans="1:7" x14ac:dyDescent="0.55000000000000004">
      <c r="A7299" s="1">
        <v>43186</v>
      </c>
      <c r="B7299" t="s">
        <v>22</v>
      </c>
      <c r="C7299" t="s">
        <v>315</v>
      </c>
      <c r="D7299" t="s">
        <v>26</v>
      </c>
      <c r="E7299" t="s">
        <v>42</v>
      </c>
      <c r="F7299" t="s">
        <v>86</v>
      </c>
      <c r="G7299">
        <v>17.64</v>
      </c>
    </row>
    <row r="7300" spans="1:7" x14ac:dyDescent="0.55000000000000004">
      <c r="A7300" s="1">
        <v>43036</v>
      </c>
      <c r="B7300" t="s">
        <v>37</v>
      </c>
      <c r="C7300" t="s">
        <v>84</v>
      </c>
      <c r="D7300" t="s">
        <v>26</v>
      </c>
      <c r="E7300" t="s">
        <v>42</v>
      </c>
      <c r="F7300" t="s">
        <v>71</v>
      </c>
      <c r="G7300">
        <v>17.616</v>
      </c>
    </row>
    <row r="7301" spans="1:7" x14ac:dyDescent="0.55000000000000004">
      <c r="A7301" s="1">
        <v>43224</v>
      </c>
      <c r="B7301" t="s">
        <v>37</v>
      </c>
      <c r="C7301" t="s">
        <v>39</v>
      </c>
      <c r="D7301" t="s">
        <v>40</v>
      </c>
      <c r="E7301" t="s">
        <v>42</v>
      </c>
      <c r="F7301" t="s">
        <v>86</v>
      </c>
      <c r="G7301">
        <v>17.61</v>
      </c>
    </row>
    <row r="7302" spans="1:7" x14ac:dyDescent="0.55000000000000004">
      <c r="A7302" s="1">
        <v>42991</v>
      </c>
      <c r="B7302" t="s">
        <v>22</v>
      </c>
      <c r="C7302" t="s">
        <v>134</v>
      </c>
      <c r="D7302" t="s">
        <v>101</v>
      </c>
      <c r="E7302" t="s">
        <v>42</v>
      </c>
      <c r="F7302" t="s">
        <v>86</v>
      </c>
      <c r="G7302">
        <v>17.61</v>
      </c>
    </row>
    <row r="7303" spans="1:7" x14ac:dyDescent="0.55000000000000004">
      <c r="A7303" s="1">
        <v>43043</v>
      </c>
      <c r="B7303" t="s">
        <v>37</v>
      </c>
      <c r="C7303" t="s">
        <v>416</v>
      </c>
      <c r="D7303" t="s">
        <v>40</v>
      </c>
      <c r="E7303" t="s">
        <v>42</v>
      </c>
      <c r="F7303" t="s">
        <v>575</v>
      </c>
      <c r="G7303">
        <v>17.584</v>
      </c>
    </row>
    <row r="7304" spans="1:7" x14ac:dyDescent="0.55000000000000004">
      <c r="A7304" s="1">
        <v>43359</v>
      </c>
      <c r="B7304" t="s">
        <v>22</v>
      </c>
      <c r="C7304" t="s">
        <v>100</v>
      </c>
      <c r="D7304" t="s">
        <v>101</v>
      </c>
      <c r="E7304" t="s">
        <v>42</v>
      </c>
      <c r="F7304" t="s">
        <v>169</v>
      </c>
      <c r="G7304">
        <v>17.568000000000001</v>
      </c>
    </row>
    <row r="7305" spans="1:7" x14ac:dyDescent="0.55000000000000004">
      <c r="A7305" s="1">
        <v>42448</v>
      </c>
      <c r="B7305" t="s">
        <v>22</v>
      </c>
      <c r="C7305" t="s">
        <v>39</v>
      </c>
      <c r="D7305" t="s">
        <v>40</v>
      </c>
      <c r="E7305" t="s">
        <v>42</v>
      </c>
      <c r="F7305" t="s">
        <v>71</v>
      </c>
      <c r="G7305">
        <v>17.568000000000001</v>
      </c>
    </row>
    <row r="7306" spans="1:7" x14ac:dyDescent="0.55000000000000004">
      <c r="A7306" s="1">
        <v>42217</v>
      </c>
      <c r="B7306" t="s">
        <v>37</v>
      </c>
      <c r="C7306" t="s">
        <v>84</v>
      </c>
      <c r="D7306" t="s">
        <v>26</v>
      </c>
      <c r="E7306" t="s">
        <v>42</v>
      </c>
      <c r="F7306" t="s">
        <v>43</v>
      </c>
      <c r="G7306">
        <v>17.544</v>
      </c>
    </row>
    <row r="7307" spans="1:7" x14ac:dyDescent="0.55000000000000004">
      <c r="A7307" s="1">
        <v>43325</v>
      </c>
      <c r="B7307" t="s">
        <v>37</v>
      </c>
      <c r="C7307" t="s">
        <v>143</v>
      </c>
      <c r="D7307" t="s">
        <v>144</v>
      </c>
      <c r="E7307" t="s">
        <v>42</v>
      </c>
      <c r="F7307" t="s">
        <v>43</v>
      </c>
      <c r="G7307">
        <v>17.544</v>
      </c>
    </row>
    <row r="7308" spans="1:7" x14ac:dyDescent="0.55000000000000004">
      <c r="A7308" s="1">
        <v>43435</v>
      </c>
      <c r="B7308" t="s">
        <v>22</v>
      </c>
      <c r="C7308" t="s">
        <v>263</v>
      </c>
      <c r="D7308" t="s">
        <v>144</v>
      </c>
      <c r="E7308" t="s">
        <v>42</v>
      </c>
      <c r="F7308" t="s">
        <v>71</v>
      </c>
      <c r="G7308">
        <v>17.52</v>
      </c>
    </row>
    <row r="7309" spans="1:7" x14ac:dyDescent="0.55000000000000004">
      <c r="A7309" s="1">
        <v>43312</v>
      </c>
      <c r="B7309" t="s">
        <v>37</v>
      </c>
      <c r="C7309" t="s">
        <v>110</v>
      </c>
      <c r="D7309" t="s">
        <v>101</v>
      </c>
      <c r="E7309" t="s">
        <v>42</v>
      </c>
      <c r="F7309" t="s">
        <v>71</v>
      </c>
      <c r="G7309">
        <v>17.52</v>
      </c>
    </row>
    <row r="7310" spans="1:7" x14ac:dyDescent="0.55000000000000004">
      <c r="A7310" s="1">
        <v>42445</v>
      </c>
      <c r="B7310" t="s">
        <v>98</v>
      </c>
      <c r="C7310" t="s">
        <v>263</v>
      </c>
      <c r="D7310" t="s">
        <v>144</v>
      </c>
      <c r="E7310" t="s">
        <v>42</v>
      </c>
      <c r="F7310" t="s">
        <v>64</v>
      </c>
      <c r="G7310">
        <v>17.52</v>
      </c>
    </row>
    <row r="7311" spans="1:7" x14ac:dyDescent="0.55000000000000004">
      <c r="A7311" s="1">
        <v>43324</v>
      </c>
      <c r="B7311" t="s">
        <v>37</v>
      </c>
      <c r="C7311" t="s">
        <v>2738</v>
      </c>
      <c r="D7311" t="s">
        <v>144</v>
      </c>
      <c r="E7311" t="s">
        <v>42</v>
      </c>
      <c r="F7311" t="s">
        <v>64</v>
      </c>
      <c r="G7311">
        <v>17.52</v>
      </c>
    </row>
    <row r="7312" spans="1:7" x14ac:dyDescent="0.55000000000000004">
      <c r="A7312" s="1">
        <v>43259</v>
      </c>
      <c r="B7312" t="s">
        <v>98</v>
      </c>
      <c r="C7312" t="s">
        <v>39</v>
      </c>
      <c r="D7312" t="s">
        <v>40</v>
      </c>
      <c r="E7312" t="s">
        <v>67</v>
      </c>
      <c r="F7312" t="s">
        <v>68</v>
      </c>
      <c r="G7312">
        <v>17.52</v>
      </c>
    </row>
    <row r="7313" spans="1:7" x14ac:dyDescent="0.55000000000000004">
      <c r="A7313" s="1">
        <v>42603</v>
      </c>
      <c r="B7313" t="s">
        <v>37</v>
      </c>
      <c r="C7313" t="s">
        <v>25</v>
      </c>
      <c r="D7313" t="s">
        <v>26</v>
      </c>
      <c r="E7313" t="s">
        <v>42</v>
      </c>
      <c r="F7313" t="s">
        <v>64</v>
      </c>
      <c r="G7313">
        <v>17.52</v>
      </c>
    </row>
    <row r="7314" spans="1:7" x14ac:dyDescent="0.55000000000000004">
      <c r="A7314" s="1">
        <v>42687</v>
      </c>
      <c r="B7314" t="s">
        <v>22</v>
      </c>
      <c r="C7314" t="s">
        <v>207</v>
      </c>
      <c r="D7314" t="s">
        <v>101</v>
      </c>
      <c r="E7314" t="s">
        <v>28</v>
      </c>
      <c r="F7314" t="s">
        <v>61</v>
      </c>
      <c r="G7314">
        <v>17.495999999999999</v>
      </c>
    </row>
    <row r="7315" spans="1:7" x14ac:dyDescent="0.55000000000000004">
      <c r="A7315" s="1">
        <v>42211</v>
      </c>
      <c r="B7315" t="s">
        <v>22</v>
      </c>
      <c r="C7315" t="s">
        <v>100</v>
      </c>
      <c r="D7315" t="s">
        <v>101</v>
      </c>
      <c r="E7315" t="s">
        <v>28</v>
      </c>
      <c r="F7315" t="s">
        <v>61</v>
      </c>
      <c r="G7315">
        <v>17.495999999999999</v>
      </c>
    </row>
    <row r="7316" spans="1:7" x14ac:dyDescent="0.55000000000000004">
      <c r="A7316" s="1">
        <v>43252</v>
      </c>
      <c r="B7316" t="s">
        <v>37</v>
      </c>
      <c r="C7316" t="s">
        <v>494</v>
      </c>
      <c r="D7316" t="s">
        <v>144</v>
      </c>
      <c r="E7316" t="s">
        <v>42</v>
      </c>
      <c r="F7316" t="s">
        <v>74</v>
      </c>
      <c r="G7316">
        <v>17.48</v>
      </c>
    </row>
    <row r="7317" spans="1:7" x14ac:dyDescent="0.55000000000000004">
      <c r="A7317" s="1">
        <v>42638</v>
      </c>
      <c r="B7317" t="s">
        <v>22</v>
      </c>
      <c r="C7317" t="s">
        <v>39</v>
      </c>
      <c r="D7317" t="s">
        <v>40</v>
      </c>
      <c r="E7317" t="s">
        <v>42</v>
      </c>
      <c r="F7317" t="s">
        <v>169</v>
      </c>
      <c r="G7317">
        <v>17.48</v>
      </c>
    </row>
    <row r="7318" spans="1:7" x14ac:dyDescent="0.55000000000000004">
      <c r="A7318" s="1">
        <v>42704</v>
      </c>
      <c r="B7318" t="s">
        <v>98</v>
      </c>
      <c r="C7318" t="s">
        <v>25</v>
      </c>
      <c r="D7318" t="s">
        <v>26</v>
      </c>
      <c r="E7318" t="s">
        <v>42</v>
      </c>
      <c r="F7318" t="s">
        <v>169</v>
      </c>
      <c r="G7318">
        <v>17.48</v>
      </c>
    </row>
    <row r="7319" spans="1:7" x14ac:dyDescent="0.55000000000000004">
      <c r="A7319" s="1">
        <v>43352</v>
      </c>
      <c r="B7319" t="s">
        <v>22</v>
      </c>
      <c r="C7319" t="s">
        <v>234</v>
      </c>
      <c r="D7319" t="s">
        <v>101</v>
      </c>
      <c r="E7319" t="s">
        <v>42</v>
      </c>
      <c r="F7319" t="s">
        <v>169</v>
      </c>
      <c r="G7319">
        <v>17.48</v>
      </c>
    </row>
    <row r="7320" spans="1:7" x14ac:dyDescent="0.55000000000000004">
      <c r="A7320" s="1">
        <v>43302</v>
      </c>
      <c r="B7320" t="s">
        <v>22</v>
      </c>
      <c r="C7320" t="s">
        <v>263</v>
      </c>
      <c r="D7320" t="s">
        <v>144</v>
      </c>
      <c r="E7320" t="s">
        <v>42</v>
      </c>
      <c r="F7320" t="s">
        <v>74</v>
      </c>
      <c r="G7320">
        <v>17.48</v>
      </c>
    </row>
    <row r="7321" spans="1:7" x14ac:dyDescent="0.55000000000000004">
      <c r="A7321" s="1">
        <v>42994</v>
      </c>
      <c r="B7321" t="s">
        <v>37</v>
      </c>
      <c r="C7321" t="s">
        <v>39</v>
      </c>
      <c r="D7321" t="s">
        <v>40</v>
      </c>
      <c r="E7321" t="s">
        <v>42</v>
      </c>
      <c r="F7321" t="s">
        <v>74</v>
      </c>
      <c r="G7321">
        <v>17.48</v>
      </c>
    </row>
    <row r="7322" spans="1:7" x14ac:dyDescent="0.55000000000000004">
      <c r="A7322" s="1">
        <v>42374</v>
      </c>
      <c r="B7322" t="s">
        <v>37</v>
      </c>
      <c r="C7322" t="s">
        <v>263</v>
      </c>
      <c r="D7322" t="s">
        <v>144</v>
      </c>
      <c r="E7322" t="s">
        <v>42</v>
      </c>
      <c r="F7322" t="s">
        <v>169</v>
      </c>
      <c r="G7322">
        <v>17.48</v>
      </c>
    </row>
    <row r="7323" spans="1:7" x14ac:dyDescent="0.55000000000000004">
      <c r="A7323" s="1">
        <v>43288</v>
      </c>
      <c r="B7323" t="s">
        <v>22</v>
      </c>
      <c r="C7323" t="s">
        <v>263</v>
      </c>
      <c r="D7323" t="s">
        <v>144</v>
      </c>
      <c r="E7323" t="s">
        <v>42</v>
      </c>
      <c r="F7323" t="s">
        <v>71</v>
      </c>
      <c r="G7323">
        <v>17.472000000000001</v>
      </c>
    </row>
    <row r="7324" spans="1:7" x14ac:dyDescent="0.55000000000000004">
      <c r="A7324" s="1">
        <v>42256</v>
      </c>
      <c r="B7324" t="s">
        <v>22</v>
      </c>
      <c r="C7324" t="s">
        <v>143</v>
      </c>
      <c r="D7324" t="s">
        <v>144</v>
      </c>
      <c r="E7324" t="s">
        <v>28</v>
      </c>
      <c r="F7324" t="s">
        <v>61</v>
      </c>
      <c r="G7324">
        <v>17.472000000000001</v>
      </c>
    </row>
    <row r="7325" spans="1:7" x14ac:dyDescent="0.55000000000000004">
      <c r="A7325" s="1">
        <v>42343</v>
      </c>
      <c r="B7325" t="s">
        <v>37</v>
      </c>
      <c r="C7325" t="s">
        <v>494</v>
      </c>
      <c r="D7325" t="s">
        <v>144</v>
      </c>
      <c r="E7325" t="s">
        <v>42</v>
      </c>
      <c r="F7325" t="s">
        <v>86</v>
      </c>
      <c r="G7325">
        <v>17.472000000000001</v>
      </c>
    </row>
    <row r="7326" spans="1:7" x14ac:dyDescent="0.55000000000000004">
      <c r="A7326" s="1">
        <v>42064</v>
      </c>
      <c r="B7326" t="s">
        <v>98</v>
      </c>
      <c r="C7326" t="s">
        <v>207</v>
      </c>
      <c r="D7326" t="s">
        <v>101</v>
      </c>
      <c r="E7326" t="s">
        <v>42</v>
      </c>
      <c r="F7326" t="s">
        <v>86</v>
      </c>
      <c r="G7326">
        <v>17.472000000000001</v>
      </c>
    </row>
    <row r="7327" spans="1:7" x14ac:dyDescent="0.55000000000000004">
      <c r="A7327" s="1">
        <v>42135</v>
      </c>
      <c r="B7327" t="s">
        <v>98</v>
      </c>
      <c r="C7327" t="s">
        <v>207</v>
      </c>
      <c r="D7327" t="s">
        <v>101</v>
      </c>
      <c r="E7327" t="s">
        <v>42</v>
      </c>
      <c r="F7327" t="s">
        <v>86</v>
      </c>
      <c r="G7327">
        <v>17.472000000000001</v>
      </c>
    </row>
    <row r="7328" spans="1:7" x14ac:dyDescent="0.55000000000000004">
      <c r="A7328" s="1">
        <v>42805</v>
      </c>
      <c r="B7328" t="s">
        <v>37</v>
      </c>
      <c r="C7328" t="s">
        <v>225</v>
      </c>
      <c r="D7328" t="s">
        <v>101</v>
      </c>
      <c r="E7328" t="s">
        <v>42</v>
      </c>
      <c r="F7328" t="s">
        <v>71</v>
      </c>
      <c r="G7328">
        <v>17.46</v>
      </c>
    </row>
    <row r="7329" spans="1:7" x14ac:dyDescent="0.55000000000000004">
      <c r="A7329" s="1">
        <v>42123</v>
      </c>
      <c r="B7329" t="s">
        <v>22</v>
      </c>
      <c r="C7329" t="s">
        <v>263</v>
      </c>
      <c r="D7329" t="s">
        <v>144</v>
      </c>
      <c r="E7329" t="s">
        <v>28</v>
      </c>
      <c r="F7329" t="s">
        <v>61</v>
      </c>
      <c r="G7329">
        <v>17.46</v>
      </c>
    </row>
    <row r="7330" spans="1:7" x14ac:dyDescent="0.55000000000000004">
      <c r="A7330" s="1">
        <v>42151</v>
      </c>
      <c r="B7330" t="s">
        <v>22</v>
      </c>
      <c r="C7330" t="s">
        <v>207</v>
      </c>
      <c r="D7330" t="s">
        <v>101</v>
      </c>
      <c r="E7330" t="s">
        <v>42</v>
      </c>
      <c r="F7330" t="s">
        <v>71</v>
      </c>
      <c r="G7330">
        <v>17.46</v>
      </c>
    </row>
    <row r="7331" spans="1:7" x14ac:dyDescent="0.55000000000000004">
      <c r="A7331" s="1">
        <v>42046</v>
      </c>
      <c r="B7331" t="s">
        <v>22</v>
      </c>
      <c r="C7331" t="s">
        <v>315</v>
      </c>
      <c r="D7331" t="s">
        <v>26</v>
      </c>
      <c r="E7331" t="s">
        <v>42</v>
      </c>
      <c r="F7331" t="s">
        <v>71</v>
      </c>
      <c r="G7331">
        <v>17.46</v>
      </c>
    </row>
    <row r="7332" spans="1:7" x14ac:dyDescent="0.55000000000000004">
      <c r="A7332" s="1">
        <v>43375</v>
      </c>
      <c r="B7332" t="s">
        <v>22</v>
      </c>
      <c r="C7332" t="s">
        <v>39</v>
      </c>
      <c r="D7332" t="s">
        <v>40</v>
      </c>
      <c r="E7332" t="s">
        <v>28</v>
      </c>
      <c r="F7332" t="s">
        <v>61</v>
      </c>
      <c r="G7332">
        <v>17.46</v>
      </c>
    </row>
    <row r="7333" spans="1:7" x14ac:dyDescent="0.55000000000000004">
      <c r="A7333" s="1">
        <v>43176</v>
      </c>
      <c r="B7333" t="s">
        <v>22</v>
      </c>
      <c r="C7333" t="s">
        <v>39</v>
      </c>
      <c r="D7333" t="s">
        <v>40</v>
      </c>
      <c r="E7333" t="s">
        <v>42</v>
      </c>
      <c r="F7333" t="s">
        <v>71</v>
      </c>
      <c r="G7333">
        <v>17.456</v>
      </c>
    </row>
    <row r="7334" spans="1:7" x14ac:dyDescent="0.55000000000000004">
      <c r="A7334" s="1">
        <v>42765</v>
      </c>
      <c r="B7334" t="s">
        <v>22</v>
      </c>
      <c r="C7334" t="s">
        <v>39</v>
      </c>
      <c r="D7334" t="s">
        <v>40</v>
      </c>
      <c r="E7334" t="s">
        <v>42</v>
      </c>
      <c r="F7334" t="s">
        <v>71</v>
      </c>
      <c r="G7334">
        <v>17.456</v>
      </c>
    </row>
    <row r="7335" spans="1:7" x14ac:dyDescent="0.55000000000000004">
      <c r="A7335" s="1">
        <v>42674</v>
      </c>
      <c r="B7335" t="s">
        <v>22</v>
      </c>
      <c r="C7335" t="s">
        <v>39</v>
      </c>
      <c r="D7335" t="s">
        <v>40</v>
      </c>
      <c r="E7335" t="s">
        <v>42</v>
      </c>
      <c r="F7335" t="s">
        <v>265</v>
      </c>
      <c r="G7335">
        <v>17.45</v>
      </c>
    </row>
    <row r="7336" spans="1:7" x14ac:dyDescent="0.55000000000000004">
      <c r="A7336" s="1">
        <v>42694</v>
      </c>
      <c r="B7336" t="s">
        <v>22</v>
      </c>
      <c r="C7336" t="s">
        <v>50</v>
      </c>
      <c r="D7336" t="s">
        <v>26</v>
      </c>
      <c r="E7336" t="s">
        <v>42</v>
      </c>
      <c r="F7336" t="s">
        <v>55</v>
      </c>
      <c r="G7336">
        <v>17.440000000000001</v>
      </c>
    </row>
    <row r="7337" spans="1:7" x14ac:dyDescent="0.55000000000000004">
      <c r="A7337" s="1">
        <v>43199</v>
      </c>
      <c r="B7337" t="s">
        <v>22</v>
      </c>
      <c r="C7337" t="s">
        <v>50</v>
      </c>
      <c r="D7337" t="s">
        <v>26</v>
      </c>
      <c r="E7337" t="s">
        <v>42</v>
      </c>
      <c r="F7337" t="s">
        <v>71</v>
      </c>
      <c r="G7337">
        <v>17.43</v>
      </c>
    </row>
    <row r="7338" spans="1:7" x14ac:dyDescent="0.55000000000000004">
      <c r="A7338" s="1">
        <v>42473</v>
      </c>
      <c r="B7338" t="s">
        <v>22</v>
      </c>
      <c r="C7338" t="s">
        <v>134</v>
      </c>
      <c r="D7338" t="s">
        <v>101</v>
      </c>
      <c r="E7338" t="s">
        <v>42</v>
      </c>
      <c r="F7338" t="s">
        <v>71</v>
      </c>
      <c r="G7338">
        <v>17.43</v>
      </c>
    </row>
    <row r="7339" spans="1:7" x14ac:dyDescent="0.55000000000000004">
      <c r="A7339" s="1">
        <v>43051</v>
      </c>
      <c r="B7339" t="s">
        <v>37</v>
      </c>
      <c r="C7339" t="s">
        <v>250</v>
      </c>
      <c r="D7339" t="s">
        <v>101</v>
      </c>
      <c r="E7339" t="s">
        <v>42</v>
      </c>
      <c r="F7339" t="s">
        <v>71</v>
      </c>
      <c r="G7339">
        <v>17.38</v>
      </c>
    </row>
    <row r="7340" spans="1:7" x14ac:dyDescent="0.55000000000000004">
      <c r="A7340" s="1">
        <v>42683</v>
      </c>
      <c r="B7340" t="s">
        <v>22</v>
      </c>
      <c r="C7340" t="s">
        <v>593</v>
      </c>
      <c r="D7340" t="s">
        <v>101</v>
      </c>
      <c r="E7340" t="s">
        <v>42</v>
      </c>
      <c r="F7340" t="s">
        <v>86</v>
      </c>
      <c r="G7340">
        <v>17.34</v>
      </c>
    </row>
    <row r="7341" spans="1:7" x14ac:dyDescent="0.55000000000000004">
      <c r="A7341" s="1">
        <v>42871</v>
      </c>
      <c r="B7341" t="s">
        <v>22</v>
      </c>
      <c r="C7341" t="s">
        <v>39</v>
      </c>
      <c r="D7341" t="s">
        <v>40</v>
      </c>
      <c r="E7341" t="s">
        <v>42</v>
      </c>
      <c r="F7341" t="s">
        <v>86</v>
      </c>
      <c r="G7341">
        <v>17.34</v>
      </c>
    </row>
    <row r="7342" spans="1:7" x14ac:dyDescent="0.55000000000000004">
      <c r="A7342" s="1">
        <v>42729</v>
      </c>
      <c r="B7342" t="s">
        <v>37</v>
      </c>
      <c r="C7342" t="s">
        <v>234</v>
      </c>
      <c r="D7342" t="s">
        <v>101</v>
      </c>
      <c r="E7342" t="s">
        <v>42</v>
      </c>
      <c r="F7342" t="s">
        <v>86</v>
      </c>
      <c r="G7342">
        <v>17.34</v>
      </c>
    </row>
    <row r="7343" spans="1:7" x14ac:dyDescent="0.55000000000000004">
      <c r="A7343" s="1">
        <v>42242</v>
      </c>
      <c r="B7343" t="s">
        <v>22</v>
      </c>
      <c r="C7343" t="s">
        <v>241</v>
      </c>
      <c r="D7343" t="s">
        <v>144</v>
      </c>
      <c r="E7343" t="s">
        <v>42</v>
      </c>
      <c r="F7343" t="s">
        <v>86</v>
      </c>
      <c r="G7343">
        <v>17.34</v>
      </c>
    </row>
    <row r="7344" spans="1:7" x14ac:dyDescent="0.55000000000000004">
      <c r="A7344" s="1">
        <v>42960</v>
      </c>
      <c r="B7344" t="s">
        <v>22</v>
      </c>
      <c r="C7344" t="s">
        <v>734</v>
      </c>
      <c r="D7344" t="s">
        <v>26</v>
      </c>
      <c r="E7344" t="s">
        <v>42</v>
      </c>
      <c r="F7344" t="s">
        <v>74</v>
      </c>
      <c r="G7344">
        <v>17.34</v>
      </c>
    </row>
    <row r="7345" spans="1:7" x14ac:dyDescent="0.55000000000000004">
      <c r="A7345" s="1">
        <v>43070</v>
      </c>
      <c r="B7345" t="s">
        <v>22</v>
      </c>
      <c r="C7345" t="s">
        <v>250</v>
      </c>
      <c r="D7345" t="s">
        <v>101</v>
      </c>
      <c r="E7345" t="s">
        <v>28</v>
      </c>
      <c r="F7345" t="s">
        <v>61</v>
      </c>
      <c r="G7345">
        <v>17.309999999999999</v>
      </c>
    </row>
    <row r="7346" spans="1:7" x14ac:dyDescent="0.55000000000000004">
      <c r="A7346" s="1">
        <v>43420</v>
      </c>
      <c r="B7346" t="s">
        <v>22</v>
      </c>
      <c r="C7346" t="s">
        <v>39</v>
      </c>
      <c r="D7346" t="s">
        <v>40</v>
      </c>
      <c r="E7346" t="s">
        <v>28</v>
      </c>
      <c r="F7346" t="s">
        <v>61</v>
      </c>
      <c r="G7346">
        <v>17.309999999999999</v>
      </c>
    </row>
    <row r="7347" spans="1:7" x14ac:dyDescent="0.55000000000000004">
      <c r="A7347" s="1">
        <v>43064</v>
      </c>
      <c r="B7347" t="s">
        <v>37</v>
      </c>
      <c r="C7347" t="s">
        <v>234</v>
      </c>
      <c r="D7347" t="s">
        <v>101</v>
      </c>
      <c r="E7347" t="s">
        <v>42</v>
      </c>
      <c r="F7347" t="s">
        <v>71</v>
      </c>
      <c r="G7347">
        <v>17.3</v>
      </c>
    </row>
    <row r="7348" spans="1:7" x14ac:dyDescent="0.55000000000000004">
      <c r="A7348" s="1">
        <v>43058</v>
      </c>
      <c r="B7348" t="s">
        <v>98</v>
      </c>
      <c r="C7348" t="s">
        <v>263</v>
      </c>
      <c r="D7348" t="s">
        <v>144</v>
      </c>
      <c r="E7348" t="s">
        <v>42</v>
      </c>
      <c r="F7348" t="s">
        <v>64</v>
      </c>
      <c r="G7348">
        <v>17.28</v>
      </c>
    </row>
    <row r="7349" spans="1:7" x14ac:dyDescent="0.55000000000000004">
      <c r="A7349" s="1">
        <v>43448</v>
      </c>
      <c r="B7349" t="s">
        <v>98</v>
      </c>
      <c r="C7349" t="s">
        <v>1244</v>
      </c>
      <c r="D7349" t="s">
        <v>144</v>
      </c>
      <c r="E7349" t="s">
        <v>42</v>
      </c>
      <c r="F7349" t="s">
        <v>265</v>
      </c>
      <c r="G7349">
        <v>17.28</v>
      </c>
    </row>
    <row r="7350" spans="1:7" x14ac:dyDescent="0.55000000000000004">
      <c r="A7350" s="1">
        <v>42359</v>
      </c>
      <c r="B7350" t="s">
        <v>22</v>
      </c>
      <c r="C7350" t="s">
        <v>241</v>
      </c>
      <c r="D7350" t="s">
        <v>144</v>
      </c>
      <c r="E7350" t="s">
        <v>42</v>
      </c>
      <c r="F7350" t="s">
        <v>43</v>
      </c>
      <c r="G7350">
        <v>17.28</v>
      </c>
    </row>
    <row r="7351" spans="1:7" x14ac:dyDescent="0.55000000000000004">
      <c r="A7351" s="1">
        <v>42336</v>
      </c>
      <c r="B7351" t="s">
        <v>22</v>
      </c>
      <c r="C7351" t="s">
        <v>263</v>
      </c>
      <c r="D7351" t="s">
        <v>144</v>
      </c>
      <c r="E7351" t="s">
        <v>42</v>
      </c>
      <c r="F7351" t="s">
        <v>71</v>
      </c>
      <c r="G7351">
        <v>17.248000000000001</v>
      </c>
    </row>
    <row r="7352" spans="1:7" x14ac:dyDescent="0.55000000000000004">
      <c r="A7352" s="1">
        <v>42039</v>
      </c>
      <c r="B7352" t="s">
        <v>37</v>
      </c>
      <c r="C7352" t="s">
        <v>39</v>
      </c>
      <c r="D7352" t="s">
        <v>40</v>
      </c>
      <c r="E7352" t="s">
        <v>42</v>
      </c>
      <c r="F7352" t="s">
        <v>71</v>
      </c>
      <c r="G7352">
        <v>17.248000000000001</v>
      </c>
    </row>
    <row r="7353" spans="1:7" x14ac:dyDescent="0.55000000000000004">
      <c r="A7353" s="1">
        <v>43238</v>
      </c>
      <c r="B7353" t="s">
        <v>37</v>
      </c>
      <c r="C7353" t="s">
        <v>1271</v>
      </c>
      <c r="D7353" t="s">
        <v>26</v>
      </c>
      <c r="E7353" t="s">
        <v>42</v>
      </c>
      <c r="F7353" t="s">
        <v>74</v>
      </c>
      <c r="G7353">
        <v>17.239999999999998</v>
      </c>
    </row>
    <row r="7354" spans="1:7" x14ac:dyDescent="0.55000000000000004">
      <c r="A7354" s="1">
        <v>42683</v>
      </c>
      <c r="B7354" t="s">
        <v>22</v>
      </c>
      <c r="C7354" t="s">
        <v>593</v>
      </c>
      <c r="D7354" t="s">
        <v>101</v>
      </c>
      <c r="E7354" t="s">
        <v>42</v>
      </c>
      <c r="F7354" t="s">
        <v>71</v>
      </c>
      <c r="G7354">
        <v>17.22</v>
      </c>
    </row>
    <row r="7355" spans="1:7" x14ac:dyDescent="0.55000000000000004">
      <c r="A7355" s="1">
        <v>43332</v>
      </c>
      <c r="B7355" t="s">
        <v>37</v>
      </c>
      <c r="C7355" t="s">
        <v>39</v>
      </c>
      <c r="D7355" t="s">
        <v>40</v>
      </c>
      <c r="E7355" t="s">
        <v>42</v>
      </c>
      <c r="F7355" t="s">
        <v>575</v>
      </c>
      <c r="G7355">
        <v>17.22</v>
      </c>
    </row>
    <row r="7356" spans="1:7" x14ac:dyDescent="0.55000000000000004">
      <c r="A7356" s="1">
        <v>42980</v>
      </c>
      <c r="B7356" t="s">
        <v>22</v>
      </c>
      <c r="C7356" t="s">
        <v>84</v>
      </c>
      <c r="D7356" t="s">
        <v>26</v>
      </c>
      <c r="E7356" t="s">
        <v>42</v>
      </c>
      <c r="F7356" t="s">
        <v>71</v>
      </c>
      <c r="G7356">
        <v>17.22</v>
      </c>
    </row>
    <row r="7357" spans="1:7" x14ac:dyDescent="0.55000000000000004">
      <c r="A7357" s="1">
        <v>43063</v>
      </c>
      <c r="B7357" t="s">
        <v>22</v>
      </c>
      <c r="C7357" t="s">
        <v>263</v>
      </c>
      <c r="D7357" t="s">
        <v>144</v>
      </c>
      <c r="E7357" t="s">
        <v>42</v>
      </c>
      <c r="F7357" t="s">
        <v>71</v>
      </c>
      <c r="G7357">
        <v>17.216000000000001</v>
      </c>
    </row>
    <row r="7358" spans="1:7" x14ac:dyDescent="0.55000000000000004">
      <c r="A7358" s="1">
        <v>43096</v>
      </c>
      <c r="B7358" t="s">
        <v>98</v>
      </c>
      <c r="C7358" t="s">
        <v>494</v>
      </c>
      <c r="D7358" t="s">
        <v>144</v>
      </c>
      <c r="E7358" t="s">
        <v>42</v>
      </c>
      <c r="F7358" t="s">
        <v>265</v>
      </c>
      <c r="G7358">
        <v>17.184000000000001</v>
      </c>
    </row>
    <row r="7359" spans="1:7" x14ac:dyDescent="0.55000000000000004">
      <c r="A7359" s="1">
        <v>43083</v>
      </c>
      <c r="B7359" t="s">
        <v>22</v>
      </c>
      <c r="C7359" t="s">
        <v>263</v>
      </c>
      <c r="D7359" t="s">
        <v>144</v>
      </c>
      <c r="E7359" t="s">
        <v>42</v>
      </c>
      <c r="F7359" t="s">
        <v>55</v>
      </c>
      <c r="G7359">
        <v>17.149999999999999</v>
      </c>
    </row>
    <row r="7360" spans="1:7" x14ac:dyDescent="0.55000000000000004">
      <c r="A7360" s="1">
        <v>42161</v>
      </c>
      <c r="B7360" t="s">
        <v>37</v>
      </c>
      <c r="C7360" t="s">
        <v>263</v>
      </c>
      <c r="D7360" t="s">
        <v>144</v>
      </c>
      <c r="E7360" t="s">
        <v>42</v>
      </c>
      <c r="F7360" t="s">
        <v>575</v>
      </c>
      <c r="G7360">
        <v>17.14</v>
      </c>
    </row>
    <row r="7361" spans="1:7" x14ac:dyDescent="0.55000000000000004">
      <c r="A7361" s="1">
        <v>42658</v>
      </c>
      <c r="B7361" t="s">
        <v>22</v>
      </c>
      <c r="C7361" t="s">
        <v>234</v>
      </c>
      <c r="D7361" t="s">
        <v>101</v>
      </c>
      <c r="E7361" t="s">
        <v>28</v>
      </c>
      <c r="F7361" t="s">
        <v>61</v>
      </c>
      <c r="G7361">
        <v>17.14</v>
      </c>
    </row>
    <row r="7362" spans="1:7" x14ac:dyDescent="0.55000000000000004">
      <c r="A7362" s="1">
        <v>42905</v>
      </c>
      <c r="B7362" t="s">
        <v>37</v>
      </c>
      <c r="C7362" t="s">
        <v>39</v>
      </c>
      <c r="D7362" t="s">
        <v>40</v>
      </c>
      <c r="E7362" t="s">
        <v>42</v>
      </c>
      <c r="F7362" t="s">
        <v>86</v>
      </c>
      <c r="G7362">
        <v>17.12</v>
      </c>
    </row>
    <row r="7363" spans="1:7" x14ac:dyDescent="0.55000000000000004">
      <c r="A7363" s="1">
        <v>43345</v>
      </c>
      <c r="B7363" t="s">
        <v>37</v>
      </c>
      <c r="C7363" t="s">
        <v>263</v>
      </c>
      <c r="D7363" t="s">
        <v>144</v>
      </c>
      <c r="E7363" t="s">
        <v>42</v>
      </c>
      <c r="F7363" t="s">
        <v>86</v>
      </c>
      <c r="G7363">
        <v>17.12</v>
      </c>
    </row>
    <row r="7364" spans="1:7" x14ac:dyDescent="0.55000000000000004">
      <c r="A7364" s="1">
        <v>43333</v>
      </c>
      <c r="B7364" t="s">
        <v>22</v>
      </c>
      <c r="C7364" t="s">
        <v>39</v>
      </c>
      <c r="D7364" t="s">
        <v>40</v>
      </c>
      <c r="E7364" t="s">
        <v>42</v>
      </c>
      <c r="F7364" t="s">
        <v>64</v>
      </c>
      <c r="G7364">
        <v>17.12</v>
      </c>
    </row>
    <row r="7365" spans="1:7" x14ac:dyDescent="0.55000000000000004">
      <c r="A7365" s="1">
        <v>42726</v>
      </c>
      <c r="B7365" t="s">
        <v>98</v>
      </c>
      <c r="C7365" t="s">
        <v>110</v>
      </c>
      <c r="D7365" t="s">
        <v>101</v>
      </c>
      <c r="E7365" t="s">
        <v>42</v>
      </c>
      <c r="F7365" t="s">
        <v>64</v>
      </c>
      <c r="G7365">
        <v>17.12</v>
      </c>
    </row>
    <row r="7366" spans="1:7" x14ac:dyDescent="0.55000000000000004">
      <c r="A7366" s="1">
        <v>42724</v>
      </c>
      <c r="B7366" t="s">
        <v>22</v>
      </c>
      <c r="C7366" t="s">
        <v>39</v>
      </c>
      <c r="D7366" t="s">
        <v>40</v>
      </c>
      <c r="E7366" t="s">
        <v>42</v>
      </c>
      <c r="F7366" t="s">
        <v>86</v>
      </c>
      <c r="G7366">
        <v>17.12</v>
      </c>
    </row>
    <row r="7367" spans="1:7" x14ac:dyDescent="0.55000000000000004">
      <c r="A7367" s="1">
        <v>42696</v>
      </c>
      <c r="B7367" t="s">
        <v>98</v>
      </c>
      <c r="C7367" t="s">
        <v>1244</v>
      </c>
      <c r="D7367" t="s">
        <v>144</v>
      </c>
      <c r="E7367" t="s">
        <v>42</v>
      </c>
      <c r="F7367" t="s">
        <v>64</v>
      </c>
      <c r="G7367">
        <v>17.12</v>
      </c>
    </row>
    <row r="7368" spans="1:7" x14ac:dyDescent="0.55000000000000004">
      <c r="A7368" s="1">
        <v>42637</v>
      </c>
      <c r="B7368" t="s">
        <v>22</v>
      </c>
      <c r="C7368" t="s">
        <v>494</v>
      </c>
      <c r="D7368" t="s">
        <v>144</v>
      </c>
      <c r="E7368" t="s">
        <v>42</v>
      </c>
      <c r="F7368" t="s">
        <v>64</v>
      </c>
      <c r="G7368">
        <v>17.12</v>
      </c>
    </row>
    <row r="7369" spans="1:7" x14ac:dyDescent="0.55000000000000004">
      <c r="A7369" s="1">
        <v>42095</v>
      </c>
      <c r="B7369" t="s">
        <v>22</v>
      </c>
      <c r="C7369" t="s">
        <v>39</v>
      </c>
      <c r="D7369" t="s">
        <v>40</v>
      </c>
      <c r="E7369" t="s">
        <v>42</v>
      </c>
      <c r="F7369" t="s">
        <v>71</v>
      </c>
      <c r="G7369">
        <v>17.088000000000001</v>
      </c>
    </row>
    <row r="7370" spans="1:7" x14ac:dyDescent="0.55000000000000004">
      <c r="A7370" s="1">
        <v>43263</v>
      </c>
      <c r="B7370" t="s">
        <v>22</v>
      </c>
      <c r="C7370" t="s">
        <v>50</v>
      </c>
      <c r="D7370" t="s">
        <v>26</v>
      </c>
      <c r="E7370" t="s">
        <v>28</v>
      </c>
      <c r="F7370" t="s">
        <v>61</v>
      </c>
      <c r="G7370">
        <v>17.088000000000001</v>
      </c>
    </row>
    <row r="7371" spans="1:7" x14ac:dyDescent="0.55000000000000004">
      <c r="A7371" s="1">
        <v>42998</v>
      </c>
      <c r="B7371" t="s">
        <v>37</v>
      </c>
      <c r="C7371" t="s">
        <v>84</v>
      </c>
      <c r="D7371" t="s">
        <v>26</v>
      </c>
      <c r="E7371" t="s">
        <v>28</v>
      </c>
      <c r="F7371" t="s">
        <v>61</v>
      </c>
      <c r="G7371">
        <v>17.088000000000001</v>
      </c>
    </row>
    <row r="7372" spans="1:7" x14ac:dyDescent="0.55000000000000004">
      <c r="A7372" s="1">
        <v>42334</v>
      </c>
      <c r="B7372" t="s">
        <v>22</v>
      </c>
      <c r="C7372" t="s">
        <v>263</v>
      </c>
      <c r="D7372" t="s">
        <v>144</v>
      </c>
      <c r="E7372" t="s">
        <v>42</v>
      </c>
      <c r="F7372" t="s">
        <v>71</v>
      </c>
      <c r="G7372">
        <v>17.088000000000001</v>
      </c>
    </row>
    <row r="7373" spans="1:7" x14ac:dyDescent="0.55000000000000004">
      <c r="A7373" s="1">
        <v>42704</v>
      </c>
      <c r="B7373" t="s">
        <v>37</v>
      </c>
      <c r="C7373" t="s">
        <v>84</v>
      </c>
      <c r="D7373" t="s">
        <v>26</v>
      </c>
      <c r="E7373" t="s">
        <v>28</v>
      </c>
      <c r="F7373" t="s">
        <v>61</v>
      </c>
      <c r="G7373">
        <v>17.088000000000001</v>
      </c>
    </row>
    <row r="7374" spans="1:7" x14ac:dyDescent="0.55000000000000004">
      <c r="A7374" s="1">
        <v>43031</v>
      </c>
      <c r="B7374" t="s">
        <v>98</v>
      </c>
      <c r="C7374" t="s">
        <v>92</v>
      </c>
      <c r="D7374" t="s">
        <v>40</v>
      </c>
      <c r="E7374" t="s">
        <v>42</v>
      </c>
      <c r="F7374" t="s">
        <v>265</v>
      </c>
      <c r="G7374">
        <v>17.05</v>
      </c>
    </row>
    <row r="7375" spans="1:7" x14ac:dyDescent="0.55000000000000004">
      <c r="A7375" s="1">
        <v>42833</v>
      </c>
      <c r="B7375" t="s">
        <v>22</v>
      </c>
      <c r="C7375" t="s">
        <v>263</v>
      </c>
      <c r="D7375" t="s">
        <v>144</v>
      </c>
      <c r="E7375" t="s">
        <v>42</v>
      </c>
      <c r="F7375" t="s">
        <v>64</v>
      </c>
      <c r="G7375">
        <v>17.04</v>
      </c>
    </row>
    <row r="7376" spans="1:7" x14ac:dyDescent="0.55000000000000004">
      <c r="A7376" s="1">
        <v>42997</v>
      </c>
      <c r="B7376" t="s">
        <v>98</v>
      </c>
      <c r="C7376" t="s">
        <v>1399</v>
      </c>
      <c r="D7376" t="s">
        <v>144</v>
      </c>
      <c r="E7376" t="s">
        <v>42</v>
      </c>
      <c r="F7376" t="s">
        <v>86</v>
      </c>
      <c r="G7376">
        <v>17.04</v>
      </c>
    </row>
    <row r="7377" spans="1:7" x14ac:dyDescent="0.55000000000000004">
      <c r="A7377" s="1">
        <v>43379</v>
      </c>
      <c r="B7377" t="s">
        <v>98</v>
      </c>
      <c r="C7377" t="s">
        <v>263</v>
      </c>
      <c r="D7377" t="s">
        <v>144</v>
      </c>
      <c r="E7377" t="s">
        <v>42</v>
      </c>
      <c r="F7377" t="s">
        <v>86</v>
      </c>
      <c r="G7377">
        <v>17.04</v>
      </c>
    </row>
    <row r="7378" spans="1:7" x14ac:dyDescent="0.55000000000000004">
      <c r="A7378" s="1">
        <v>43369</v>
      </c>
      <c r="B7378" t="s">
        <v>37</v>
      </c>
      <c r="C7378" t="s">
        <v>39</v>
      </c>
      <c r="D7378" t="s">
        <v>40</v>
      </c>
      <c r="E7378" t="s">
        <v>42</v>
      </c>
      <c r="F7378" t="s">
        <v>71</v>
      </c>
      <c r="G7378">
        <v>17.04</v>
      </c>
    </row>
    <row r="7379" spans="1:7" x14ac:dyDescent="0.55000000000000004">
      <c r="A7379" s="1">
        <v>42820</v>
      </c>
      <c r="B7379" t="s">
        <v>22</v>
      </c>
      <c r="C7379" t="s">
        <v>6264</v>
      </c>
      <c r="D7379" t="s">
        <v>40</v>
      </c>
      <c r="E7379" t="s">
        <v>42</v>
      </c>
      <c r="F7379" t="s">
        <v>71</v>
      </c>
      <c r="G7379">
        <v>17.04</v>
      </c>
    </row>
    <row r="7380" spans="1:7" x14ac:dyDescent="0.55000000000000004">
      <c r="A7380" s="1">
        <v>43352</v>
      </c>
      <c r="B7380" t="s">
        <v>37</v>
      </c>
      <c r="C7380" t="s">
        <v>143</v>
      </c>
      <c r="D7380" t="s">
        <v>144</v>
      </c>
      <c r="E7380" t="s">
        <v>28</v>
      </c>
      <c r="F7380" t="s">
        <v>61</v>
      </c>
      <c r="G7380">
        <v>17.024000000000001</v>
      </c>
    </row>
    <row r="7381" spans="1:7" x14ac:dyDescent="0.55000000000000004">
      <c r="A7381" s="1">
        <v>43232</v>
      </c>
      <c r="B7381" t="s">
        <v>22</v>
      </c>
      <c r="C7381" t="s">
        <v>786</v>
      </c>
      <c r="D7381" t="s">
        <v>144</v>
      </c>
      <c r="E7381" t="s">
        <v>42</v>
      </c>
      <c r="F7381" t="s">
        <v>575</v>
      </c>
      <c r="G7381">
        <v>17</v>
      </c>
    </row>
    <row r="7382" spans="1:7" x14ac:dyDescent="0.55000000000000004">
      <c r="A7382" s="1">
        <v>42798</v>
      </c>
      <c r="B7382" t="s">
        <v>98</v>
      </c>
      <c r="C7382" t="s">
        <v>39</v>
      </c>
      <c r="D7382" t="s">
        <v>40</v>
      </c>
      <c r="E7382" t="s">
        <v>42</v>
      </c>
      <c r="F7382" t="s">
        <v>64</v>
      </c>
      <c r="G7382">
        <v>16.989999999999998</v>
      </c>
    </row>
    <row r="7383" spans="1:7" x14ac:dyDescent="0.55000000000000004">
      <c r="A7383" s="1">
        <v>42261</v>
      </c>
      <c r="B7383" t="s">
        <v>22</v>
      </c>
      <c r="C7383" t="s">
        <v>263</v>
      </c>
      <c r="D7383" t="s">
        <v>144</v>
      </c>
      <c r="E7383" t="s">
        <v>67</v>
      </c>
      <c r="F7383" t="s">
        <v>68</v>
      </c>
      <c r="G7383">
        <v>16.989999999999998</v>
      </c>
    </row>
    <row r="7384" spans="1:7" x14ac:dyDescent="0.55000000000000004">
      <c r="A7384" s="1">
        <v>43194</v>
      </c>
      <c r="B7384" t="s">
        <v>98</v>
      </c>
      <c r="C7384" t="s">
        <v>263</v>
      </c>
      <c r="D7384" t="s">
        <v>144</v>
      </c>
      <c r="E7384" t="s">
        <v>42</v>
      </c>
      <c r="F7384" t="s">
        <v>169</v>
      </c>
      <c r="G7384">
        <v>16.98</v>
      </c>
    </row>
    <row r="7385" spans="1:7" x14ac:dyDescent="0.55000000000000004">
      <c r="A7385" s="1">
        <v>43410</v>
      </c>
      <c r="B7385" t="s">
        <v>98</v>
      </c>
      <c r="C7385" t="s">
        <v>39</v>
      </c>
      <c r="D7385" t="s">
        <v>40</v>
      </c>
      <c r="E7385" t="s">
        <v>67</v>
      </c>
      <c r="F7385" t="s">
        <v>157</v>
      </c>
      <c r="G7385">
        <v>16.95</v>
      </c>
    </row>
    <row r="7386" spans="1:7" x14ac:dyDescent="0.55000000000000004">
      <c r="A7386" s="1">
        <v>43224</v>
      </c>
      <c r="B7386" t="s">
        <v>22</v>
      </c>
      <c r="C7386" t="s">
        <v>315</v>
      </c>
      <c r="D7386" t="s">
        <v>26</v>
      </c>
      <c r="E7386" t="s">
        <v>42</v>
      </c>
      <c r="F7386" t="s">
        <v>55</v>
      </c>
      <c r="G7386">
        <v>16.91</v>
      </c>
    </row>
    <row r="7387" spans="1:7" x14ac:dyDescent="0.55000000000000004">
      <c r="A7387" s="1">
        <v>42631</v>
      </c>
      <c r="B7387" t="s">
        <v>37</v>
      </c>
      <c r="C7387" t="s">
        <v>39</v>
      </c>
      <c r="D7387" t="s">
        <v>40</v>
      </c>
      <c r="E7387" t="s">
        <v>42</v>
      </c>
      <c r="F7387" t="s">
        <v>575</v>
      </c>
      <c r="G7387">
        <v>16.899999999999999</v>
      </c>
    </row>
    <row r="7388" spans="1:7" x14ac:dyDescent="0.55000000000000004">
      <c r="A7388" s="1">
        <v>42708</v>
      </c>
      <c r="B7388" t="s">
        <v>22</v>
      </c>
      <c r="C7388" t="s">
        <v>39</v>
      </c>
      <c r="D7388" t="s">
        <v>40</v>
      </c>
      <c r="E7388" t="s">
        <v>42</v>
      </c>
      <c r="F7388" t="s">
        <v>64</v>
      </c>
      <c r="G7388">
        <v>16.899999999999999</v>
      </c>
    </row>
    <row r="7389" spans="1:7" x14ac:dyDescent="0.55000000000000004">
      <c r="A7389" s="1">
        <v>42991</v>
      </c>
      <c r="B7389" t="s">
        <v>22</v>
      </c>
      <c r="C7389" t="s">
        <v>134</v>
      </c>
      <c r="D7389" t="s">
        <v>101</v>
      </c>
      <c r="E7389" t="s">
        <v>42</v>
      </c>
      <c r="F7389" t="s">
        <v>575</v>
      </c>
      <c r="G7389">
        <v>16.899999999999999</v>
      </c>
    </row>
    <row r="7390" spans="1:7" x14ac:dyDescent="0.55000000000000004">
      <c r="A7390" s="1">
        <v>43350</v>
      </c>
      <c r="B7390" t="s">
        <v>22</v>
      </c>
      <c r="C7390" t="s">
        <v>1399</v>
      </c>
      <c r="D7390" t="s">
        <v>144</v>
      </c>
      <c r="E7390" t="s">
        <v>42</v>
      </c>
      <c r="F7390" t="s">
        <v>86</v>
      </c>
      <c r="G7390">
        <v>16.899999999999999</v>
      </c>
    </row>
    <row r="7391" spans="1:7" x14ac:dyDescent="0.55000000000000004">
      <c r="A7391" s="1">
        <v>43423</v>
      </c>
      <c r="B7391" t="s">
        <v>22</v>
      </c>
      <c r="C7391" t="s">
        <v>100</v>
      </c>
      <c r="D7391" t="s">
        <v>101</v>
      </c>
      <c r="E7391" t="s">
        <v>42</v>
      </c>
      <c r="F7391" t="s">
        <v>86</v>
      </c>
      <c r="G7391">
        <v>16.896000000000001</v>
      </c>
    </row>
    <row r="7392" spans="1:7" x14ac:dyDescent="0.55000000000000004">
      <c r="A7392" s="1">
        <v>42814</v>
      </c>
      <c r="B7392" t="s">
        <v>22</v>
      </c>
      <c r="C7392" t="s">
        <v>416</v>
      </c>
      <c r="D7392" t="s">
        <v>40</v>
      </c>
      <c r="E7392" t="s">
        <v>42</v>
      </c>
      <c r="F7392" t="s">
        <v>71</v>
      </c>
      <c r="G7392">
        <v>16.821000000000002</v>
      </c>
    </row>
    <row r="7393" spans="1:7" x14ac:dyDescent="0.55000000000000004">
      <c r="A7393" s="1">
        <v>43347</v>
      </c>
      <c r="B7393" t="s">
        <v>22</v>
      </c>
      <c r="C7393" t="s">
        <v>100</v>
      </c>
      <c r="D7393" t="s">
        <v>101</v>
      </c>
      <c r="E7393" t="s">
        <v>42</v>
      </c>
      <c r="F7393" t="s">
        <v>55</v>
      </c>
      <c r="G7393">
        <v>16.783999999999999</v>
      </c>
    </row>
    <row r="7394" spans="1:7" x14ac:dyDescent="0.55000000000000004">
      <c r="A7394" s="1">
        <v>43329</v>
      </c>
      <c r="B7394" t="s">
        <v>98</v>
      </c>
      <c r="C7394" t="s">
        <v>100</v>
      </c>
      <c r="D7394" t="s">
        <v>101</v>
      </c>
      <c r="E7394" t="s">
        <v>28</v>
      </c>
      <c r="F7394" t="s">
        <v>61</v>
      </c>
      <c r="G7394">
        <v>16.783999999999999</v>
      </c>
    </row>
    <row r="7395" spans="1:7" x14ac:dyDescent="0.55000000000000004">
      <c r="A7395" s="1">
        <v>42211</v>
      </c>
      <c r="B7395" t="s">
        <v>22</v>
      </c>
      <c r="C7395" t="s">
        <v>100</v>
      </c>
      <c r="D7395" t="s">
        <v>101</v>
      </c>
      <c r="E7395" t="s">
        <v>42</v>
      </c>
      <c r="F7395" t="s">
        <v>71</v>
      </c>
      <c r="G7395">
        <v>16.783999999999999</v>
      </c>
    </row>
    <row r="7396" spans="1:7" x14ac:dyDescent="0.55000000000000004">
      <c r="A7396" s="1">
        <v>42255</v>
      </c>
      <c r="B7396" t="s">
        <v>37</v>
      </c>
      <c r="C7396" t="s">
        <v>263</v>
      </c>
      <c r="D7396" t="s">
        <v>144</v>
      </c>
      <c r="E7396" t="s">
        <v>42</v>
      </c>
      <c r="F7396" t="s">
        <v>74</v>
      </c>
      <c r="G7396">
        <v>16.78</v>
      </c>
    </row>
    <row r="7397" spans="1:7" x14ac:dyDescent="0.55000000000000004">
      <c r="A7397" s="1">
        <v>42444</v>
      </c>
      <c r="B7397" t="s">
        <v>37</v>
      </c>
      <c r="C7397" t="s">
        <v>117</v>
      </c>
      <c r="D7397" t="s">
        <v>40</v>
      </c>
      <c r="E7397" t="s">
        <v>67</v>
      </c>
      <c r="F7397" t="s">
        <v>68</v>
      </c>
      <c r="G7397">
        <v>16.776</v>
      </c>
    </row>
    <row r="7398" spans="1:7" x14ac:dyDescent="0.55000000000000004">
      <c r="A7398" s="1">
        <v>42455</v>
      </c>
      <c r="B7398" t="s">
        <v>22</v>
      </c>
      <c r="C7398" t="s">
        <v>143</v>
      </c>
      <c r="D7398" t="s">
        <v>144</v>
      </c>
      <c r="E7398" t="s">
        <v>67</v>
      </c>
      <c r="F7398" t="s">
        <v>157</v>
      </c>
      <c r="G7398">
        <v>16.776</v>
      </c>
    </row>
    <row r="7399" spans="1:7" x14ac:dyDescent="0.55000000000000004">
      <c r="A7399" s="1">
        <v>43288</v>
      </c>
      <c r="B7399" t="s">
        <v>22</v>
      </c>
      <c r="C7399" t="s">
        <v>143</v>
      </c>
      <c r="D7399" t="s">
        <v>144</v>
      </c>
      <c r="E7399" t="s">
        <v>67</v>
      </c>
      <c r="F7399" t="s">
        <v>157</v>
      </c>
      <c r="G7399">
        <v>16.776</v>
      </c>
    </row>
    <row r="7400" spans="1:7" x14ac:dyDescent="0.55000000000000004">
      <c r="A7400" s="1">
        <v>42926</v>
      </c>
      <c r="B7400" t="s">
        <v>22</v>
      </c>
      <c r="C7400" t="s">
        <v>306</v>
      </c>
      <c r="D7400" t="s">
        <v>40</v>
      </c>
      <c r="E7400" t="s">
        <v>42</v>
      </c>
      <c r="F7400" t="s">
        <v>55</v>
      </c>
      <c r="G7400">
        <v>16.768000000000001</v>
      </c>
    </row>
    <row r="7401" spans="1:7" x14ac:dyDescent="0.55000000000000004">
      <c r="A7401" s="1">
        <v>43201</v>
      </c>
      <c r="B7401" t="s">
        <v>22</v>
      </c>
      <c r="C7401" t="s">
        <v>494</v>
      </c>
      <c r="D7401" t="s">
        <v>144</v>
      </c>
      <c r="E7401" t="s">
        <v>42</v>
      </c>
      <c r="F7401" t="s">
        <v>55</v>
      </c>
      <c r="G7401">
        <v>16.768000000000001</v>
      </c>
    </row>
    <row r="7402" spans="1:7" x14ac:dyDescent="0.55000000000000004">
      <c r="A7402" s="1">
        <v>43051</v>
      </c>
      <c r="B7402" t="s">
        <v>22</v>
      </c>
      <c r="C7402" t="s">
        <v>494</v>
      </c>
      <c r="D7402" t="s">
        <v>144</v>
      </c>
      <c r="E7402" t="s">
        <v>42</v>
      </c>
      <c r="F7402" t="s">
        <v>265</v>
      </c>
      <c r="G7402">
        <v>16.751999999999999</v>
      </c>
    </row>
    <row r="7403" spans="1:7" x14ac:dyDescent="0.55000000000000004">
      <c r="A7403" s="1">
        <v>42898</v>
      </c>
      <c r="B7403" t="s">
        <v>37</v>
      </c>
      <c r="C7403" t="s">
        <v>354</v>
      </c>
      <c r="D7403" t="s">
        <v>26</v>
      </c>
      <c r="E7403" t="s">
        <v>42</v>
      </c>
      <c r="F7403" t="s">
        <v>71</v>
      </c>
      <c r="G7403">
        <v>16.739999999999998</v>
      </c>
    </row>
    <row r="7404" spans="1:7" x14ac:dyDescent="0.55000000000000004">
      <c r="A7404" s="1">
        <v>42205</v>
      </c>
      <c r="B7404" t="s">
        <v>98</v>
      </c>
      <c r="C7404" t="s">
        <v>100</v>
      </c>
      <c r="D7404" t="s">
        <v>101</v>
      </c>
      <c r="E7404" t="s">
        <v>28</v>
      </c>
      <c r="F7404" t="s">
        <v>61</v>
      </c>
      <c r="G7404">
        <v>16.739999999999998</v>
      </c>
    </row>
    <row r="7405" spans="1:7" x14ac:dyDescent="0.55000000000000004">
      <c r="A7405" s="1">
        <v>43423</v>
      </c>
      <c r="B7405" t="s">
        <v>37</v>
      </c>
      <c r="C7405" t="s">
        <v>263</v>
      </c>
      <c r="D7405" t="s">
        <v>144</v>
      </c>
      <c r="E7405" t="s">
        <v>42</v>
      </c>
      <c r="F7405" t="s">
        <v>169</v>
      </c>
      <c r="G7405">
        <v>16.739999999999998</v>
      </c>
    </row>
    <row r="7406" spans="1:7" x14ac:dyDescent="0.55000000000000004">
      <c r="A7406" s="1">
        <v>43070</v>
      </c>
      <c r="B7406" t="s">
        <v>22</v>
      </c>
      <c r="C7406" t="s">
        <v>39</v>
      </c>
      <c r="D7406" t="s">
        <v>40</v>
      </c>
      <c r="E7406" t="s">
        <v>28</v>
      </c>
      <c r="F7406" t="s">
        <v>61</v>
      </c>
      <c r="G7406">
        <v>16.739999999999998</v>
      </c>
    </row>
    <row r="7407" spans="1:7" x14ac:dyDescent="0.55000000000000004">
      <c r="A7407" s="1">
        <v>43362</v>
      </c>
      <c r="B7407" t="s">
        <v>37</v>
      </c>
      <c r="C7407" t="s">
        <v>39</v>
      </c>
      <c r="D7407" t="s">
        <v>40</v>
      </c>
      <c r="E7407" t="s">
        <v>42</v>
      </c>
      <c r="F7407" t="s">
        <v>64</v>
      </c>
      <c r="G7407">
        <v>16.739999999999998</v>
      </c>
    </row>
    <row r="7408" spans="1:7" x14ac:dyDescent="0.55000000000000004">
      <c r="A7408" s="1">
        <v>42808</v>
      </c>
      <c r="B7408" t="s">
        <v>37</v>
      </c>
      <c r="C7408" t="s">
        <v>110</v>
      </c>
      <c r="D7408" t="s">
        <v>101</v>
      </c>
      <c r="E7408" t="s">
        <v>28</v>
      </c>
      <c r="F7408" t="s">
        <v>61</v>
      </c>
      <c r="G7408">
        <v>16.739999999999998</v>
      </c>
    </row>
    <row r="7409" spans="1:7" x14ac:dyDescent="0.55000000000000004">
      <c r="A7409" s="1">
        <v>42860</v>
      </c>
      <c r="B7409" t="s">
        <v>22</v>
      </c>
      <c r="C7409" t="s">
        <v>331</v>
      </c>
      <c r="D7409" t="s">
        <v>26</v>
      </c>
      <c r="E7409" t="s">
        <v>28</v>
      </c>
      <c r="F7409" t="s">
        <v>61</v>
      </c>
      <c r="G7409">
        <v>16.72</v>
      </c>
    </row>
    <row r="7410" spans="1:7" x14ac:dyDescent="0.55000000000000004">
      <c r="A7410" s="1">
        <v>43437</v>
      </c>
      <c r="B7410" t="s">
        <v>22</v>
      </c>
      <c r="C7410" t="s">
        <v>453</v>
      </c>
      <c r="D7410" t="s">
        <v>40</v>
      </c>
      <c r="E7410" t="s">
        <v>28</v>
      </c>
      <c r="F7410" t="s">
        <v>61</v>
      </c>
      <c r="G7410">
        <v>16.72</v>
      </c>
    </row>
    <row r="7411" spans="1:7" x14ac:dyDescent="0.55000000000000004">
      <c r="A7411" s="1">
        <v>42273</v>
      </c>
      <c r="B7411" t="s">
        <v>98</v>
      </c>
      <c r="C7411" t="s">
        <v>494</v>
      </c>
      <c r="D7411" t="s">
        <v>144</v>
      </c>
      <c r="E7411" t="s">
        <v>42</v>
      </c>
      <c r="F7411" t="s">
        <v>74</v>
      </c>
      <c r="G7411">
        <v>16.704000000000001</v>
      </c>
    </row>
    <row r="7412" spans="1:7" x14ac:dyDescent="0.55000000000000004">
      <c r="A7412" s="1">
        <v>42979</v>
      </c>
      <c r="B7412" t="s">
        <v>37</v>
      </c>
      <c r="C7412" t="s">
        <v>143</v>
      </c>
      <c r="D7412" t="s">
        <v>144</v>
      </c>
      <c r="E7412" t="s">
        <v>42</v>
      </c>
      <c r="F7412" t="s">
        <v>265</v>
      </c>
      <c r="G7412">
        <v>16.687999999999999</v>
      </c>
    </row>
    <row r="7413" spans="1:7" x14ac:dyDescent="0.55000000000000004">
      <c r="A7413" s="1">
        <v>43392</v>
      </c>
      <c r="B7413" t="s">
        <v>22</v>
      </c>
      <c r="C7413" t="s">
        <v>100</v>
      </c>
      <c r="D7413" t="s">
        <v>101</v>
      </c>
      <c r="E7413" t="s">
        <v>67</v>
      </c>
      <c r="F7413" t="s">
        <v>68</v>
      </c>
      <c r="G7413">
        <v>16.68</v>
      </c>
    </row>
    <row r="7414" spans="1:7" x14ac:dyDescent="0.55000000000000004">
      <c r="A7414" s="1">
        <v>43326</v>
      </c>
      <c r="B7414" t="s">
        <v>22</v>
      </c>
      <c r="C7414" t="s">
        <v>39</v>
      </c>
      <c r="D7414" t="s">
        <v>40</v>
      </c>
      <c r="E7414" t="s">
        <v>42</v>
      </c>
      <c r="F7414" t="s">
        <v>64</v>
      </c>
      <c r="G7414">
        <v>16.68</v>
      </c>
    </row>
    <row r="7415" spans="1:7" x14ac:dyDescent="0.55000000000000004">
      <c r="A7415" s="1">
        <v>42030</v>
      </c>
      <c r="B7415" t="s">
        <v>98</v>
      </c>
      <c r="C7415" t="s">
        <v>315</v>
      </c>
      <c r="D7415" t="s">
        <v>26</v>
      </c>
      <c r="E7415" t="s">
        <v>42</v>
      </c>
      <c r="F7415" t="s">
        <v>86</v>
      </c>
      <c r="G7415">
        <v>16.68</v>
      </c>
    </row>
    <row r="7416" spans="1:7" x14ac:dyDescent="0.55000000000000004">
      <c r="A7416" s="1">
        <v>43267</v>
      </c>
      <c r="B7416" t="s">
        <v>98</v>
      </c>
      <c r="C7416" t="s">
        <v>665</v>
      </c>
      <c r="D7416" t="s">
        <v>40</v>
      </c>
      <c r="E7416" t="s">
        <v>42</v>
      </c>
      <c r="F7416" t="s">
        <v>575</v>
      </c>
      <c r="G7416">
        <v>16.68</v>
      </c>
    </row>
    <row r="7417" spans="1:7" x14ac:dyDescent="0.55000000000000004">
      <c r="A7417" s="1">
        <v>42320</v>
      </c>
      <c r="B7417" t="s">
        <v>37</v>
      </c>
      <c r="C7417" t="s">
        <v>100</v>
      </c>
      <c r="D7417" t="s">
        <v>101</v>
      </c>
      <c r="E7417" t="s">
        <v>42</v>
      </c>
      <c r="F7417" t="s">
        <v>575</v>
      </c>
      <c r="G7417">
        <v>16.655999999999999</v>
      </c>
    </row>
    <row r="7418" spans="1:7" x14ac:dyDescent="0.55000000000000004">
      <c r="A7418" s="1">
        <v>42879</v>
      </c>
      <c r="B7418" t="s">
        <v>98</v>
      </c>
      <c r="C7418" t="s">
        <v>143</v>
      </c>
      <c r="D7418" t="s">
        <v>144</v>
      </c>
      <c r="E7418" t="s">
        <v>42</v>
      </c>
      <c r="F7418" t="s">
        <v>64</v>
      </c>
      <c r="G7418">
        <v>16.655999999999999</v>
      </c>
    </row>
    <row r="7419" spans="1:7" x14ac:dyDescent="0.55000000000000004">
      <c r="A7419" s="1">
        <v>43102</v>
      </c>
      <c r="B7419" t="s">
        <v>37</v>
      </c>
      <c r="C7419" t="s">
        <v>39</v>
      </c>
      <c r="D7419" t="s">
        <v>40</v>
      </c>
      <c r="E7419" t="s">
        <v>67</v>
      </c>
      <c r="F7419" t="s">
        <v>157</v>
      </c>
      <c r="G7419">
        <v>16.59</v>
      </c>
    </row>
    <row r="7420" spans="1:7" x14ac:dyDescent="0.55000000000000004">
      <c r="A7420" s="1">
        <v>43003</v>
      </c>
      <c r="B7420" t="s">
        <v>22</v>
      </c>
      <c r="C7420" t="s">
        <v>39</v>
      </c>
      <c r="D7420" t="s">
        <v>40</v>
      </c>
      <c r="E7420" t="s">
        <v>42</v>
      </c>
      <c r="F7420" t="s">
        <v>64</v>
      </c>
      <c r="G7420">
        <v>16.559999999999999</v>
      </c>
    </row>
    <row r="7421" spans="1:7" x14ac:dyDescent="0.55000000000000004">
      <c r="A7421" s="1">
        <v>43000</v>
      </c>
      <c r="B7421" t="s">
        <v>22</v>
      </c>
      <c r="C7421" t="s">
        <v>50</v>
      </c>
      <c r="D7421" t="s">
        <v>26</v>
      </c>
      <c r="E7421" t="s">
        <v>42</v>
      </c>
      <c r="F7421" t="s">
        <v>43</v>
      </c>
      <c r="G7421">
        <v>16.559999999999999</v>
      </c>
    </row>
    <row r="7422" spans="1:7" x14ac:dyDescent="0.55000000000000004">
      <c r="A7422" s="1">
        <v>43077</v>
      </c>
      <c r="B7422" t="s">
        <v>22</v>
      </c>
      <c r="C7422" t="s">
        <v>84</v>
      </c>
      <c r="D7422" t="s">
        <v>26</v>
      </c>
      <c r="E7422" t="s">
        <v>67</v>
      </c>
      <c r="F7422" t="s">
        <v>157</v>
      </c>
      <c r="G7422">
        <v>16.559999999999999</v>
      </c>
    </row>
    <row r="7423" spans="1:7" x14ac:dyDescent="0.55000000000000004">
      <c r="A7423" s="1">
        <v>42697</v>
      </c>
      <c r="B7423" t="s">
        <v>22</v>
      </c>
      <c r="C7423" t="s">
        <v>241</v>
      </c>
      <c r="D7423" t="s">
        <v>144</v>
      </c>
      <c r="E7423" t="s">
        <v>42</v>
      </c>
      <c r="F7423" t="s">
        <v>169</v>
      </c>
      <c r="G7423">
        <v>16.559999999999999</v>
      </c>
    </row>
    <row r="7424" spans="1:7" x14ac:dyDescent="0.55000000000000004">
      <c r="A7424" s="1">
        <v>42982</v>
      </c>
      <c r="B7424" t="s">
        <v>22</v>
      </c>
      <c r="C7424" t="s">
        <v>593</v>
      </c>
      <c r="D7424" t="s">
        <v>101</v>
      </c>
      <c r="E7424" t="s">
        <v>42</v>
      </c>
      <c r="F7424" t="s">
        <v>169</v>
      </c>
      <c r="G7424">
        <v>16.559999999999999</v>
      </c>
    </row>
    <row r="7425" spans="1:7" x14ac:dyDescent="0.55000000000000004">
      <c r="A7425" s="1">
        <v>42115</v>
      </c>
      <c r="B7425" t="s">
        <v>22</v>
      </c>
      <c r="C7425" t="s">
        <v>39</v>
      </c>
      <c r="D7425" t="s">
        <v>40</v>
      </c>
      <c r="E7425" t="s">
        <v>42</v>
      </c>
      <c r="F7425" t="s">
        <v>71</v>
      </c>
      <c r="G7425">
        <v>16.52</v>
      </c>
    </row>
    <row r="7426" spans="1:7" x14ac:dyDescent="0.55000000000000004">
      <c r="A7426" s="1">
        <v>43206</v>
      </c>
      <c r="B7426" t="s">
        <v>98</v>
      </c>
      <c r="C7426" t="s">
        <v>207</v>
      </c>
      <c r="D7426" t="s">
        <v>101</v>
      </c>
      <c r="E7426" t="s">
        <v>42</v>
      </c>
      <c r="F7426" t="s">
        <v>64</v>
      </c>
      <c r="G7426">
        <v>16.52</v>
      </c>
    </row>
    <row r="7427" spans="1:7" x14ac:dyDescent="0.55000000000000004">
      <c r="A7427" s="1">
        <v>42604</v>
      </c>
      <c r="B7427" t="s">
        <v>98</v>
      </c>
      <c r="C7427" t="s">
        <v>263</v>
      </c>
      <c r="D7427" t="s">
        <v>144</v>
      </c>
      <c r="E7427" t="s">
        <v>42</v>
      </c>
      <c r="F7427" t="s">
        <v>64</v>
      </c>
      <c r="G7427">
        <v>16.52</v>
      </c>
    </row>
    <row r="7428" spans="1:7" x14ac:dyDescent="0.55000000000000004">
      <c r="A7428" s="1">
        <v>42750</v>
      </c>
      <c r="B7428" t="s">
        <v>22</v>
      </c>
      <c r="C7428" t="s">
        <v>263</v>
      </c>
      <c r="D7428" t="s">
        <v>144</v>
      </c>
      <c r="E7428" t="s">
        <v>42</v>
      </c>
      <c r="F7428" t="s">
        <v>169</v>
      </c>
      <c r="G7428">
        <v>16.52</v>
      </c>
    </row>
    <row r="7429" spans="1:7" x14ac:dyDescent="0.55000000000000004">
      <c r="A7429" s="1">
        <v>42443</v>
      </c>
      <c r="B7429" t="s">
        <v>22</v>
      </c>
      <c r="C7429" t="s">
        <v>2697</v>
      </c>
      <c r="D7429" t="s">
        <v>144</v>
      </c>
      <c r="E7429" t="s">
        <v>42</v>
      </c>
      <c r="F7429" t="s">
        <v>43</v>
      </c>
      <c r="G7429">
        <v>16.52</v>
      </c>
    </row>
    <row r="7430" spans="1:7" x14ac:dyDescent="0.55000000000000004">
      <c r="A7430" s="1">
        <v>43000</v>
      </c>
      <c r="B7430" t="s">
        <v>98</v>
      </c>
      <c r="C7430" t="s">
        <v>143</v>
      </c>
      <c r="D7430" t="s">
        <v>144</v>
      </c>
      <c r="E7430" t="s">
        <v>42</v>
      </c>
      <c r="F7430" t="s">
        <v>43</v>
      </c>
      <c r="G7430">
        <v>16.52</v>
      </c>
    </row>
    <row r="7431" spans="1:7" x14ac:dyDescent="0.55000000000000004">
      <c r="A7431" s="1">
        <v>42695</v>
      </c>
      <c r="B7431" t="s">
        <v>37</v>
      </c>
      <c r="C7431" t="s">
        <v>306</v>
      </c>
      <c r="D7431" t="s">
        <v>40</v>
      </c>
      <c r="E7431" t="s">
        <v>42</v>
      </c>
      <c r="F7431" t="s">
        <v>43</v>
      </c>
      <c r="G7431">
        <v>16.52</v>
      </c>
    </row>
    <row r="7432" spans="1:7" x14ac:dyDescent="0.55000000000000004">
      <c r="A7432" s="1">
        <v>43099</v>
      </c>
      <c r="B7432" t="s">
        <v>37</v>
      </c>
      <c r="C7432" t="s">
        <v>143</v>
      </c>
      <c r="D7432" t="s">
        <v>144</v>
      </c>
      <c r="E7432" t="s">
        <v>42</v>
      </c>
      <c r="F7432" t="s">
        <v>64</v>
      </c>
      <c r="G7432">
        <v>16.52</v>
      </c>
    </row>
    <row r="7433" spans="1:7" x14ac:dyDescent="0.55000000000000004">
      <c r="A7433" s="1">
        <v>42786</v>
      </c>
      <c r="B7433" t="s">
        <v>22</v>
      </c>
      <c r="C7433" t="s">
        <v>331</v>
      </c>
      <c r="D7433" t="s">
        <v>26</v>
      </c>
      <c r="E7433" t="s">
        <v>42</v>
      </c>
      <c r="F7433" t="s">
        <v>86</v>
      </c>
      <c r="G7433">
        <v>16.495999999999999</v>
      </c>
    </row>
    <row r="7434" spans="1:7" x14ac:dyDescent="0.55000000000000004">
      <c r="A7434" s="1">
        <v>42340</v>
      </c>
      <c r="B7434" t="s">
        <v>37</v>
      </c>
      <c r="C7434" t="s">
        <v>100</v>
      </c>
      <c r="D7434" t="s">
        <v>101</v>
      </c>
      <c r="E7434" t="s">
        <v>42</v>
      </c>
      <c r="F7434" t="s">
        <v>64</v>
      </c>
      <c r="G7434">
        <v>16.463999999999999</v>
      </c>
    </row>
    <row r="7435" spans="1:7" x14ac:dyDescent="0.55000000000000004">
      <c r="A7435" s="1">
        <v>42637</v>
      </c>
      <c r="B7435" t="s">
        <v>22</v>
      </c>
      <c r="C7435" t="s">
        <v>306</v>
      </c>
      <c r="D7435" t="s">
        <v>40</v>
      </c>
      <c r="E7435" t="s">
        <v>42</v>
      </c>
      <c r="F7435" t="s">
        <v>64</v>
      </c>
      <c r="G7435">
        <v>16.463999999999999</v>
      </c>
    </row>
    <row r="7436" spans="1:7" x14ac:dyDescent="0.55000000000000004">
      <c r="A7436" s="1">
        <v>43053</v>
      </c>
      <c r="B7436" t="s">
        <v>22</v>
      </c>
      <c r="C7436" t="s">
        <v>241</v>
      </c>
      <c r="D7436" t="s">
        <v>144</v>
      </c>
      <c r="E7436" t="s">
        <v>42</v>
      </c>
      <c r="F7436" t="s">
        <v>86</v>
      </c>
      <c r="G7436">
        <v>16.45</v>
      </c>
    </row>
    <row r="7437" spans="1:7" x14ac:dyDescent="0.55000000000000004">
      <c r="A7437" s="1">
        <v>42707</v>
      </c>
      <c r="B7437" t="s">
        <v>98</v>
      </c>
      <c r="C7437" t="s">
        <v>143</v>
      </c>
      <c r="D7437" t="s">
        <v>144</v>
      </c>
      <c r="E7437" t="s">
        <v>42</v>
      </c>
      <c r="F7437" t="s">
        <v>86</v>
      </c>
      <c r="G7437">
        <v>16.448</v>
      </c>
    </row>
    <row r="7438" spans="1:7" x14ac:dyDescent="0.55000000000000004">
      <c r="A7438" s="1">
        <v>42007</v>
      </c>
      <c r="B7438" t="s">
        <v>22</v>
      </c>
      <c r="C7438" t="s">
        <v>100</v>
      </c>
      <c r="D7438" t="s">
        <v>101</v>
      </c>
      <c r="E7438" t="s">
        <v>42</v>
      </c>
      <c r="F7438" t="s">
        <v>86</v>
      </c>
      <c r="G7438">
        <v>16.448</v>
      </c>
    </row>
    <row r="7439" spans="1:7" x14ac:dyDescent="0.55000000000000004">
      <c r="A7439" s="1">
        <v>42220</v>
      </c>
      <c r="B7439" t="s">
        <v>22</v>
      </c>
      <c r="C7439" t="s">
        <v>117</v>
      </c>
      <c r="D7439" t="s">
        <v>40</v>
      </c>
      <c r="E7439" t="s">
        <v>42</v>
      </c>
      <c r="F7439" t="s">
        <v>64</v>
      </c>
      <c r="G7439">
        <v>16.399999999999999</v>
      </c>
    </row>
    <row r="7440" spans="1:7" x14ac:dyDescent="0.55000000000000004">
      <c r="A7440" s="1">
        <v>43261</v>
      </c>
      <c r="B7440" t="s">
        <v>22</v>
      </c>
      <c r="C7440" t="s">
        <v>39</v>
      </c>
      <c r="D7440" t="s">
        <v>40</v>
      </c>
      <c r="E7440" t="s">
        <v>42</v>
      </c>
      <c r="F7440" t="s">
        <v>64</v>
      </c>
      <c r="G7440">
        <v>16.399999999999999</v>
      </c>
    </row>
    <row r="7441" spans="1:7" x14ac:dyDescent="0.55000000000000004">
      <c r="A7441" s="1">
        <v>42640</v>
      </c>
      <c r="B7441" t="s">
        <v>37</v>
      </c>
      <c r="C7441" t="s">
        <v>234</v>
      </c>
      <c r="D7441" t="s">
        <v>101</v>
      </c>
      <c r="E7441" t="s">
        <v>42</v>
      </c>
      <c r="F7441" t="s">
        <v>64</v>
      </c>
      <c r="G7441">
        <v>16.399999999999999</v>
      </c>
    </row>
    <row r="7442" spans="1:7" x14ac:dyDescent="0.55000000000000004">
      <c r="A7442" s="1">
        <v>42721</v>
      </c>
      <c r="B7442" t="s">
        <v>22</v>
      </c>
      <c r="C7442" t="s">
        <v>39</v>
      </c>
      <c r="D7442" t="s">
        <v>40</v>
      </c>
      <c r="E7442" t="s">
        <v>42</v>
      </c>
      <c r="F7442" t="s">
        <v>64</v>
      </c>
      <c r="G7442">
        <v>16.399999999999999</v>
      </c>
    </row>
    <row r="7443" spans="1:7" x14ac:dyDescent="0.55000000000000004">
      <c r="A7443" s="1">
        <v>43428</v>
      </c>
      <c r="B7443" t="s">
        <v>22</v>
      </c>
      <c r="C7443" t="s">
        <v>263</v>
      </c>
      <c r="D7443" t="s">
        <v>144</v>
      </c>
      <c r="E7443" t="s">
        <v>42</v>
      </c>
      <c r="F7443" t="s">
        <v>64</v>
      </c>
      <c r="G7443">
        <v>16.38</v>
      </c>
    </row>
    <row r="7444" spans="1:7" x14ac:dyDescent="0.55000000000000004">
      <c r="A7444" s="1">
        <v>42221</v>
      </c>
      <c r="B7444" t="s">
        <v>22</v>
      </c>
      <c r="C7444" t="s">
        <v>39</v>
      </c>
      <c r="D7444" t="s">
        <v>40</v>
      </c>
      <c r="E7444" t="s">
        <v>67</v>
      </c>
      <c r="F7444" t="s">
        <v>157</v>
      </c>
      <c r="G7444">
        <v>16.36</v>
      </c>
    </row>
    <row r="7445" spans="1:7" x14ac:dyDescent="0.55000000000000004">
      <c r="A7445" s="1">
        <v>43302</v>
      </c>
      <c r="B7445" t="s">
        <v>22</v>
      </c>
      <c r="C7445" t="s">
        <v>39</v>
      </c>
      <c r="D7445" t="s">
        <v>40</v>
      </c>
      <c r="E7445" t="s">
        <v>42</v>
      </c>
      <c r="F7445" t="s">
        <v>86</v>
      </c>
      <c r="G7445">
        <v>16.34</v>
      </c>
    </row>
    <row r="7446" spans="1:7" x14ac:dyDescent="0.55000000000000004">
      <c r="A7446" s="1">
        <v>43358</v>
      </c>
      <c r="B7446" t="s">
        <v>22</v>
      </c>
      <c r="C7446" t="s">
        <v>1244</v>
      </c>
      <c r="D7446" t="s">
        <v>144</v>
      </c>
      <c r="E7446" t="s">
        <v>42</v>
      </c>
      <c r="F7446" t="s">
        <v>64</v>
      </c>
      <c r="G7446">
        <v>16.28</v>
      </c>
    </row>
    <row r="7447" spans="1:7" x14ac:dyDescent="0.55000000000000004">
      <c r="A7447" s="1">
        <v>42085</v>
      </c>
      <c r="B7447" t="s">
        <v>22</v>
      </c>
      <c r="C7447" t="s">
        <v>250</v>
      </c>
      <c r="D7447" t="s">
        <v>101</v>
      </c>
      <c r="E7447" t="s">
        <v>42</v>
      </c>
      <c r="F7447" t="s">
        <v>64</v>
      </c>
      <c r="G7447">
        <v>16.28</v>
      </c>
    </row>
    <row r="7448" spans="1:7" x14ac:dyDescent="0.55000000000000004">
      <c r="A7448" s="1">
        <v>42084</v>
      </c>
      <c r="B7448" t="s">
        <v>37</v>
      </c>
      <c r="C7448" t="s">
        <v>84</v>
      </c>
      <c r="D7448" t="s">
        <v>26</v>
      </c>
      <c r="E7448" t="s">
        <v>42</v>
      </c>
      <c r="F7448" t="s">
        <v>55</v>
      </c>
      <c r="G7448">
        <v>16.271999999999998</v>
      </c>
    </row>
    <row r="7449" spans="1:7" x14ac:dyDescent="0.55000000000000004">
      <c r="A7449" s="1">
        <v>43407</v>
      </c>
      <c r="B7449" t="s">
        <v>22</v>
      </c>
      <c r="C7449" t="s">
        <v>84</v>
      </c>
      <c r="D7449" t="s">
        <v>26</v>
      </c>
      <c r="E7449" t="s">
        <v>42</v>
      </c>
      <c r="F7449" t="s">
        <v>86</v>
      </c>
      <c r="G7449">
        <v>16.271999999999998</v>
      </c>
    </row>
    <row r="7450" spans="1:7" x14ac:dyDescent="0.55000000000000004">
      <c r="A7450" s="1">
        <v>42618</v>
      </c>
      <c r="B7450" t="s">
        <v>98</v>
      </c>
      <c r="C7450" t="s">
        <v>100</v>
      </c>
      <c r="D7450" t="s">
        <v>101</v>
      </c>
      <c r="E7450" t="s">
        <v>42</v>
      </c>
      <c r="F7450" t="s">
        <v>71</v>
      </c>
      <c r="G7450">
        <v>16.27</v>
      </c>
    </row>
    <row r="7451" spans="1:7" x14ac:dyDescent="0.55000000000000004">
      <c r="A7451" s="1">
        <v>43197</v>
      </c>
      <c r="B7451" t="s">
        <v>98</v>
      </c>
      <c r="C7451" t="s">
        <v>50</v>
      </c>
      <c r="D7451" t="s">
        <v>26</v>
      </c>
      <c r="E7451" t="s">
        <v>42</v>
      </c>
      <c r="F7451" t="s">
        <v>64</v>
      </c>
      <c r="G7451">
        <v>16.256</v>
      </c>
    </row>
    <row r="7452" spans="1:7" x14ac:dyDescent="0.55000000000000004">
      <c r="A7452" s="1">
        <v>42518</v>
      </c>
      <c r="B7452" t="s">
        <v>22</v>
      </c>
      <c r="C7452" t="s">
        <v>745</v>
      </c>
      <c r="D7452" t="s">
        <v>144</v>
      </c>
      <c r="E7452" t="s">
        <v>42</v>
      </c>
      <c r="F7452" t="s">
        <v>55</v>
      </c>
      <c r="G7452">
        <v>16.239999999999998</v>
      </c>
    </row>
    <row r="7453" spans="1:7" x14ac:dyDescent="0.55000000000000004">
      <c r="A7453" s="1">
        <v>42330</v>
      </c>
      <c r="B7453" t="s">
        <v>37</v>
      </c>
      <c r="C7453" t="s">
        <v>1271</v>
      </c>
      <c r="D7453" t="s">
        <v>26</v>
      </c>
      <c r="E7453" t="s">
        <v>42</v>
      </c>
      <c r="F7453" t="s">
        <v>169</v>
      </c>
      <c r="G7453">
        <v>16.23</v>
      </c>
    </row>
    <row r="7454" spans="1:7" x14ac:dyDescent="0.55000000000000004">
      <c r="A7454" s="1">
        <v>42159</v>
      </c>
      <c r="B7454" t="s">
        <v>98</v>
      </c>
      <c r="C7454" t="s">
        <v>494</v>
      </c>
      <c r="D7454" t="s">
        <v>144</v>
      </c>
      <c r="E7454" t="s">
        <v>42</v>
      </c>
      <c r="F7454" t="s">
        <v>86</v>
      </c>
      <c r="G7454">
        <v>16.224</v>
      </c>
    </row>
    <row r="7455" spans="1:7" x14ac:dyDescent="0.55000000000000004">
      <c r="A7455" s="1">
        <v>43353</v>
      </c>
      <c r="B7455" t="s">
        <v>22</v>
      </c>
      <c r="C7455" t="s">
        <v>593</v>
      </c>
      <c r="D7455" t="s">
        <v>101</v>
      </c>
      <c r="E7455" t="s">
        <v>42</v>
      </c>
      <c r="F7455" t="s">
        <v>71</v>
      </c>
      <c r="G7455">
        <v>16.2</v>
      </c>
    </row>
    <row r="7456" spans="1:7" x14ac:dyDescent="0.55000000000000004">
      <c r="A7456" s="1">
        <v>43403</v>
      </c>
      <c r="B7456" t="s">
        <v>22</v>
      </c>
      <c r="C7456" t="s">
        <v>100</v>
      </c>
      <c r="D7456" t="s">
        <v>101</v>
      </c>
      <c r="E7456" t="s">
        <v>28</v>
      </c>
      <c r="F7456" t="s">
        <v>61</v>
      </c>
      <c r="G7456">
        <v>16.192</v>
      </c>
    </row>
    <row r="7457" spans="1:7" x14ac:dyDescent="0.55000000000000004">
      <c r="A7457" s="1">
        <v>42793</v>
      </c>
      <c r="B7457" t="s">
        <v>22</v>
      </c>
      <c r="C7457" t="s">
        <v>100</v>
      </c>
      <c r="D7457" t="s">
        <v>101</v>
      </c>
      <c r="E7457" t="s">
        <v>28</v>
      </c>
      <c r="F7457" t="s">
        <v>61</v>
      </c>
      <c r="G7457">
        <v>16.192</v>
      </c>
    </row>
    <row r="7458" spans="1:7" x14ac:dyDescent="0.55000000000000004">
      <c r="A7458" s="1">
        <v>43437</v>
      </c>
      <c r="B7458" t="s">
        <v>22</v>
      </c>
      <c r="C7458" t="s">
        <v>453</v>
      </c>
      <c r="D7458" t="s">
        <v>40</v>
      </c>
      <c r="E7458" t="s">
        <v>28</v>
      </c>
      <c r="F7458" t="s">
        <v>61</v>
      </c>
      <c r="G7458">
        <v>16.192</v>
      </c>
    </row>
    <row r="7459" spans="1:7" x14ac:dyDescent="0.55000000000000004">
      <c r="A7459" s="1">
        <v>42049</v>
      </c>
      <c r="B7459" t="s">
        <v>22</v>
      </c>
      <c r="C7459" t="s">
        <v>100</v>
      </c>
      <c r="D7459" t="s">
        <v>101</v>
      </c>
      <c r="E7459" t="s">
        <v>42</v>
      </c>
      <c r="F7459" t="s">
        <v>86</v>
      </c>
      <c r="G7459">
        <v>16.175999999999998</v>
      </c>
    </row>
    <row r="7460" spans="1:7" x14ac:dyDescent="0.55000000000000004">
      <c r="A7460" s="1">
        <v>43031</v>
      </c>
      <c r="B7460" t="s">
        <v>37</v>
      </c>
      <c r="C7460" t="s">
        <v>207</v>
      </c>
      <c r="D7460" t="s">
        <v>101</v>
      </c>
      <c r="E7460" t="s">
        <v>28</v>
      </c>
      <c r="F7460" t="s">
        <v>61</v>
      </c>
      <c r="G7460">
        <v>16.155999999999999</v>
      </c>
    </row>
    <row r="7461" spans="1:7" x14ac:dyDescent="0.55000000000000004">
      <c r="A7461" s="1">
        <v>42681</v>
      </c>
      <c r="B7461" t="s">
        <v>37</v>
      </c>
      <c r="C7461" t="s">
        <v>50</v>
      </c>
      <c r="D7461" t="s">
        <v>26</v>
      </c>
      <c r="E7461" t="s">
        <v>42</v>
      </c>
      <c r="F7461" t="s">
        <v>71</v>
      </c>
      <c r="G7461">
        <v>16.146000000000001</v>
      </c>
    </row>
    <row r="7462" spans="1:7" x14ac:dyDescent="0.55000000000000004">
      <c r="A7462" s="1">
        <v>42131</v>
      </c>
      <c r="B7462" t="s">
        <v>22</v>
      </c>
      <c r="C7462" t="s">
        <v>1244</v>
      </c>
      <c r="D7462" t="s">
        <v>144</v>
      </c>
      <c r="E7462" t="s">
        <v>42</v>
      </c>
      <c r="F7462" t="s">
        <v>71</v>
      </c>
      <c r="G7462">
        <v>16.14</v>
      </c>
    </row>
    <row r="7463" spans="1:7" x14ac:dyDescent="0.55000000000000004">
      <c r="A7463" s="1">
        <v>43299</v>
      </c>
      <c r="B7463" t="s">
        <v>22</v>
      </c>
      <c r="C7463" t="s">
        <v>306</v>
      </c>
      <c r="D7463" t="s">
        <v>40</v>
      </c>
      <c r="E7463" t="s">
        <v>42</v>
      </c>
      <c r="F7463" t="s">
        <v>86</v>
      </c>
      <c r="G7463">
        <v>16.096</v>
      </c>
    </row>
    <row r="7464" spans="1:7" x14ac:dyDescent="0.55000000000000004">
      <c r="A7464" s="1">
        <v>43315</v>
      </c>
      <c r="B7464" t="s">
        <v>37</v>
      </c>
      <c r="C7464" t="s">
        <v>92</v>
      </c>
      <c r="D7464" t="s">
        <v>40</v>
      </c>
      <c r="E7464" t="s">
        <v>42</v>
      </c>
      <c r="F7464" t="s">
        <v>55</v>
      </c>
      <c r="G7464">
        <v>16.059999999999999</v>
      </c>
    </row>
    <row r="7465" spans="1:7" x14ac:dyDescent="0.55000000000000004">
      <c r="A7465" s="1">
        <v>43287</v>
      </c>
      <c r="B7465" t="s">
        <v>37</v>
      </c>
      <c r="C7465" t="s">
        <v>143</v>
      </c>
      <c r="D7465" t="s">
        <v>144</v>
      </c>
      <c r="E7465" t="s">
        <v>42</v>
      </c>
      <c r="F7465" t="s">
        <v>86</v>
      </c>
      <c r="G7465">
        <v>16.056000000000001</v>
      </c>
    </row>
    <row r="7466" spans="1:7" x14ac:dyDescent="0.55000000000000004">
      <c r="A7466" s="1">
        <v>43416</v>
      </c>
      <c r="B7466" t="s">
        <v>22</v>
      </c>
      <c r="C7466" t="s">
        <v>100</v>
      </c>
      <c r="D7466" t="s">
        <v>101</v>
      </c>
      <c r="E7466" t="s">
        <v>42</v>
      </c>
      <c r="F7466" t="s">
        <v>86</v>
      </c>
      <c r="G7466">
        <v>16.056000000000001</v>
      </c>
    </row>
    <row r="7467" spans="1:7" x14ac:dyDescent="0.55000000000000004">
      <c r="A7467" s="1">
        <v>42427</v>
      </c>
      <c r="B7467" t="s">
        <v>37</v>
      </c>
      <c r="C7467" t="s">
        <v>143</v>
      </c>
      <c r="D7467" t="s">
        <v>144</v>
      </c>
      <c r="E7467" t="s">
        <v>42</v>
      </c>
      <c r="F7467" t="s">
        <v>64</v>
      </c>
      <c r="G7467">
        <v>16.032</v>
      </c>
    </row>
    <row r="7468" spans="1:7" x14ac:dyDescent="0.55000000000000004">
      <c r="A7468" s="1">
        <v>43460</v>
      </c>
      <c r="B7468" t="s">
        <v>37</v>
      </c>
      <c r="C7468" t="s">
        <v>100</v>
      </c>
      <c r="D7468" t="s">
        <v>101</v>
      </c>
      <c r="E7468" t="s">
        <v>42</v>
      </c>
      <c r="F7468" t="s">
        <v>86</v>
      </c>
      <c r="G7468">
        <v>16.032</v>
      </c>
    </row>
    <row r="7469" spans="1:7" x14ac:dyDescent="0.55000000000000004">
      <c r="A7469" s="1">
        <v>42197</v>
      </c>
      <c r="B7469" t="s">
        <v>98</v>
      </c>
      <c r="C7469" t="s">
        <v>100</v>
      </c>
      <c r="D7469" t="s">
        <v>101</v>
      </c>
      <c r="E7469" t="s">
        <v>42</v>
      </c>
      <c r="F7469" t="s">
        <v>86</v>
      </c>
      <c r="G7469">
        <v>16.032</v>
      </c>
    </row>
    <row r="7470" spans="1:7" x14ac:dyDescent="0.55000000000000004">
      <c r="A7470" s="1">
        <v>43409</v>
      </c>
      <c r="B7470" t="s">
        <v>37</v>
      </c>
      <c r="C7470" t="s">
        <v>207</v>
      </c>
      <c r="D7470" t="s">
        <v>101</v>
      </c>
      <c r="E7470" t="s">
        <v>42</v>
      </c>
      <c r="F7470" t="s">
        <v>71</v>
      </c>
      <c r="G7470">
        <v>16.03</v>
      </c>
    </row>
    <row r="7471" spans="1:7" x14ac:dyDescent="0.55000000000000004">
      <c r="A7471" s="1">
        <v>43184</v>
      </c>
      <c r="B7471" t="s">
        <v>22</v>
      </c>
      <c r="C7471" t="s">
        <v>39</v>
      </c>
      <c r="D7471" t="s">
        <v>40</v>
      </c>
      <c r="E7471" t="s">
        <v>42</v>
      </c>
      <c r="F7471" t="s">
        <v>64</v>
      </c>
      <c r="G7471">
        <v>16.02</v>
      </c>
    </row>
    <row r="7472" spans="1:7" x14ac:dyDescent="0.55000000000000004">
      <c r="A7472" s="1">
        <v>42663</v>
      </c>
      <c r="B7472" t="s">
        <v>37</v>
      </c>
      <c r="C7472" t="s">
        <v>39</v>
      </c>
      <c r="D7472" t="s">
        <v>40</v>
      </c>
      <c r="E7472" t="s">
        <v>28</v>
      </c>
      <c r="F7472" t="s">
        <v>61</v>
      </c>
      <c r="G7472">
        <v>16.02</v>
      </c>
    </row>
    <row r="7473" spans="1:7" x14ac:dyDescent="0.55000000000000004">
      <c r="A7473" s="1">
        <v>43345</v>
      </c>
      <c r="B7473" t="s">
        <v>37</v>
      </c>
      <c r="C7473" t="s">
        <v>207</v>
      </c>
      <c r="D7473" t="s">
        <v>101</v>
      </c>
      <c r="E7473" t="s">
        <v>42</v>
      </c>
      <c r="F7473" t="s">
        <v>265</v>
      </c>
      <c r="G7473">
        <v>16</v>
      </c>
    </row>
    <row r="7474" spans="1:7" x14ac:dyDescent="0.55000000000000004">
      <c r="A7474" s="1">
        <v>42503</v>
      </c>
      <c r="B7474" t="s">
        <v>98</v>
      </c>
      <c r="C7474" t="s">
        <v>207</v>
      </c>
      <c r="D7474" t="s">
        <v>101</v>
      </c>
      <c r="E7474" t="s">
        <v>42</v>
      </c>
      <c r="F7474" t="s">
        <v>265</v>
      </c>
      <c r="G7474">
        <v>16</v>
      </c>
    </row>
    <row r="7475" spans="1:7" x14ac:dyDescent="0.55000000000000004">
      <c r="A7475" s="1">
        <v>42080</v>
      </c>
      <c r="B7475" t="s">
        <v>37</v>
      </c>
      <c r="C7475" t="s">
        <v>1488</v>
      </c>
      <c r="D7475" t="s">
        <v>26</v>
      </c>
      <c r="E7475" t="s">
        <v>42</v>
      </c>
      <c r="F7475" t="s">
        <v>86</v>
      </c>
      <c r="G7475">
        <v>16</v>
      </c>
    </row>
    <row r="7476" spans="1:7" x14ac:dyDescent="0.55000000000000004">
      <c r="A7476" s="1">
        <v>43407</v>
      </c>
      <c r="B7476" t="s">
        <v>37</v>
      </c>
      <c r="C7476" t="s">
        <v>331</v>
      </c>
      <c r="D7476" t="s">
        <v>26</v>
      </c>
      <c r="E7476" t="s">
        <v>28</v>
      </c>
      <c r="F7476" t="s">
        <v>61</v>
      </c>
      <c r="G7476">
        <v>15.992000000000001</v>
      </c>
    </row>
    <row r="7477" spans="1:7" x14ac:dyDescent="0.55000000000000004">
      <c r="A7477" s="1">
        <v>43423</v>
      </c>
      <c r="B7477" t="s">
        <v>22</v>
      </c>
      <c r="C7477" t="s">
        <v>100</v>
      </c>
      <c r="D7477" t="s">
        <v>101</v>
      </c>
      <c r="E7477" t="s">
        <v>28</v>
      </c>
      <c r="F7477" t="s">
        <v>61</v>
      </c>
      <c r="G7477">
        <v>15.992000000000001</v>
      </c>
    </row>
    <row r="7478" spans="1:7" x14ac:dyDescent="0.55000000000000004">
      <c r="A7478" s="1">
        <v>43018</v>
      </c>
      <c r="B7478" t="s">
        <v>37</v>
      </c>
      <c r="C7478" t="s">
        <v>453</v>
      </c>
      <c r="D7478" t="s">
        <v>40</v>
      </c>
      <c r="E7478" t="s">
        <v>67</v>
      </c>
      <c r="F7478" t="s">
        <v>68</v>
      </c>
      <c r="G7478">
        <v>15.992000000000001</v>
      </c>
    </row>
    <row r="7479" spans="1:7" x14ac:dyDescent="0.55000000000000004">
      <c r="A7479" s="1">
        <v>42286</v>
      </c>
      <c r="B7479" t="s">
        <v>22</v>
      </c>
      <c r="C7479" t="s">
        <v>39</v>
      </c>
      <c r="D7479" t="s">
        <v>40</v>
      </c>
      <c r="E7479" t="s">
        <v>67</v>
      </c>
      <c r="F7479" t="s">
        <v>68</v>
      </c>
      <c r="G7479">
        <v>15.992000000000001</v>
      </c>
    </row>
    <row r="7480" spans="1:7" x14ac:dyDescent="0.55000000000000004">
      <c r="A7480" s="1">
        <v>42924</v>
      </c>
      <c r="B7480" t="s">
        <v>22</v>
      </c>
      <c r="C7480" t="s">
        <v>50</v>
      </c>
      <c r="D7480" t="s">
        <v>26</v>
      </c>
      <c r="E7480" t="s">
        <v>42</v>
      </c>
      <c r="F7480" t="s">
        <v>86</v>
      </c>
      <c r="G7480">
        <v>15.984</v>
      </c>
    </row>
    <row r="7481" spans="1:7" x14ac:dyDescent="0.55000000000000004">
      <c r="A7481" s="1">
        <v>43443</v>
      </c>
      <c r="B7481" t="s">
        <v>22</v>
      </c>
      <c r="C7481" t="s">
        <v>207</v>
      </c>
      <c r="D7481" t="s">
        <v>101</v>
      </c>
      <c r="E7481" t="s">
        <v>42</v>
      </c>
      <c r="F7481" t="s">
        <v>86</v>
      </c>
      <c r="G7481">
        <v>15.984</v>
      </c>
    </row>
    <row r="7482" spans="1:7" x14ac:dyDescent="0.55000000000000004">
      <c r="A7482" s="1">
        <v>42451</v>
      </c>
      <c r="B7482" t="s">
        <v>22</v>
      </c>
      <c r="C7482" t="s">
        <v>39</v>
      </c>
      <c r="D7482" t="s">
        <v>40</v>
      </c>
      <c r="E7482" t="s">
        <v>67</v>
      </c>
      <c r="F7482" t="s">
        <v>68</v>
      </c>
      <c r="G7482">
        <v>15.984</v>
      </c>
    </row>
    <row r="7483" spans="1:7" x14ac:dyDescent="0.55000000000000004">
      <c r="A7483" s="1">
        <v>42430</v>
      </c>
      <c r="B7483" t="s">
        <v>37</v>
      </c>
      <c r="C7483" t="s">
        <v>39</v>
      </c>
      <c r="D7483" t="s">
        <v>40</v>
      </c>
      <c r="E7483" t="s">
        <v>67</v>
      </c>
      <c r="F7483" t="s">
        <v>68</v>
      </c>
      <c r="G7483">
        <v>15.984</v>
      </c>
    </row>
    <row r="7484" spans="1:7" x14ac:dyDescent="0.55000000000000004">
      <c r="A7484" s="1">
        <v>43393</v>
      </c>
      <c r="B7484" t="s">
        <v>37</v>
      </c>
      <c r="C7484" t="s">
        <v>84</v>
      </c>
      <c r="D7484" t="s">
        <v>26</v>
      </c>
      <c r="E7484" t="s">
        <v>67</v>
      </c>
      <c r="F7484" t="s">
        <v>68</v>
      </c>
      <c r="G7484">
        <v>15.984</v>
      </c>
    </row>
    <row r="7485" spans="1:7" x14ac:dyDescent="0.55000000000000004">
      <c r="A7485" s="1">
        <v>42308</v>
      </c>
      <c r="B7485" t="s">
        <v>37</v>
      </c>
      <c r="C7485" t="s">
        <v>39</v>
      </c>
      <c r="D7485" t="s">
        <v>40</v>
      </c>
      <c r="E7485" t="s">
        <v>42</v>
      </c>
      <c r="F7485" t="s">
        <v>71</v>
      </c>
      <c r="G7485">
        <v>15.968</v>
      </c>
    </row>
    <row r="7486" spans="1:7" x14ac:dyDescent="0.55000000000000004">
      <c r="A7486" s="1">
        <v>43361</v>
      </c>
      <c r="B7486" t="s">
        <v>22</v>
      </c>
      <c r="C7486" t="s">
        <v>134</v>
      </c>
      <c r="D7486" t="s">
        <v>101</v>
      </c>
      <c r="E7486" t="s">
        <v>42</v>
      </c>
      <c r="F7486" t="s">
        <v>86</v>
      </c>
      <c r="G7486">
        <v>15.96</v>
      </c>
    </row>
    <row r="7487" spans="1:7" x14ac:dyDescent="0.55000000000000004">
      <c r="A7487" s="1">
        <v>42332</v>
      </c>
      <c r="B7487" t="s">
        <v>37</v>
      </c>
      <c r="C7487" t="s">
        <v>234</v>
      </c>
      <c r="D7487" t="s">
        <v>101</v>
      </c>
      <c r="E7487" t="s">
        <v>42</v>
      </c>
      <c r="F7487" t="s">
        <v>86</v>
      </c>
      <c r="G7487">
        <v>15.96</v>
      </c>
    </row>
    <row r="7488" spans="1:7" x14ac:dyDescent="0.55000000000000004">
      <c r="A7488" s="1">
        <v>42221</v>
      </c>
      <c r="B7488" t="s">
        <v>37</v>
      </c>
      <c r="C7488" t="s">
        <v>263</v>
      </c>
      <c r="D7488" t="s">
        <v>144</v>
      </c>
      <c r="E7488" t="s">
        <v>42</v>
      </c>
      <c r="F7488" t="s">
        <v>64</v>
      </c>
      <c r="G7488">
        <v>15.96</v>
      </c>
    </row>
    <row r="7489" spans="1:7" x14ac:dyDescent="0.55000000000000004">
      <c r="A7489" s="1">
        <v>43007</v>
      </c>
      <c r="B7489" t="s">
        <v>37</v>
      </c>
      <c r="C7489" t="s">
        <v>143</v>
      </c>
      <c r="D7489" t="s">
        <v>144</v>
      </c>
      <c r="E7489" t="s">
        <v>42</v>
      </c>
      <c r="F7489" t="s">
        <v>43</v>
      </c>
      <c r="G7489">
        <v>15.936</v>
      </c>
    </row>
    <row r="7490" spans="1:7" x14ac:dyDescent="0.55000000000000004">
      <c r="A7490" s="1">
        <v>43003</v>
      </c>
      <c r="B7490" t="s">
        <v>37</v>
      </c>
      <c r="C7490" t="s">
        <v>100</v>
      </c>
      <c r="D7490" t="s">
        <v>101</v>
      </c>
      <c r="E7490" t="s">
        <v>42</v>
      </c>
      <c r="F7490" t="s">
        <v>43</v>
      </c>
      <c r="G7490">
        <v>15.936</v>
      </c>
    </row>
    <row r="7491" spans="1:7" x14ac:dyDescent="0.55000000000000004">
      <c r="A7491" s="1">
        <v>42497</v>
      </c>
      <c r="B7491" t="s">
        <v>22</v>
      </c>
      <c r="C7491" t="s">
        <v>100</v>
      </c>
      <c r="D7491" t="s">
        <v>101</v>
      </c>
      <c r="E7491" t="s">
        <v>42</v>
      </c>
      <c r="F7491" t="s">
        <v>86</v>
      </c>
      <c r="G7491">
        <v>15.936</v>
      </c>
    </row>
    <row r="7492" spans="1:7" x14ac:dyDescent="0.55000000000000004">
      <c r="A7492" s="1">
        <v>42142</v>
      </c>
      <c r="B7492" t="s">
        <v>22</v>
      </c>
      <c r="C7492" t="s">
        <v>494</v>
      </c>
      <c r="D7492" t="s">
        <v>144</v>
      </c>
      <c r="E7492" t="s">
        <v>42</v>
      </c>
      <c r="F7492" t="s">
        <v>86</v>
      </c>
      <c r="G7492">
        <v>15.936</v>
      </c>
    </row>
    <row r="7493" spans="1:7" x14ac:dyDescent="0.55000000000000004">
      <c r="A7493" s="1">
        <v>43087</v>
      </c>
      <c r="B7493" t="s">
        <v>98</v>
      </c>
      <c r="C7493" t="s">
        <v>416</v>
      </c>
      <c r="D7493" t="s">
        <v>40</v>
      </c>
      <c r="E7493" t="s">
        <v>42</v>
      </c>
      <c r="F7493" t="s">
        <v>43</v>
      </c>
      <c r="G7493">
        <v>15.936</v>
      </c>
    </row>
    <row r="7494" spans="1:7" x14ac:dyDescent="0.55000000000000004">
      <c r="A7494" s="1">
        <v>43435</v>
      </c>
      <c r="B7494" t="s">
        <v>22</v>
      </c>
      <c r="C7494" t="s">
        <v>143</v>
      </c>
      <c r="D7494" t="s">
        <v>144</v>
      </c>
      <c r="E7494" t="s">
        <v>42</v>
      </c>
      <c r="F7494" t="s">
        <v>43</v>
      </c>
      <c r="G7494">
        <v>15.936</v>
      </c>
    </row>
    <row r="7495" spans="1:7" x14ac:dyDescent="0.55000000000000004">
      <c r="A7495" s="1">
        <v>43435</v>
      </c>
      <c r="B7495" t="s">
        <v>22</v>
      </c>
      <c r="C7495" t="s">
        <v>234</v>
      </c>
      <c r="D7495" t="s">
        <v>101</v>
      </c>
      <c r="E7495" t="s">
        <v>42</v>
      </c>
      <c r="F7495" t="s">
        <v>71</v>
      </c>
      <c r="G7495">
        <v>15.92</v>
      </c>
    </row>
    <row r="7496" spans="1:7" x14ac:dyDescent="0.55000000000000004">
      <c r="A7496" s="1">
        <v>43416</v>
      </c>
      <c r="B7496" t="s">
        <v>37</v>
      </c>
      <c r="C7496" t="s">
        <v>263</v>
      </c>
      <c r="D7496" t="s">
        <v>144</v>
      </c>
      <c r="E7496" t="s">
        <v>42</v>
      </c>
      <c r="F7496" t="s">
        <v>71</v>
      </c>
      <c r="G7496">
        <v>15.92</v>
      </c>
    </row>
    <row r="7497" spans="1:7" x14ac:dyDescent="0.55000000000000004">
      <c r="A7497" s="1">
        <v>43277</v>
      </c>
      <c r="B7497" t="s">
        <v>98</v>
      </c>
      <c r="C7497" t="s">
        <v>234</v>
      </c>
      <c r="D7497" t="s">
        <v>101</v>
      </c>
      <c r="E7497" t="s">
        <v>42</v>
      </c>
      <c r="F7497" t="s">
        <v>64</v>
      </c>
      <c r="G7497">
        <v>15.92</v>
      </c>
    </row>
    <row r="7498" spans="1:7" x14ac:dyDescent="0.55000000000000004">
      <c r="A7498" s="1">
        <v>43455</v>
      </c>
      <c r="B7498" t="s">
        <v>98</v>
      </c>
      <c r="C7498" t="s">
        <v>134</v>
      </c>
      <c r="D7498" t="s">
        <v>101</v>
      </c>
      <c r="E7498" t="s">
        <v>28</v>
      </c>
      <c r="F7498" t="s">
        <v>61</v>
      </c>
      <c r="G7498">
        <v>15.92</v>
      </c>
    </row>
    <row r="7499" spans="1:7" x14ac:dyDescent="0.55000000000000004">
      <c r="A7499" s="1">
        <v>42778</v>
      </c>
      <c r="B7499" t="s">
        <v>22</v>
      </c>
      <c r="C7499" t="s">
        <v>1271</v>
      </c>
      <c r="D7499" t="s">
        <v>26</v>
      </c>
      <c r="E7499" t="s">
        <v>42</v>
      </c>
      <c r="F7499" t="s">
        <v>71</v>
      </c>
      <c r="G7499">
        <v>15.92</v>
      </c>
    </row>
    <row r="7500" spans="1:7" x14ac:dyDescent="0.55000000000000004">
      <c r="A7500" s="1">
        <v>43443</v>
      </c>
      <c r="B7500" t="s">
        <v>22</v>
      </c>
      <c r="C7500" t="s">
        <v>25</v>
      </c>
      <c r="D7500" t="s">
        <v>26</v>
      </c>
      <c r="E7500" t="s">
        <v>42</v>
      </c>
      <c r="F7500" t="s">
        <v>71</v>
      </c>
      <c r="G7500">
        <v>15.92</v>
      </c>
    </row>
    <row r="7501" spans="1:7" x14ac:dyDescent="0.55000000000000004">
      <c r="A7501" s="1">
        <v>43356</v>
      </c>
      <c r="B7501" t="s">
        <v>22</v>
      </c>
      <c r="C7501" t="s">
        <v>84</v>
      </c>
      <c r="D7501" t="s">
        <v>26</v>
      </c>
      <c r="E7501" t="s">
        <v>42</v>
      </c>
      <c r="F7501" t="s">
        <v>64</v>
      </c>
      <c r="G7501">
        <v>15.92</v>
      </c>
    </row>
    <row r="7502" spans="1:7" x14ac:dyDescent="0.55000000000000004">
      <c r="A7502" s="1">
        <v>43435</v>
      </c>
      <c r="B7502" t="s">
        <v>37</v>
      </c>
      <c r="C7502" t="s">
        <v>92</v>
      </c>
      <c r="D7502" t="s">
        <v>40</v>
      </c>
      <c r="E7502" t="s">
        <v>42</v>
      </c>
      <c r="F7502" t="s">
        <v>71</v>
      </c>
      <c r="G7502">
        <v>15.92</v>
      </c>
    </row>
    <row r="7503" spans="1:7" x14ac:dyDescent="0.55000000000000004">
      <c r="A7503" s="1">
        <v>42695</v>
      </c>
      <c r="B7503" t="s">
        <v>22</v>
      </c>
      <c r="C7503" t="s">
        <v>494</v>
      </c>
      <c r="D7503" t="s">
        <v>144</v>
      </c>
      <c r="E7503" t="s">
        <v>42</v>
      </c>
      <c r="F7503" t="s">
        <v>575</v>
      </c>
      <c r="G7503">
        <v>15.88</v>
      </c>
    </row>
    <row r="7504" spans="1:7" x14ac:dyDescent="0.55000000000000004">
      <c r="A7504" s="1">
        <v>42970</v>
      </c>
      <c r="B7504" t="s">
        <v>22</v>
      </c>
      <c r="C7504" t="s">
        <v>92</v>
      </c>
      <c r="D7504" t="s">
        <v>40</v>
      </c>
      <c r="E7504" t="s">
        <v>42</v>
      </c>
      <c r="F7504" t="s">
        <v>575</v>
      </c>
      <c r="G7504">
        <v>15.88</v>
      </c>
    </row>
    <row r="7505" spans="1:7" x14ac:dyDescent="0.55000000000000004">
      <c r="A7505" s="1">
        <v>43021</v>
      </c>
      <c r="B7505" t="s">
        <v>22</v>
      </c>
      <c r="C7505" t="s">
        <v>100</v>
      </c>
      <c r="D7505" t="s">
        <v>101</v>
      </c>
      <c r="E7505" t="s">
        <v>42</v>
      </c>
      <c r="F7505" t="s">
        <v>64</v>
      </c>
      <c r="G7505">
        <v>15.872</v>
      </c>
    </row>
    <row r="7506" spans="1:7" x14ac:dyDescent="0.55000000000000004">
      <c r="A7506" s="1">
        <v>43262</v>
      </c>
      <c r="B7506" t="s">
        <v>98</v>
      </c>
      <c r="C7506" t="s">
        <v>306</v>
      </c>
      <c r="D7506" t="s">
        <v>40</v>
      </c>
      <c r="E7506" t="s">
        <v>42</v>
      </c>
      <c r="F7506" t="s">
        <v>64</v>
      </c>
      <c r="G7506">
        <v>15.872</v>
      </c>
    </row>
    <row r="7507" spans="1:7" x14ac:dyDescent="0.55000000000000004">
      <c r="A7507" s="1">
        <v>43289</v>
      </c>
      <c r="B7507" t="s">
        <v>98</v>
      </c>
      <c r="C7507" t="s">
        <v>92</v>
      </c>
      <c r="D7507" t="s">
        <v>40</v>
      </c>
      <c r="E7507" t="s">
        <v>28</v>
      </c>
      <c r="F7507" t="s">
        <v>61</v>
      </c>
      <c r="G7507">
        <v>15.84</v>
      </c>
    </row>
    <row r="7508" spans="1:7" x14ac:dyDescent="0.55000000000000004">
      <c r="A7508" s="1">
        <v>42318</v>
      </c>
      <c r="B7508" t="s">
        <v>22</v>
      </c>
      <c r="C7508" t="s">
        <v>234</v>
      </c>
      <c r="D7508" t="s">
        <v>101</v>
      </c>
      <c r="E7508" t="s">
        <v>42</v>
      </c>
      <c r="F7508" t="s">
        <v>86</v>
      </c>
      <c r="G7508">
        <v>15.84</v>
      </c>
    </row>
    <row r="7509" spans="1:7" x14ac:dyDescent="0.55000000000000004">
      <c r="A7509" s="1">
        <v>42093</v>
      </c>
      <c r="B7509" t="s">
        <v>37</v>
      </c>
      <c r="C7509" t="s">
        <v>92</v>
      </c>
      <c r="D7509" t="s">
        <v>40</v>
      </c>
      <c r="E7509" t="s">
        <v>42</v>
      </c>
      <c r="F7509" t="s">
        <v>55</v>
      </c>
      <c r="G7509">
        <v>15.84</v>
      </c>
    </row>
    <row r="7510" spans="1:7" x14ac:dyDescent="0.55000000000000004">
      <c r="A7510" s="1">
        <v>43400</v>
      </c>
      <c r="B7510" t="s">
        <v>37</v>
      </c>
      <c r="C7510" t="s">
        <v>100</v>
      </c>
      <c r="D7510" t="s">
        <v>101</v>
      </c>
      <c r="E7510" t="s">
        <v>42</v>
      </c>
      <c r="F7510" t="s">
        <v>169</v>
      </c>
      <c r="G7510">
        <v>15.84</v>
      </c>
    </row>
    <row r="7511" spans="1:7" x14ac:dyDescent="0.55000000000000004">
      <c r="A7511" s="1">
        <v>42096</v>
      </c>
      <c r="B7511" t="s">
        <v>22</v>
      </c>
      <c r="C7511" t="s">
        <v>1271</v>
      </c>
      <c r="D7511" t="s">
        <v>26</v>
      </c>
      <c r="E7511" t="s">
        <v>42</v>
      </c>
      <c r="F7511" t="s">
        <v>86</v>
      </c>
      <c r="G7511">
        <v>15.84</v>
      </c>
    </row>
    <row r="7512" spans="1:7" x14ac:dyDescent="0.55000000000000004">
      <c r="A7512" s="1">
        <v>42637</v>
      </c>
      <c r="B7512" t="s">
        <v>22</v>
      </c>
      <c r="C7512" t="s">
        <v>494</v>
      </c>
      <c r="D7512" t="s">
        <v>144</v>
      </c>
      <c r="E7512" t="s">
        <v>42</v>
      </c>
      <c r="F7512" t="s">
        <v>169</v>
      </c>
      <c r="G7512">
        <v>15.84</v>
      </c>
    </row>
    <row r="7513" spans="1:7" x14ac:dyDescent="0.55000000000000004">
      <c r="A7513" s="1">
        <v>42983</v>
      </c>
      <c r="B7513" t="s">
        <v>37</v>
      </c>
      <c r="C7513" t="s">
        <v>100</v>
      </c>
      <c r="D7513" t="s">
        <v>101</v>
      </c>
      <c r="E7513" t="s">
        <v>42</v>
      </c>
      <c r="F7513" t="s">
        <v>265</v>
      </c>
      <c r="G7513">
        <v>15.808</v>
      </c>
    </row>
    <row r="7514" spans="1:7" x14ac:dyDescent="0.55000000000000004">
      <c r="A7514" s="1">
        <v>43062</v>
      </c>
      <c r="B7514" t="s">
        <v>37</v>
      </c>
      <c r="C7514" t="s">
        <v>143</v>
      </c>
      <c r="D7514" t="s">
        <v>144</v>
      </c>
      <c r="E7514" t="s">
        <v>42</v>
      </c>
      <c r="F7514" t="s">
        <v>265</v>
      </c>
      <c r="G7514">
        <v>15.8</v>
      </c>
    </row>
    <row r="7515" spans="1:7" x14ac:dyDescent="0.55000000000000004">
      <c r="A7515" s="1">
        <v>42560</v>
      </c>
      <c r="B7515" t="s">
        <v>22</v>
      </c>
      <c r="C7515" t="s">
        <v>2738</v>
      </c>
      <c r="D7515" t="s">
        <v>144</v>
      </c>
      <c r="E7515" t="s">
        <v>42</v>
      </c>
      <c r="F7515" t="s">
        <v>265</v>
      </c>
      <c r="G7515">
        <v>15.8</v>
      </c>
    </row>
    <row r="7516" spans="1:7" x14ac:dyDescent="0.55000000000000004">
      <c r="A7516" s="1">
        <v>43378</v>
      </c>
      <c r="B7516" t="s">
        <v>37</v>
      </c>
      <c r="C7516" t="s">
        <v>39</v>
      </c>
      <c r="D7516" t="s">
        <v>40</v>
      </c>
      <c r="E7516" t="s">
        <v>42</v>
      </c>
      <c r="F7516" t="s">
        <v>74</v>
      </c>
      <c r="G7516">
        <v>15.8</v>
      </c>
    </row>
    <row r="7517" spans="1:7" x14ac:dyDescent="0.55000000000000004">
      <c r="A7517" s="1">
        <v>42221</v>
      </c>
      <c r="B7517" t="s">
        <v>22</v>
      </c>
      <c r="C7517" t="s">
        <v>39</v>
      </c>
      <c r="D7517" t="s">
        <v>40</v>
      </c>
      <c r="E7517" t="s">
        <v>42</v>
      </c>
      <c r="F7517" t="s">
        <v>55</v>
      </c>
      <c r="G7517">
        <v>15.78</v>
      </c>
    </row>
    <row r="7518" spans="1:7" x14ac:dyDescent="0.55000000000000004">
      <c r="A7518" s="1">
        <v>42630</v>
      </c>
      <c r="B7518" t="s">
        <v>22</v>
      </c>
      <c r="C7518" t="s">
        <v>143</v>
      </c>
      <c r="D7518" t="s">
        <v>144</v>
      </c>
      <c r="E7518" t="s">
        <v>42</v>
      </c>
      <c r="F7518" t="s">
        <v>64</v>
      </c>
      <c r="G7518">
        <v>15.76</v>
      </c>
    </row>
    <row r="7519" spans="1:7" x14ac:dyDescent="0.55000000000000004">
      <c r="A7519" s="1">
        <v>43210</v>
      </c>
      <c r="B7519" t="s">
        <v>22</v>
      </c>
      <c r="C7519" t="s">
        <v>207</v>
      </c>
      <c r="D7519" t="s">
        <v>101</v>
      </c>
      <c r="E7519" t="s">
        <v>42</v>
      </c>
      <c r="F7519" t="s">
        <v>64</v>
      </c>
      <c r="G7519">
        <v>15.76</v>
      </c>
    </row>
    <row r="7520" spans="1:7" x14ac:dyDescent="0.55000000000000004">
      <c r="A7520" s="1">
        <v>42521</v>
      </c>
      <c r="B7520" t="s">
        <v>22</v>
      </c>
      <c r="C7520" t="s">
        <v>117</v>
      </c>
      <c r="D7520" t="s">
        <v>40</v>
      </c>
      <c r="E7520" t="s">
        <v>42</v>
      </c>
      <c r="F7520" t="s">
        <v>43</v>
      </c>
      <c r="G7520">
        <v>15.75</v>
      </c>
    </row>
    <row r="7521" spans="1:7" x14ac:dyDescent="0.55000000000000004">
      <c r="A7521" s="1">
        <v>43367</v>
      </c>
      <c r="B7521" t="s">
        <v>98</v>
      </c>
      <c r="C7521" t="s">
        <v>1271</v>
      </c>
      <c r="D7521" t="s">
        <v>26</v>
      </c>
      <c r="E7521" t="s">
        <v>42</v>
      </c>
      <c r="F7521" t="s">
        <v>43</v>
      </c>
      <c r="G7521">
        <v>15.75</v>
      </c>
    </row>
    <row r="7522" spans="1:7" x14ac:dyDescent="0.55000000000000004">
      <c r="A7522" s="1">
        <v>42853</v>
      </c>
      <c r="B7522" t="s">
        <v>37</v>
      </c>
      <c r="C7522" t="s">
        <v>100</v>
      </c>
      <c r="D7522" t="s">
        <v>101</v>
      </c>
      <c r="E7522" t="s">
        <v>42</v>
      </c>
      <c r="F7522" t="s">
        <v>43</v>
      </c>
      <c r="G7522">
        <v>15.712</v>
      </c>
    </row>
    <row r="7523" spans="1:7" x14ac:dyDescent="0.55000000000000004">
      <c r="A7523" s="1">
        <v>42628</v>
      </c>
      <c r="B7523" t="s">
        <v>37</v>
      </c>
      <c r="C7523" t="s">
        <v>50</v>
      </c>
      <c r="D7523" t="s">
        <v>26</v>
      </c>
      <c r="E7523" t="s">
        <v>28</v>
      </c>
      <c r="F7523" t="s">
        <v>61</v>
      </c>
      <c r="G7523">
        <v>15.712</v>
      </c>
    </row>
    <row r="7524" spans="1:7" x14ac:dyDescent="0.55000000000000004">
      <c r="A7524" s="1">
        <v>42941</v>
      </c>
      <c r="B7524" t="s">
        <v>37</v>
      </c>
      <c r="C7524" t="s">
        <v>100</v>
      </c>
      <c r="D7524" t="s">
        <v>101</v>
      </c>
      <c r="E7524" t="s">
        <v>42</v>
      </c>
      <c r="F7524" t="s">
        <v>43</v>
      </c>
      <c r="G7524">
        <v>15.712</v>
      </c>
    </row>
    <row r="7525" spans="1:7" x14ac:dyDescent="0.55000000000000004">
      <c r="A7525" s="1">
        <v>42964</v>
      </c>
      <c r="B7525" t="s">
        <v>22</v>
      </c>
      <c r="C7525" t="s">
        <v>92</v>
      </c>
      <c r="D7525" t="s">
        <v>40</v>
      </c>
      <c r="E7525" t="s">
        <v>42</v>
      </c>
      <c r="F7525" t="s">
        <v>71</v>
      </c>
      <c r="G7525">
        <v>15.712</v>
      </c>
    </row>
    <row r="7526" spans="1:7" x14ac:dyDescent="0.55000000000000004">
      <c r="A7526" s="1">
        <v>42686</v>
      </c>
      <c r="B7526" t="s">
        <v>37</v>
      </c>
      <c r="C7526" t="s">
        <v>39</v>
      </c>
      <c r="D7526" t="s">
        <v>40</v>
      </c>
      <c r="E7526" t="s">
        <v>42</v>
      </c>
      <c r="F7526" t="s">
        <v>86</v>
      </c>
      <c r="G7526">
        <v>15.7</v>
      </c>
    </row>
    <row r="7527" spans="1:7" x14ac:dyDescent="0.55000000000000004">
      <c r="A7527" s="1">
        <v>43222</v>
      </c>
      <c r="B7527" t="s">
        <v>22</v>
      </c>
      <c r="C7527" t="s">
        <v>39</v>
      </c>
      <c r="D7527" t="s">
        <v>40</v>
      </c>
      <c r="E7527" t="s">
        <v>42</v>
      </c>
      <c r="F7527" t="s">
        <v>86</v>
      </c>
      <c r="G7527">
        <v>15.7</v>
      </c>
    </row>
    <row r="7528" spans="1:7" x14ac:dyDescent="0.55000000000000004">
      <c r="A7528" s="1">
        <v>43059</v>
      </c>
      <c r="B7528" t="s">
        <v>22</v>
      </c>
      <c r="C7528" t="s">
        <v>494</v>
      </c>
      <c r="D7528" t="s">
        <v>144</v>
      </c>
      <c r="E7528" t="s">
        <v>42</v>
      </c>
      <c r="F7528" t="s">
        <v>86</v>
      </c>
      <c r="G7528">
        <v>15.696</v>
      </c>
    </row>
    <row r="7529" spans="1:7" x14ac:dyDescent="0.55000000000000004">
      <c r="A7529" s="1">
        <v>42333</v>
      </c>
      <c r="B7529" t="s">
        <v>37</v>
      </c>
      <c r="C7529" t="s">
        <v>100</v>
      </c>
      <c r="D7529" t="s">
        <v>101</v>
      </c>
      <c r="E7529" t="s">
        <v>42</v>
      </c>
      <c r="F7529" t="s">
        <v>86</v>
      </c>
      <c r="G7529">
        <v>15.696</v>
      </c>
    </row>
    <row r="7530" spans="1:7" x14ac:dyDescent="0.55000000000000004">
      <c r="A7530" s="1">
        <v>42309</v>
      </c>
      <c r="B7530" t="s">
        <v>37</v>
      </c>
      <c r="C7530" t="s">
        <v>207</v>
      </c>
      <c r="D7530" t="s">
        <v>101</v>
      </c>
      <c r="E7530" t="s">
        <v>42</v>
      </c>
      <c r="F7530" t="s">
        <v>86</v>
      </c>
      <c r="G7530">
        <v>15.696</v>
      </c>
    </row>
    <row r="7531" spans="1:7" x14ac:dyDescent="0.55000000000000004">
      <c r="A7531" s="1">
        <v>42712</v>
      </c>
      <c r="B7531" t="s">
        <v>37</v>
      </c>
      <c r="C7531" t="s">
        <v>453</v>
      </c>
      <c r="D7531" t="s">
        <v>40</v>
      </c>
      <c r="E7531" t="s">
        <v>42</v>
      </c>
      <c r="F7531" t="s">
        <v>86</v>
      </c>
      <c r="G7531">
        <v>15.696</v>
      </c>
    </row>
    <row r="7532" spans="1:7" x14ac:dyDescent="0.55000000000000004">
      <c r="A7532" s="1">
        <v>43102</v>
      </c>
      <c r="B7532" t="s">
        <v>37</v>
      </c>
      <c r="C7532" t="s">
        <v>84</v>
      </c>
      <c r="D7532" t="s">
        <v>26</v>
      </c>
      <c r="E7532" t="s">
        <v>42</v>
      </c>
      <c r="F7532" t="s">
        <v>71</v>
      </c>
      <c r="G7532">
        <v>15.66</v>
      </c>
    </row>
    <row r="7533" spans="1:7" x14ac:dyDescent="0.55000000000000004">
      <c r="A7533" s="1">
        <v>42340</v>
      </c>
      <c r="B7533" t="s">
        <v>37</v>
      </c>
      <c r="C7533" t="s">
        <v>2738</v>
      </c>
      <c r="D7533" t="s">
        <v>144</v>
      </c>
      <c r="E7533" t="s">
        <v>42</v>
      </c>
      <c r="F7533" t="s">
        <v>43</v>
      </c>
      <c r="G7533">
        <v>15.66</v>
      </c>
    </row>
    <row r="7534" spans="1:7" x14ac:dyDescent="0.55000000000000004">
      <c r="A7534" s="1">
        <v>43011</v>
      </c>
      <c r="B7534" t="s">
        <v>22</v>
      </c>
      <c r="C7534" t="s">
        <v>100</v>
      </c>
      <c r="D7534" t="s">
        <v>101</v>
      </c>
      <c r="E7534" t="s">
        <v>42</v>
      </c>
      <c r="F7534" t="s">
        <v>169</v>
      </c>
      <c r="G7534">
        <v>15.648</v>
      </c>
    </row>
    <row r="7535" spans="1:7" x14ac:dyDescent="0.55000000000000004">
      <c r="A7535" s="1">
        <v>43004</v>
      </c>
      <c r="B7535" t="s">
        <v>22</v>
      </c>
      <c r="C7535" t="s">
        <v>100</v>
      </c>
      <c r="D7535" t="s">
        <v>101</v>
      </c>
      <c r="E7535" t="s">
        <v>42</v>
      </c>
      <c r="F7535" t="s">
        <v>71</v>
      </c>
      <c r="G7535">
        <v>15.624000000000001</v>
      </c>
    </row>
    <row r="7536" spans="1:7" x14ac:dyDescent="0.55000000000000004">
      <c r="A7536" s="1">
        <v>42189</v>
      </c>
      <c r="B7536" t="s">
        <v>22</v>
      </c>
      <c r="C7536" t="s">
        <v>315</v>
      </c>
      <c r="D7536" t="s">
        <v>26</v>
      </c>
      <c r="E7536" t="s">
        <v>42</v>
      </c>
      <c r="F7536" t="s">
        <v>71</v>
      </c>
      <c r="G7536">
        <v>15.6</v>
      </c>
    </row>
    <row r="7537" spans="1:7" x14ac:dyDescent="0.55000000000000004">
      <c r="A7537" s="1">
        <v>42746</v>
      </c>
      <c r="B7537" t="s">
        <v>98</v>
      </c>
      <c r="C7537" t="s">
        <v>494</v>
      </c>
      <c r="D7537" t="s">
        <v>144</v>
      </c>
      <c r="E7537" t="s">
        <v>67</v>
      </c>
      <c r="F7537" t="s">
        <v>68</v>
      </c>
      <c r="G7537">
        <v>15.587999999999999</v>
      </c>
    </row>
    <row r="7538" spans="1:7" x14ac:dyDescent="0.55000000000000004">
      <c r="A7538" s="1">
        <v>43261</v>
      </c>
      <c r="B7538" t="s">
        <v>22</v>
      </c>
      <c r="C7538" t="s">
        <v>92</v>
      </c>
      <c r="D7538" t="s">
        <v>40</v>
      </c>
      <c r="E7538" t="s">
        <v>42</v>
      </c>
      <c r="F7538" t="s">
        <v>55</v>
      </c>
      <c r="G7538">
        <v>15.58</v>
      </c>
    </row>
    <row r="7539" spans="1:7" x14ac:dyDescent="0.55000000000000004">
      <c r="A7539" s="1">
        <v>42934</v>
      </c>
      <c r="B7539" t="s">
        <v>22</v>
      </c>
      <c r="C7539" t="s">
        <v>100</v>
      </c>
      <c r="D7539" t="s">
        <v>101</v>
      </c>
      <c r="E7539" t="s">
        <v>67</v>
      </c>
      <c r="F7539" t="s">
        <v>157</v>
      </c>
      <c r="G7539">
        <v>15.576000000000001</v>
      </c>
    </row>
    <row r="7540" spans="1:7" x14ac:dyDescent="0.55000000000000004">
      <c r="A7540" s="1">
        <v>43205</v>
      </c>
      <c r="B7540" t="s">
        <v>37</v>
      </c>
      <c r="C7540" t="s">
        <v>50</v>
      </c>
      <c r="D7540" t="s">
        <v>26</v>
      </c>
      <c r="E7540" t="s">
        <v>42</v>
      </c>
      <c r="F7540" t="s">
        <v>71</v>
      </c>
      <c r="G7540">
        <v>15.57</v>
      </c>
    </row>
    <row r="7541" spans="1:7" x14ac:dyDescent="0.55000000000000004">
      <c r="A7541" s="1">
        <v>43367</v>
      </c>
      <c r="B7541" t="s">
        <v>98</v>
      </c>
      <c r="C7541" t="s">
        <v>50</v>
      </c>
      <c r="D7541" t="s">
        <v>26</v>
      </c>
      <c r="E7541" t="s">
        <v>42</v>
      </c>
      <c r="F7541" t="s">
        <v>71</v>
      </c>
      <c r="G7541">
        <v>15.57</v>
      </c>
    </row>
    <row r="7542" spans="1:7" x14ac:dyDescent="0.55000000000000004">
      <c r="A7542" s="1">
        <v>42268</v>
      </c>
      <c r="B7542" t="s">
        <v>22</v>
      </c>
      <c r="C7542" t="s">
        <v>39</v>
      </c>
      <c r="D7542" t="s">
        <v>40</v>
      </c>
      <c r="E7542" t="s">
        <v>42</v>
      </c>
      <c r="F7542" t="s">
        <v>169</v>
      </c>
      <c r="G7542">
        <v>15.56</v>
      </c>
    </row>
    <row r="7543" spans="1:7" x14ac:dyDescent="0.55000000000000004">
      <c r="A7543" s="1">
        <v>42159</v>
      </c>
      <c r="B7543" t="s">
        <v>22</v>
      </c>
      <c r="C7543" t="s">
        <v>263</v>
      </c>
      <c r="D7543" t="s">
        <v>144</v>
      </c>
      <c r="E7543" t="s">
        <v>42</v>
      </c>
      <c r="F7543" t="s">
        <v>74</v>
      </c>
      <c r="G7543">
        <v>15.56</v>
      </c>
    </row>
    <row r="7544" spans="1:7" x14ac:dyDescent="0.55000000000000004">
      <c r="A7544" s="1">
        <v>42686</v>
      </c>
      <c r="B7544" t="s">
        <v>22</v>
      </c>
      <c r="C7544" t="s">
        <v>263</v>
      </c>
      <c r="D7544" t="s">
        <v>144</v>
      </c>
      <c r="E7544" t="s">
        <v>42</v>
      </c>
      <c r="F7544" t="s">
        <v>169</v>
      </c>
      <c r="G7544">
        <v>15.56</v>
      </c>
    </row>
    <row r="7545" spans="1:7" x14ac:dyDescent="0.55000000000000004">
      <c r="A7545" s="1">
        <v>43205</v>
      </c>
      <c r="B7545" t="s">
        <v>22</v>
      </c>
      <c r="C7545" t="s">
        <v>84</v>
      </c>
      <c r="D7545" t="s">
        <v>26</v>
      </c>
      <c r="E7545" t="s">
        <v>42</v>
      </c>
      <c r="F7545" t="s">
        <v>86</v>
      </c>
      <c r="G7545">
        <v>15.552</v>
      </c>
    </row>
    <row r="7546" spans="1:7" x14ac:dyDescent="0.55000000000000004">
      <c r="A7546" s="1">
        <v>42225</v>
      </c>
      <c r="B7546" t="s">
        <v>37</v>
      </c>
      <c r="C7546" t="s">
        <v>50</v>
      </c>
      <c r="D7546" t="s">
        <v>26</v>
      </c>
      <c r="E7546" t="s">
        <v>42</v>
      </c>
      <c r="F7546" t="s">
        <v>86</v>
      </c>
      <c r="G7546">
        <v>15.552</v>
      </c>
    </row>
    <row r="7547" spans="1:7" x14ac:dyDescent="0.55000000000000004">
      <c r="A7547" s="1">
        <v>42260</v>
      </c>
      <c r="B7547" t="s">
        <v>22</v>
      </c>
      <c r="C7547" t="s">
        <v>143</v>
      </c>
      <c r="D7547" t="s">
        <v>144</v>
      </c>
      <c r="E7547" t="s">
        <v>42</v>
      </c>
      <c r="F7547" t="s">
        <v>86</v>
      </c>
      <c r="G7547">
        <v>15.552</v>
      </c>
    </row>
    <row r="7548" spans="1:7" x14ac:dyDescent="0.55000000000000004">
      <c r="A7548" s="1">
        <v>42906</v>
      </c>
      <c r="B7548" t="s">
        <v>98</v>
      </c>
      <c r="C7548" t="s">
        <v>143</v>
      </c>
      <c r="D7548" t="s">
        <v>144</v>
      </c>
      <c r="E7548" t="s">
        <v>42</v>
      </c>
      <c r="F7548" t="s">
        <v>86</v>
      </c>
      <c r="G7548">
        <v>15.552</v>
      </c>
    </row>
    <row r="7549" spans="1:7" x14ac:dyDescent="0.55000000000000004">
      <c r="A7549" s="1">
        <v>43432</v>
      </c>
      <c r="B7549" t="s">
        <v>98</v>
      </c>
      <c r="C7549" t="s">
        <v>143</v>
      </c>
      <c r="D7549" t="s">
        <v>144</v>
      </c>
      <c r="E7549" t="s">
        <v>42</v>
      </c>
      <c r="F7549" t="s">
        <v>86</v>
      </c>
      <c r="G7549">
        <v>15.552</v>
      </c>
    </row>
    <row r="7550" spans="1:7" x14ac:dyDescent="0.55000000000000004">
      <c r="A7550" s="1">
        <v>43235</v>
      </c>
      <c r="B7550" t="s">
        <v>22</v>
      </c>
      <c r="C7550" t="s">
        <v>306</v>
      </c>
      <c r="D7550" t="s">
        <v>40</v>
      </c>
      <c r="E7550" t="s">
        <v>42</v>
      </c>
      <c r="F7550" t="s">
        <v>86</v>
      </c>
      <c r="G7550">
        <v>15.552</v>
      </c>
    </row>
    <row r="7551" spans="1:7" x14ac:dyDescent="0.55000000000000004">
      <c r="A7551" s="1">
        <v>42746</v>
      </c>
      <c r="B7551" t="s">
        <v>98</v>
      </c>
      <c r="C7551" t="s">
        <v>494</v>
      </c>
      <c r="D7551" t="s">
        <v>144</v>
      </c>
      <c r="E7551" t="s">
        <v>42</v>
      </c>
      <c r="F7551" t="s">
        <v>86</v>
      </c>
      <c r="G7551">
        <v>15.552</v>
      </c>
    </row>
    <row r="7552" spans="1:7" x14ac:dyDescent="0.55000000000000004">
      <c r="A7552" s="1">
        <v>42628</v>
      </c>
      <c r="B7552" t="s">
        <v>37</v>
      </c>
      <c r="C7552" t="s">
        <v>50</v>
      </c>
      <c r="D7552" t="s">
        <v>26</v>
      </c>
      <c r="E7552" t="s">
        <v>42</v>
      </c>
      <c r="F7552" t="s">
        <v>86</v>
      </c>
      <c r="G7552">
        <v>15.552</v>
      </c>
    </row>
    <row r="7553" spans="1:7" x14ac:dyDescent="0.55000000000000004">
      <c r="A7553" s="1">
        <v>42334</v>
      </c>
      <c r="B7553" t="s">
        <v>22</v>
      </c>
      <c r="C7553" t="s">
        <v>416</v>
      </c>
      <c r="D7553" t="s">
        <v>40</v>
      </c>
      <c r="E7553" t="s">
        <v>42</v>
      </c>
      <c r="F7553" t="s">
        <v>86</v>
      </c>
      <c r="G7553">
        <v>15.552</v>
      </c>
    </row>
    <row r="7554" spans="1:7" x14ac:dyDescent="0.55000000000000004">
      <c r="A7554" s="1">
        <v>42233</v>
      </c>
      <c r="B7554" t="s">
        <v>37</v>
      </c>
      <c r="C7554" t="s">
        <v>100</v>
      </c>
      <c r="D7554" t="s">
        <v>101</v>
      </c>
      <c r="E7554" t="s">
        <v>42</v>
      </c>
      <c r="F7554" t="s">
        <v>86</v>
      </c>
      <c r="G7554">
        <v>15.552</v>
      </c>
    </row>
    <row r="7555" spans="1:7" x14ac:dyDescent="0.55000000000000004">
      <c r="A7555" s="1">
        <v>42277</v>
      </c>
      <c r="B7555" t="s">
        <v>22</v>
      </c>
      <c r="C7555" t="s">
        <v>50</v>
      </c>
      <c r="D7555" t="s">
        <v>26</v>
      </c>
      <c r="E7555" t="s">
        <v>42</v>
      </c>
      <c r="F7555" t="s">
        <v>86</v>
      </c>
      <c r="G7555">
        <v>15.552</v>
      </c>
    </row>
    <row r="7556" spans="1:7" x14ac:dyDescent="0.55000000000000004">
      <c r="A7556" s="1">
        <v>42457</v>
      </c>
      <c r="B7556" t="s">
        <v>22</v>
      </c>
      <c r="C7556" t="s">
        <v>143</v>
      </c>
      <c r="D7556" t="s">
        <v>144</v>
      </c>
      <c r="E7556" t="s">
        <v>42</v>
      </c>
      <c r="F7556" t="s">
        <v>86</v>
      </c>
      <c r="G7556">
        <v>15.552</v>
      </c>
    </row>
    <row r="7557" spans="1:7" x14ac:dyDescent="0.55000000000000004">
      <c r="A7557" s="1">
        <v>42175</v>
      </c>
      <c r="B7557" t="s">
        <v>22</v>
      </c>
      <c r="C7557" t="s">
        <v>100</v>
      </c>
      <c r="D7557" t="s">
        <v>101</v>
      </c>
      <c r="E7557" t="s">
        <v>42</v>
      </c>
      <c r="F7557" t="s">
        <v>86</v>
      </c>
      <c r="G7557">
        <v>15.552</v>
      </c>
    </row>
    <row r="7558" spans="1:7" x14ac:dyDescent="0.55000000000000004">
      <c r="A7558" s="1">
        <v>42256</v>
      </c>
      <c r="B7558" t="s">
        <v>22</v>
      </c>
      <c r="C7558" t="s">
        <v>143</v>
      </c>
      <c r="D7558" t="s">
        <v>144</v>
      </c>
      <c r="E7558" t="s">
        <v>42</v>
      </c>
      <c r="F7558" t="s">
        <v>86</v>
      </c>
      <c r="G7558">
        <v>15.552</v>
      </c>
    </row>
    <row r="7559" spans="1:7" x14ac:dyDescent="0.55000000000000004">
      <c r="A7559" s="1">
        <v>43441</v>
      </c>
      <c r="B7559" t="s">
        <v>37</v>
      </c>
      <c r="C7559" t="s">
        <v>100</v>
      </c>
      <c r="D7559" t="s">
        <v>101</v>
      </c>
      <c r="E7559" t="s">
        <v>42</v>
      </c>
      <c r="F7559" t="s">
        <v>86</v>
      </c>
      <c r="G7559">
        <v>15.552</v>
      </c>
    </row>
    <row r="7560" spans="1:7" x14ac:dyDescent="0.55000000000000004">
      <c r="A7560" s="1">
        <v>42553</v>
      </c>
      <c r="B7560" t="s">
        <v>22</v>
      </c>
      <c r="C7560" t="s">
        <v>50</v>
      </c>
      <c r="D7560" t="s">
        <v>26</v>
      </c>
      <c r="E7560" t="s">
        <v>42</v>
      </c>
      <c r="F7560" t="s">
        <v>86</v>
      </c>
      <c r="G7560">
        <v>15.552</v>
      </c>
    </row>
    <row r="7561" spans="1:7" x14ac:dyDescent="0.55000000000000004">
      <c r="A7561" s="1">
        <v>43350</v>
      </c>
      <c r="B7561" t="s">
        <v>22</v>
      </c>
      <c r="C7561" t="s">
        <v>143</v>
      </c>
      <c r="D7561" t="s">
        <v>144</v>
      </c>
      <c r="E7561" t="s">
        <v>42</v>
      </c>
      <c r="F7561" t="s">
        <v>86</v>
      </c>
      <c r="G7561">
        <v>15.552</v>
      </c>
    </row>
    <row r="7562" spans="1:7" x14ac:dyDescent="0.55000000000000004">
      <c r="A7562" s="1">
        <v>43286</v>
      </c>
      <c r="B7562" t="s">
        <v>37</v>
      </c>
      <c r="C7562" t="s">
        <v>100</v>
      </c>
      <c r="D7562" t="s">
        <v>101</v>
      </c>
      <c r="E7562" t="s">
        <v>42</v>
      </c>
      <c r="F7562" t="s">
        <v>86</v>
      </c>
      <c r="G7562">
        <v>15.552</v>
      </c>
    </row>
    <row r="7563" spans="1:7" x14ac:dyDescent="0.55000000000000004">
      <c r="A7563" s="1">
        <v>43376</v>
      </c>
      <c r="B7563" t="s">
        <v>22</v>
      </c>
      <c r="C7563" t="s">
        <v>50</v>
      </c>
      <c r="D7563" t="s">
        <v>26</v>
      </c>
      <c r="E7563" t="s">
        <v>42</v>
      </c>
      <c r="F7563" t="s">
        <v>86</v>
      </c>
      <c r="G7563">
        <v>15.552</v>
      </c>
    </row>
    <row r="7564" spans="1:7" x14ac:dyDescent="0.55000000000000004">
      <c r="A7564" s="1">
        <v>42067</v>
      </c>
      <c r="B7564" t="s">
        <v>22</v>
      </c>
      <c r="C7564" t="s">
        <v>50</v>
      </c>
      <c r="D7564" t="s">
        <v>26</v>
      </c>
      <c r="E7564" t="s">
        <v>42</v>
      </c>
      <c r="F7564" t="s">
        <v>64</v>
      </c>
      <c r="G7564">
        <v>15.552</v>
      </c>
    </row>
    <row r="7565" spans="1:7" x14ac:dyDescent="0.55000000000000004">
      <c r="A7565" s="1">
        <v>43372</v>
      </c>
      <c r="B7565" t="s">
        <v>98</v>
      </c>
      <c r="C7565" t="s">
        <v>494</v>
      </c>
      <c r="D7565" t="s">
        <v>144</v>
      </c>
      <c r="E7565" t="s">
        <v>42</v>
      </c>
      <c r="F7565" t="s">
        <v>86</v>
      </c>
      <c r="G7565">
        <v>15.552</v>
      </c>
    </row>
    <row r="7566" spans="1:7" x14ac:dyDescent="0.55000000000000004">
      <c r="A7566" s="1">
        <v>42849</v>
      </c>
      <c r="B7566" t="s">
        <v>98</v>
      </c>
      <c r="C7566" t="s">
        <v>453</v>
      </c>
      <c r="D7566" t="s">
        <v>40</v>
      </c>
      <c r="E7566" t="s">
        <v>42</v>
      </c>
      <c r="F7566" t="s">
        <v>86</v>
      </c>
      <c r="G7566">
        <v>15.552</v>
      </c>
    </row>
    <row r="7567" spans="1:7" x14ac:dyDescent="0.55000000000000004">
      <c r="A7567" s="1">
        <v>42080</v>
      </c>
      <c r="B7567" t="s">
        <v>22</v>
      </c>
      <c r="C7567" t="s">
        <v>100</v>
      </c>
      <c r="D7567" t="s">
        <v>101</v>
      </c>
      <c r="E7567" t="s">
        <v>42</v>
      </c>
      <c r="F7567" t="s">
        <v>86</v>
      </c>
      <c r="G7567">
        <v>15.552</v>
      </c>
    </row>
    <row r="7568" spans="1:7" x14ac:dyDescent="0.55000000000000004">
      <c r="A7568" s="1">
        <v>42766</v>
      </c>
      <c r="B7568" t="s">
        <v>22</v>
      </c>
      <c r="C7568" t="s">
        <v>100</v>
      </c>
      <c r="D7568" t="s">
        <v>101</v>
      </c>
      <c r="E7568" t="s">
        <v>42</v>
      </c>
      <c r="F7568" t="s">
        <v>86</v>
      </c>
      <c r="G7568">
        <v>15.552</v>
      </c>
    </row>
    <row r="7569" spans="1:7" x14ac:dyDescent="0.55000000000000004">
      <c r="A7569" s="1">
        <v>42667</v>
      </c>
      <c r="B7569" t="s">
        <v>37</v>
      </c>
      <c r="C7569" t="s">
        <v>100</v>
      </c>
      <c r="D7569" t="s">
        <v>101</v>
      </c>
      <c r="E7569" t="s">
        <v>42</v>
      </c>
      <c r="F7569" t="s">
        <v>86</v>
      </c>
      <c r="G7569">
        <v>15.552</v>
      </c>
    </row>
    <row r="7570" spans="1:7" x14ac:dyDescent="0.55000000000000004">
      <c r="A7570" s="1">
        <v>43172</v>
      </c>
      <c r="B7570" t="s">
        <v>98</v>
      </c>
      <c r="C7570" t="s">
        <v>207</v>
      </c>
      <c r="D7570" t="s">
        <v>101</v>
      </c>
      <c r="E7570" t="s">
        <v>42</v>
      </c>
      <c r="F7570" t="s">
        <v>86</v>
      </c>
      <c r="G7570">
        <v>15.552</v>
      </c>
    </row>
    <row r="7571" spans="1:7" x14ac:dyDescent="0.55000000000000004">
      <c r="A7571" s="1">
        <v>43288</v>
      </c>
      <c r="B7571" t="s">
        <v>22</v>
      </c>
      <c r="C7571" t="s">
        <v>143</v>
      </c>
      <c r="D7571" t="s">
        <v>144</v>
      </c>
      <c r="E7571" t="s">
        <v>42</v>
      </c>
      <c r="F7571" t="s">
        <v>86</v>
      </c>
      <c r="G7571">
        <v>15.552</v>
      </c>
    </row>
    <row r="7572" spans="1:7" x14ac:dyDescent="0.55000000000000004">
      <c r="A7572" s="1">
        <v>43254</v>
      </c>
      <c r="B7572" t="s">
        <v>22</v>
      </c>
      <c r="C7572" t="s">
        <v>50</v>
      </c>
      <c r="D7572" t="s">
        <v>26</v>
      </c>
      <c r="E7572" t="s">
        <v>42</v>
      </c>
      <c r="F7572" t="s">
        <v>86</v>
      </c>
      <c r="G7572">
        <v>15.552</v>
      </c>
    </row>
    <row r="7573" spans="1:7" x14ac:dyDescent="0.55000000000000004">
      <c r="A7573" s="1">
        <v>43401</v>
      </c>
      <c r="B7573" t="s">
        <v>22</v>
      </c>
      <c r="C7573" t="s">
        <v>100</v>
      </c>
      <c r="D7573" t="s">
        <v>101</v>
      </c>
      <c r="E7573" t="s">
        <v>42</v>
      </c>
      <c r="F7573" t="s">
        <v>86</v>
      </c>
      <c r="G7573">
        <v>15.552</v>
      </c>
    </row>
    <row r="7574" spans="1:7" x14ac:dyDescent="0.55000000000000004">
      <c r="A7574" s="1">
        <v>42239</v>
      </c>
      <c r="B7574" t="s">
        <v>22</v>
      </c>
      <c r="C7574" t="s">
        <v>453</v>
      </c>
      <c r="D7574" t="s">
        <v>40</v>
      </c>
      <c r="E7574" t="s">
        <v>42</v>
      </c>
      <c r="F7574" t="s">
        <v>86</v>
      </c>
      <c r="G7574">
        <v>15.552</v>
      </c>
    </row>
    <row r="7575" spans="1:7" x14ac:dyDescent="0.55000000000000004">
      <c r="A7575" s="1">
        <v>42961</v>
      </c>
      <c r="B7575" t="s">
        <v>22</v>
      </c>
      <c r="C7575" t="s">
        <v>331</v>
      </c>
      <c r="D7575" t="s">
        <v>26</v>
      </c>
      <c r="E7575" t="s">
        <v>42</v>
      </c>
      <c r="F7575" t="s">
        <v>86</v>
      </c>
      <c r="G7575">
        <v>15.552</v>
      </c>
    </row>
    <row r="7576" spans="1:7" x14ac:dyDescent="0.55000000000000004">
      <c r="A7576" s="1">
        <v>43032</v>
      </c>
      <c r="B7576" t="s">
        <v>37</v>
      </c>
      <c r="C7576" t="s">
        <v>100</v>
      </c>
      <c r="D7576" t="s">
        <v>101</v>
      </c>
      <c r="E7576" t="s">
        <v>42</v>
      </c>
      <c r="F7576" t="s">
        <v>86</v>
      </c>
      <c r="G7576">
        <v>15.552</v>
      </c>
    </row>
    <row r="7577" spans="1:7" x14ac:dyDescent="0.55000000000000004">
      <c r="A7577" s="1">
        <v>43348</v>
      </c>
      <c r="B7577" t="s">
        <v>22</v>
      </c>
      <c r="C7577" t="s">
        <v>331</v>
      </c>
      <c r="D7577" t="s">
        <v>26</v>
      </c>
      <c r="E7577" t="s">
        <v>42</v>
      </c>
      <c r="F7577" t="s">
        <v>86</v>
      </c>
      <c r="G7577">
        <v>15.552</v>
      </c>
    </row>
    <row r="7578" spans="1:7" x14ac:dyDescent="0.55000000000000004">
      <c r="A7578" s="1">
        <v>42686</v>
      </c>
      <c r="B7578" t="s">
        <v>37</v>
      </c>
      <c r="C7578" t="s">
        <v>100</v>
      </c>
      <c r="D7578" t="s">
        <v>101</v>
      </c>
      <c r="E7578" t="s">
        <v>42</v>
      </c>
      <c r="F7578" t="s">
        <v>86</v>
      </c>
      <c r="G7578">
        <v>15.552</v>
      </c>
    </row>
    <row r="7579" spans="1:7" x14ac:dyDescent="0.55000000000000004">
      <c r="A7579" s="1">
        <v>42898</v>
      </c>
      <c r="B7579" t="s">
        <v>98</v>
      </c>
      <c r="C7579" t="s">
        <v>100</v>
      </c>
      <c r="D7579" t="s">
        <v>101</v>
      </c>
      <c r="E7579" t="s">
        <v>42</v>
      </c>
      <c r="F7579" t="s">
        <v>86</v>
      </c>
      <c r="G7579">
        <v>15.552</v>
      </c>
    </row>
    <row r="7580" spans="1:7" x14ac:dyDescent="0.55000000000000004">
      <c r="A7580" s="1">
        <v>43248</v>
      </c>
      <c r="B7580" t="s">
        <v>37</v>
      </c>
      <c r="C7580" t="s">
        <v>306</v>
      </c>
      <c r="D7580" t="s">
        <v>40</v>
      </c>
      <c r="E7580" t="s">
        <v>42</v>
      </c>
      <c r="F7580" t="s">
        <v>86</v>
      </c>
      <c r="G7580">
        <v>15.552</v>
      </c>
    </row>
    <row r="7581" spans="1:7" x14ac:dyDescent="0.55000000000000004">
      <c r="A7581" s="1">
        <v>42549</v>
      </c>
      <c r="B7581" t="s">
        <v>37</v>
      </c>
      <c r="C7581" t="s">
        <v>494</v>
      </c>
      <c r="D7581" t="s">
        <v>144</v>
      </c>
      <c r="E7581" t="s">
        <v>42</v>
      </c>
      <c r="F7581" t="s">
        <v>86</v>
      </c>
      <c r="G7581">
        <v>15.552</v>
      </c>
    </row>
    <row r="7582" spans="1:7" x14ac:dyDescent="0.55000000000000004">
      <c r="A7582" s="1">
        <v>42478</v>
      </c>
      <c r="B7582" t="s">
        <v>37</v>
      </c>
      <c r="C7582" t="s">
        <v>100</v>
      </c>
      <c r="D7582" t="s">
        <v>101</v>
      </c>
      <c r="E7582" t="s">
        <v>42</v>
      </c>
      <c r="F7582" t="s">
        <v>86</v>
      </c>
      <c r="G7582">
        <v>15.552</v>
      </c>
    </row>
    <row r="7583" spans="1:7" x14ac:dyDescent="0.55000000000000004">
      <c r="A7583" s="1">
        <v>42357</v>
      </c>
      <c r="B7583" t="s">
        <v>22</v>
      </c>
      <c r="C7583" t="s">
        <v>207</v>
      </c>
      <c r="D7583" t="s">
        <v>101</v>
      </c>
      <c r="E7583" t="s">
        <v>42</v>
      </c>
      <c r="F7583" t="s">
        <v>86</v>
      </c>
      <c r="G7583">
        <v>15.552</v>
      </c>
    </row>
    <row r="7584" spans="1:7" x14ac:dyDescent="0.55000000000000004">
      <c r="A7584" s="1">
        <v>42961</v>
      </c>
      <c r="B7584" t="s">
        <v>22</v>
      </c>
      <c r="C7584" t="s">
        <v>39</v>
      </c>
      <c r="D7584" t="s">
        <v>40</v>
      </c>
      <c r="E7584" t="s">
        <v>42</v>
      </c>
      <c r="F7584" t="s">
        <v>86</v>
      </c>
      <c r="G7584">
        <v>15.54</v>
      </c>
    </row>
    <row r="7585" spans="1:7" x14ac:dyDescent="0.55000000000000004">
      <c r="A7585" s="1">
        <v>43220</v>
      </c>
      <c r="B7585" t="s">
        <v>98</v>
      </c>
      <c r="C7585" t="s">
        <v>50</v>
      </c>
      <c r="D7585" t="s">
        <v>26</v>
      </c>
      <c r="E7585" t="s">
        <v>42</v>
      </c>
      <c r="F7585" t="s">
        <v>64</v>
      </c>
      <c r="G7585">
        <v>15.528</v>
      </c>
    </row>
    <row r="7586" spans="1:7" x14ac:dyDescent="0.55000000000000004">
      <c r="A7586" s="1">
        <v>43073</v>
      </c>
      <c r="B7586" t="s">
        <v>22</v>
      </c>
      <c r="C7586" t="s">
        <v>263</v>
      </c>
      <c r="D7586" t="s">
        <v>144</v>
      </c>
      <c r="E7586" t="s">
        <v>42</v>
      </c>
      <c r="F7586" t="s">
        <v>71</v>
      </c>
      <c r="G7586">
        <v>15.528</v>
      </c>
    </row>
    <row r="7587" spans="1:7" x14ac:dyDescent="0.55000000000000004">
      <c r="A7587" s="1">
        <v>42210</v>
      </c>
      <c r="B7587" t="s">
        <v>98</v>
      </c>
      <c r="C7587" t="s">
        <v>39</v>
      </c>
      <c r="D7587" t="s">
        <v>40</v>
      </c>
      <c r="E7587" t="s">
        <v>42</v>
      </c>
      <c r="F7587" t="s">
        <v>575</v>
      </c>
      <c r="G7587">
        <v>15.52</v>
      </c>
    </row>
    <row r="7588" spans="1:7" x14ac:dyDescent="0.55000000000000004">
      <c r="A7588" s="1">
        <v>42716</v>
      </c>
      <c r="B7588" t="s">
        <v>22</v>
      </c>
      <c r="C7588" t="s">
        <v>39</v>
      </c>
      <c r="D7588" t="s">
        <v>40</v>
      </c>
      <c r="E7588" t="s">
        <v>42</v>
      </c>
      <c r="F7588" t="s">
        <v>169</v>
      </c>
      <c r="G7588">
        <v>15.52</v>
      </c>
    </row>
    <row r="7589" spans="1:7" x14ac:dyDescent="0.55000000000000004">
      <c r="A7589" s="1">
        <v>42640</v>
      </c>
      <c r="B7589" t="s">
        <v>98</v>
      </c>
      <c r="C7589" t="s">
        <v>39</v>
      </c>
      <c r="D7589" t="s">
        <v>40</v>
      </c>
      <c r="E7589" t="s">
        <v>42</v>
      </c>
      <c r="F7589" t="s">
        <v>55</v>
      </c>
      <c r="G7589">
        <v>15.51</v>
      </c>
    </row>
    <row r="7590" spans="1:7" x14ac:dyDescent="0.55000000000000004">
      <c r="A7590" s="1">
        <v>43364</v>
      </c>
      <c r="B7590" t="s">
        <v>37</v>
      </c>
      <c r="C7590" t="s">
        <v>39</v>
      </c>
      <c r="D7590" t="s">
        <v>40</v>
      </c>
      <c r="E7590" t="s">
        <v>42</v>
      </c>
      <c r="F7590" t="s">
        <v>55</v>
      </c>
      <c r="G7590">
        <v>15.51</v>
      </c>
    </row>
    <row r="7591" spans="1:7" x14ac:dyDescent="0.55000000000000004">
      <c r="A7591" s="1">
        <v>43367</v>
      </c>
      <c r="B7591" t="s">
        <v>98</v>
      </c>
      <c r="C7591" t="s">
        <v>1271</v>
      </c>
      <c r="D7591" t="s">
        <v>26</v>
      </c>
      <c r="E7591" t="s">
        <v>42</v>
      </c>
      <c r="F7591" t="s">
        <v>55</v>
      </c>
      <c r="G7591">
        <v>15.51</v>
      </c>
    </row>
    <row r="7592" spans="1:7" x14ac:dyDescent="0.55000000000000004">
      <c r="A7592" s="1">
        <v>42673</v>
      </c>
      <c r="B7592" t="s">
        <v>37</v>
      </c>
      <c r="C7592" t="s">
        <v>453</v>
      </c>
      <c r="D7592" t="s">
        <v>40</v>
      </c>
      <c r="E7592" t="s">
        <v>28</v>
      </c>
      <c r="F7592" t="s">
        <v>61</v>
      </c>
      <c r="G7592">
        <v>15.488</v>
      </c>
    </row>
    <row r="7593" spans="1:7" x14ac:dyDescent="0.55000000000000004">
      <c r="A7593" s="1">
        <v>42555</v>
      </c>
      <c r="B7593" t="s">
        <v>98</v>
      </c>
      <c r="C7593" t="s">
        <v>263</v>
      </c>
      <c r="D7593" t="s">
        <v>144</v>
      </c>
      <c r="E7593" t="s">
        <v>42</v>
      </c>
      <c r="F7593" t="s">
        <v>64</v>
      </c>
      <c r="G7593">
        <v>15.48</v>
      </c>
    </row>
    <row r="7594" spans="1:7" x14ac:dyDescent="0.55000000000000004">
      <c r="A7594" s="1">
        <v>42975</v>
      </c>
      <c r="B7594" t="s">
        <v>22</v>
      </c>
      <c r="C7594" t="s">
        <v>453</v>
      </c>
      <c r="D7594" t="s">
        <v>40</v>
      </c>
      <c r="E7594" t="s">
        <v>42</v>
      </c>
      <c r="F7594" t="s">
        <v>86</v>
      </c>
      <c r="G7594">
        <v>15.48</v>
      </c>
    </row>
    <row r="7595" spans="1:7" x14ac:dyDescent="0.55000000000000004">
      <c r="A7595" s="1">
        <v>42846</v>
      </c>
      <c r="B7595" t="s">
        <v>22</v>
      </c>
      <c r="C7595" t="s">
        <v>745</v>
      </c>
      <c r="D7595" t="s">
        <v>144</v>
      </c>
      <c r="E7595" t="s">
        <v>42</v>
      </c>
      <c r="F7595" t="s">
        <v>64</v>
      </c>
      <c r="G7595">
        <v>15.48</v>
      </c>
    </row>
    <row r="7596" spans="1:7" x14ac:dyDescent="0.55000000000000004">
      <c r="A7596" s="1">
        <v>43126</v>
      </c>
      <c r="B7596" t="s">
        <v>37</v>
      </c>
      <c r="C7596" t="s">
        <v>354</v>
      </c>
      <c r="D7596" t="s">
        <v>26</v>
      </c>
      <c r="E7596" t="s">
        <v>42</v>
      </c>
      <c r="F7596" t="s">
        <v>64</v>
      </c>
      <c r="G7596">
        <v>15.47</v>
      </c>
    </row>
    <row r="7597" spans="1:7" x14ac:dyDescent="0.55000000000000004">
      <c r="A7597" s="1">
        <v>42875</v>
      </c>
      <c r="B7597" t="s">
        <v>98</v>
      </c>
      <c r="C7597" t="s">
        <v>39</v>
      </c>
      <c r="D7597" t="s">
        <v>40</v>
      </c>
      <c r="E7597" t="s">
        <v>42</v>
      </c>
      <c r="F7597" t="s">
        <v>71</v>
      </c>
      <c r="G7597">
        <v>15.423999999999999</v>
      </c>
    </row>
    <row r="7598" spans="1:7" x14ac:dyDescent="0.55000000000000004">
      <c r="A7598" s="1">
        <v>42547</v>
      </c>
      <c r="B7598" t="s">
        <v>22</v>
      </c>
      <c r="C7598" t="s">
        <v>315</v>
      </c>
      <c r="D7598" t="s">
        <v>26</v>
      </c>
      <c r="E7598" t="s">
        <v>42</v>
      </c>
      <c r="F7598" t="s">
        <v>55</v>
      </c>
      <c r="G7598">
        <v>15.42</v>
      </c>
    </row>
    <row r="7599" spans="1:7" x14ac:dyDescent="0.55000000000000004">
      <c r="A7599" s="1">
        <v>43089</v>
      </c>
      <c r="B7599" t="s">
        <v>98</v>
      </c>
      <c r="C7599" t="s">
        <v>1488</v>
      </c>
      <c r="D7599" t="s">
        <v>26</v>
      </c>
      <c r="E7599" t="s">
        <v>42</v>
      </c>
      <c r="F7599" t="s">
        <v>71</v>
      </c>
      <c r="G7599">
        <v>15.42</v>
      </c>
    </row>
    <row r="7600" spans="1:7" x14ac:dyDescent="0.55000000000000004">
      <c r="A7600" s="1">
        <v>43318</v>
      </c>
      <c r="B7600" t="s">
        <v>22</v>
      </c>
      <c r="C7600" t="s">
        <v>734</v>
      </c>
      <c r="D7600" t="s">
        <v>26</v>
      </c>
      <c r="E7600" t="s">
        <v>28</v>
      </c>
      <c r="F7600" t="s">
        <v>61</v>
      </c>
      <c r="G7600">
        <v>15.4</v>
      </c>
    </row>
    <row r="7601" spans="1:7" x14ac:dyDescent="0.55000000000000004">
      <c r="A7601" s="1">
        <v>42292</v>
      </c>
      <c r="B7601" t="s">
        <v>22</v>
      </c>
      <c r="C7601" t="s">
        <v>50</v>
      </c>
      <c r="D7601" t="s">
        <v>26</v>
      </c>
      <c r="E7601" t="s">
        <v>28</v>
      </c>
      <c r="F7601" t="s">
        <v>61</v>
      </c>
      <c r="G7601">
        <v>15.384</v>
      </c>
    </row>
    <row r="7602" spans="1:7" x14ac:dyDescent="0.55000000000000004">
      <c r="A7602" s="1">
        <v>42279</v>
      </c>
      <c r="B7602" t="s">
        <v>37</v>
      </c>
      <c r="C7602" t="s">
        <v>306</v>
      </c>
      <c r="D7602" t="s">
        <v>40</v>
      </c>
      <c r="E7602" t="s">
        <v>42</v>
      </c>
      <c r="F7602" t="s">
        <v>575</v>
      </c>
      <c r="G7602">
        <v>15.36</v>
      </c>
    </row>
    <row r="7603" spans="1:7" x14ac:dyDescent="0.55000000000000004">
      <c r="A7603" s="1">
        <v>42283</v>
      </c>
      <c r="B7603" t="s">
        <v>37</v>
      </c>
      <c r="C7603" t="s">
        <v>134</v>
      </c>
      <c r="D7603" t="s">
        <v>101</v>
      </c>
      <c r="E7603" t="s">
        <v>42</v>
      </c>
      <c r="F7603" t="s">
        <v>71</v>
      </c>
      <c r="G7603">
        <v>15.36</v>
      </c>
    </row>
    <row r="7604" spans="1:7" x14ac:dyDescent="0.55000000000000004">
      <c r="A7604" s="1">
        <v>43333</v>
      </c>
      <c r="B7604" t="s">
        <v>22</v>
      </c>
      <c r="C7604" t="s">
        <v>225</v>
      </c>
      <c r="D7604" t="s">
        <v>101</v>
      </c>
      <c r="E7604" t="s">
        <v>42</v>
      </c>
      <c r="F7604" t="s">
        <v>169</v>
      </c>
      <c r="G7604">
        <v>15.28</v>
      </c>
    </row>
    <row r="7605" spans="1:7" x14ac:dyDescent="0.55000000000000004">
      <c r="A7605" s="1">
        <v>42617</v>
      </c>
      <c r="B7605" t="s">
        <v>22</v>
      </c>
      <c r="C7605" t="s">
        <v>1271</v>
      </c>
      <c r="D7605" t="s">
        <v>26</v>
      </c>
      <c r="E7605" t="s">
        <v>42</v>
      </c>
      <c r="F7605" t="s">
        <v>169</v>
      </c>
      <c r="G7605">
        <v>15.28</v>
      </c>
    </row>
    <row r="7606" spans="1:7" x14ac:dyDescent="0.55000000000000004">
      <c r="A7606" s="1">
        <v>43410</v>
      </c>
      <c r="B7606" t="s">
        <v>22</v>
      </c>
      <c r="C7606" t="s">
        <v>39</v>
      </c>
      <c r="D7606" t="s">
        <v>40</v>
      </c>
      <c r="E7606" t="s">
        <v>42</v>
      </c>
      <c r="F7606" t="s">
        <v>169</v>
      </c>
      <c r="G7606">
        <v>15.28</v>
      </c>
    </row>
    <row r="7607" spans="1:7" x14ac:dyDescent="0.55000000000000004">
      <c r="A7607" s="1">
        <v>42287</v>
      </c>
      <c r="B7607" t="s">
        <v>98</v>
      </c>
      <c r="C7607" t="s">
        <v>39</v>
      </c>
      <c r="D7607" t="s">
        <v>40</v>
      </c>
      <c r="E7607" t="s">
        <v>42</v>
      </c>
      <c r="F7607" t="s">
        <v>169</v>
      </c>
      <c r="G7607">
        <v>15.28</v>
      </c>
    </row>
    <row r="7608" spans="1:7" x14ac:dyDescent="0.55000000000000004">
      <c r="A7608" s="1">
        <v>42158</v>
      </c>
      <c r="B7608" t="s">
        <v>98</v>
      </c>
      <c r="C7608" t="s">
        <v>234</v>
      </c>
      <c r="D7608" t="s">
        <v>101</v>
      </c>
      <c r="E7608" t="s">
        <v>42</v>
      </c>
      <c r="F7608" t="s">
        <v>169</v>
      </c>
      <c r="G7608">
        <v>15.28</v>
      </c>
    </row>
    <row r="7609" spans="1:7" x14ac:dyDescent="0.55000000000000004">
      <c r="A7609" s="1">
        <v>43418</v>
      </c>
      <c r="B7609" t="s">
        <v>98</v>
      </c>
      <c r="C7609" t="s">
        <v>225</v>
      </c>
      <c r="D7609" t="s">
        <v>101</v>
      </c>
      <c r="E7609" t="s">
        <v>42</v>
      </c>
      <c r="F7609" t="s">
        <v>169</v>
      </c>
      <c r="G7609">
        <v>15.28</v>
      </c>
    </row>
    <row r="7610" spans="1:7" x14ac:dyDescent="0.55000000000000004">
      <c r="A7610" s="1">
        <v>43080</v>
      </c>
      <c r="B7610" t="s">
        <v>37</v>
      </c>
      <c r="C7610" t="s">
        <v>263</v>
      </c>
      <c r="D7610" t="s">
        <v>144</v>
      </c>
      <c r="E7610" t="s">
        <v>42</v>
      </c>
      <c r="F7610" t="s">
        <v>265</v>
      </c>
      <c r="G7610">
        <v>15.26</v>
      </c>
    </row>
    <row r="7611" spans="1:7" x14ac:dyDescent="0.55000000000000004">
      <c r="A7611" s="1">
        <v>43042</v>
      </c>
      <c r="B7611" t="s">
        <v>22</v>
      </c>
      <c r="C7611" t="s">
        <v>39</v>
      </c>
      <c r="D7611" t="s">
        <v>40</v>
      </c>
      <c r="E7611" t="s">
        <v>42</v>
      </c>
      <c r="F7611" t="s">
        <v>265</v>
      </c>
      <c r="G7611">
        <v>15.26</v>
      </c>
    </row>
    <row r="7612" spans="1:7" x14ac:dyDescent="0.55000000000000004">
      <c r="A7612" s="1">
        <v>43163</v>
      </c>
      <c r="B7612" t="s">
        <v>37</v>
      </c>
      <c r="C7612" t="s">
        <v>39</v>
      </c>
      <c r="D7612" t="s">
        <v>40</v>
      </c>
      <c r="E7612" t="s">
        <v>42</v>
      </c>
      <c r="F7612" t="s">
        <v>169</v>
      </c>
      <c r="G7612">
        <v>15.25</v>
      </c>
    </row>
    <row r="7613" spans="1:7" x14ac:dyDescent="0.55000000000000004">
      <c r="A7613" s="1">
        <v>43451</v>
      </c>
      <c r="B7613" t="s">
        <v>22</v>
      </c>
      <c r="C7613" t="s">
        <v>39</v>
      </c>
      <c r="D7613" t="s">
        <v>40</v>
      </c>
      <c r="E7613" t="s">
        <v>42</v>
      </c>
      <c r="F7613" t="s">
        <v>71</v>
      </c>
      <c r="G7613">
        <v>15.24</v>
      </c>
    </row>
    <row r="7614" spans="1:7" x14ac:dyDescent="0.55000000000000004">
      <c r="A7614" s="1">
        <v>42277</v>
      </c>
      <c r="B7614" t="s">
        <v>37</v>
      </c>
      <c r="C7614" t="s">
        <v>263</v>
      </c>
      <c r="D7614" t="s">
        <v>144</v>
      </c>
      <c r="E7614" t="s">
        <v>28</v>
      </c>
      <c r="F7614" t="s">
        <v>61</v>
      </c>
      <c r="G7614">
        <v>15.24</v>
      </c>
    </row>
    <row r="7615" spans="1:7" x14ac:dyDescent="0.55000000000000004">
      <c r="A7615" s="1">
        <v>42637</v>
      </c>
      <c r="B7615" t="s">
        <v>98</v>
      </c>
      <c r="C7615" t="s">
        <v>485</v>
      </c>
      <c r="D7615" t="s">
        <v>101</v>
      </c>
      <c r="E7615" t="s">
        <v>42</v>
      </c>
      <c r="F7615" t="s">
        <v>71</v>
      </c>
      <c r="G7615">
        <v>15.24</v>
      </c>
    </row>
    <row r="7616" spans="1:7" x14ac:dyDescent="0.55000000000000004">
      <c r="A7616" s="1">
        <v>42955</v>
      </c>
      <c r="B7616" t="s">
        <v>98</v>
      </c>
      <c r="C7616" t="s">
        <v>39</v>
      </c>
      <c r="D7616" t="s">
        <v>40</v>
      </c>
      <c r="E7616" t="s">
        <v>42</v>
      </c>
      <c r="F7616" t="s">
        <v>71</v>
      </c>
      <c r="G7616">
        <v>15.24</v>
      </c>
    </row>
    <row r="7617" spans="1:7" x14ac:dyDescent="0.55000000000000004">
      <c r="A7617" s="1">
        <v>42718</v>
      </c>
      <c r="B7617" t="s">
        <v>98</v>
      </c>
      <c r="C7617" t="s">
        <v>39</v>
      </c>
      <c r="D7617" t="s">
        <v>40</v>
      </c>
      <c r="E7617" t="s">
        <v>28</v>
      </c>
      <c r="F7617" t="s">
        <v>61</v>
      </c>
      <c r="G7617">
        <v>15.24</v>
      </c>
    </row>
    <row r="7618" spans="1:7" x14ac:dyDescent="0.55000000000000004">
      <c r="A7618" s="1">
        <v>42340</v>
      </c>
      <c r="B7618" t="s">
        <v>37</v>
      </c>
      <c r="C7618" t="s">
        <v>1271</v>
      </c>
      <c r="D7618" t="s">
        <v>26</v>
      </c>
      <c r="E7618" t="s">
        <v>42</v>
      </c>
      <c r="F7618" t="s">
        <v>86</v>
      </c>
      <c r="G7618">
        <v>15.24</v>
      </c>
    </row>
    <row r="7619" spans="1:7" x14ac:dyDescent="0.55000000000000004">
      <c r="A7619" s="1">
        <v>42990</v>
      </c>
      <c r="B7619" t="s">
        <v>37</v>
      </c>
      <c r="C7619" t="s">
        <v>453</v>
      </c>
      <c r="D7619" t="s">
        <v>40</v>
      </c>
      <c r="E7619" t="s">
        <v>28</v>
      </c>
      <c r="F7619" t="s">
        <v>61</v>
      </c>
      <c r="G7619">
        <v>15.231999999999999</v>
      </c>
    </row>
    <row r="7620" spans="1:7" x14ac:dyDescent="0.55000000000000004">
      <c r="A7620" s="1">
        <v>42870</v>
      </c>
      <c r="B7620" t="s">
        <v>22</v>
      </c>
      <c r="C7620" t="s">
        <v>494</v>
      </c>
      <c r="D7620" t="s">
        <v>144</v>
      </c>
      <c r="E7620" t="s">
        <v>42</v>
      </c>
      <c r="F7620" t="s">
        <v>86</v>
      </c>
      <c r="G7620">
        <v>15.231999999999999</v>
      </c>
    </row>
    <row r="7621" spans="1:7" x14ac:dyDescent="0.55000000000000004">
      <c r="A7621" s="1">
        <v>43056</v>
      </c>
      <c r="B7621" t="s">
        <v>22</v>
      </c>
      <c r="C7621" t="s">
        <v>100</v>
      </c>
      <c r="D7621" t="s">
        <v>101</v>
      </c>
      <c r="E7621" t="s">
        <v>42</v>
      </c>
      <c r="F7621" t="s">
        <v>86</v>
      </c>
      <c r="G7621">
        <v>15.231999999999999</v>
      </c>
    </row>
    <row r="7622" spans="1:7" x14ac:dyDescent="0.55000000000000004">
      <c r="A7622" s="1">
        <v>43101</v>
      </c>
      <c r="B7622" t="s">
        <v>22</v>
      </c>
      <c r="C7622" t="s">
        <v>100</v>
      </c>
      <c r="D7622" t="s">
        <v>101</v>
      </c>
      <c r="E7622" t="s">
        <v>42</v>
      </c>
      <c r="F7622" t="s">
        <v>74</v>
      </c>
      <c r="G7622">
        <v>15.224</v>
      </c>
    </row>
    <row r="7623" spans="1:7" x14ac:dyDescent="0.55000000000000004">
      <c r="A7623" s="1">
        <v>43375</v>
      </c>
      <c r="B7623" t="s">
        <v>37</v>
      </c>
      <c r="C7623" t="s">
        <v>100</v>
      </c>
      <c r="D7623" t="s">
        <v>101</v>
      </c>
      <c r="E7623" t="s">
        <v>42</v>
      </c>
      <c r="F7623" t="s">
        <v>74</v>
      </c>
      <c r="G7623">
        <v>15.224</v>
      </c>
    </row>
    <row r="7624" spans="1:7" x14ac:dyDescent="0.55000000000000004">
      <c r="A7624" s="1">
        <v>42259</v>
      </c>
      <c r="B7624" t="s">
        <v>37</v>
      </c>
      <c r="C7624" t="s">
        <v>84</v>
      </c>
      <c r="D7624" t="s">
        <v>26</v>
      </c>
      <c r="E7624" t="s">
        <v>67</v>
      </c>
      <c r="F7624" t="s">
        <v>157</v>
      </c>
      <c r="G7624">
        <v>15.215999999999999</v>
      </c>
    </row>
    <row r="7625" spans="1:7" x14ac:dyDescent="0.55000000000000004">
      <c r="A7625" s="1">
        <v>43304</v>
      </c>
      <c r="B7625" t="s">
        <v>22</v>
      </c>
      <c r="C7625" t="s">
        <v>39</v>
      </c>
      <c r="D7625" t="s">
        <v>40</v>
      </c>
      <c r="E7625" t="s">
        <v>42</v>
      </c>
      <c r="F7625" t="s">
        <v>71</v>
      </c>
      <c r="G7625">
        <v>15.192</v>
      </c>
    </row>
    <row r="7626" spans="1:7" x14ac:dyDescent="0.55000000000000004">
      <c r="A7626" s="1">
        <v>42290</v>
      </c>
      <c r="B7626" t="s">
        <v>98</v>
      </c>
      <c r="C7626" t="s">
        <v>315</v>
      </c>
      <c r="D7626" t="s">
        <v>26</v>
      </c>
      <c r="E7626" t="s">
        <v>42</v>
      </c>
      <c r="F7626" t="s">
        <v>71</v>
      </c>
      <c r="G7626">
        <v>15.18</v>
      </c>
    </row>
    <row r="7627" spans="1:7" x14ac:dyDescent="0.55000000000000004">
      <c r="A7627" s="1">
        <v>43043</v>
      </c>
      <c r="B7627" t="s">
        <v>37</v>
      </c>
      <c r="C7627" t="s">
        <v>416</v>
      </c>
      <c r="D7627" t="s">
        <v>40</v>
      </c>
      <c r="E7627" t="s">
        <v>42</v>
      </c>
      <c r="F7627" t="s">
        <v>86</v>
      </c>
      <c r="G7627">
        <v>15.176</v>
      </c>
    </row>
    <row r="7628" spans="1:7" x14ac:dyDescent="0.55000000000000004">
      <c r="A7628" s="1">
        <v>42744</v>
      </c>
      <c r="B7628" t="s">
        <v>37</v>
      </c>
      <c r="C7628" t="s">
        <v>494</v>
      </c>
      <c r="D7628" t="s">
        <v>144</v>
      </c>
      <c r="E7628" t="s">
        <v>28</v>
      </c>
      <c r="F7628" t="s">
        <v>61</v>
      </c>
      <c r="G7628">
        <v>15.167999999999999</v>
      </c>
    </row>
    <row r="7629" spans="1:7" x14ac:dyDescent="0.55000000000000004">
      <c r="A7629" s="1">
        <v>43443</v>
      </c>
      <c r="B7629" t="s">
        <v>22</v>
      </c>
      <c r="C7629" t="s">
        <v>25</v>
      </c>
      <c r="D7629" t="s">
        <v>26</v>
      </c>
      <c r="E7629" t="s">
        <v>42</v>
      </c>
      <c r="F7629" t="s">
        <v>55</v>
      </c>
      <c r="G7629">
        <v>15.14</v>
      </c>
    </row>
    <row r="7630" spans="1:7" x14ac:dyDescent="0.55000000000000004">
      <c r="A7630" s="1">
        <v>42990</v>
      </c>
      <c r="B7630" t="s">
        <v>37</v>
      </c>
      <c r="C7630" t="s">
        <v>453</v>
      </c>
      <c r="D7630" t="s">
        <v>40</v>
      </c>
      <c r="E7630" t="s">
        <v>28</v>
      </c>
      <c r="F7630" t="s">
        <v>61</v>
      </c>
      <c r="G7630">
        <v>15.135999999999999</v>
      </c>
    </row>
    <row r="7631" spans="1:7" x14ac:dyDescent="0.55000000000000004">
      <c r="A7631" s="1">
        <v>43199</v>
      </c>
      <c r="B7631" t="s">
        <v>22</v>
      </c>
      <c r="C7631" t="s">
        <v>50</v>
      </c>
      <c r="D7631" t="s">
        <v>26</v>
      </c>
      <c r="E7631" t="s">
        <v>42</v>
      </c>
      <c r="F7631" t="s">
        <v>43</v>
      </c>
      <c r="G7631">
        <v>15.12</v>
      </c>
    </row>
    <row r="7632" spans="1:7" x14ac:dyDescent="0.55000000000000004">
      <c r="A7632" s="1">
        <v>42066</v>
      </c>
      <c r="B7632" t="s">
        <v>37</v>
      </c>
      <c r="C7632" t="s">
        <v>494</v>
      </c>
      <c r="D7632" t="s">
        <v>144</v>
      </c>
      <c r="E7632" t="s">
        <v>42</v>
      </c>
      <c r="F7632" t="s">
        <v>43</v>
      </c>
      <c r="G7632">
        <v>15.12</v>
      </c>
    </row>
    <row r="7633" spans="1:7" x14ac:dyDescent="0.55000000000000004">
      <c r="A7633" s="1">
        <v>43122</v>
      </c>
      <c r="B7633" t="s">
        <v>37</v>
      </c>
      <c r="C7633" t="s">
        <v>207</v>
      </c>
      <c r="D7633" t="s">
        <v>101</v>
      </c>
      <c r="E7633" t="s">
        <v>42</v>
      </c>
      <c r="F7633" t="s">
        <v>265</v>
      </c>
      <c r="G7633">
        <v>15.12</v>
      </c>
    </row>
    <row r="7634" spans="1:7" x14ac:dyDescent="0.55000000000000004">
      <c r="A7634" s="1">
        <v>42640</v>
      </c>
      <c r="B7634" t="s">
        <v>22</v>
      </c>
      <c r="C7634" t="s">
        <v>207</v>
      </c>
      <c r="D7634" t="s">
        <v>101</v>
      </c>
      <c r="E7634" t="s">
        <v>42</v>
      </c>
      <c r="F7634" t="s">
        <v>71</v>
      </c>
      <c r="G7634">
        <v>15.08</v>
      </c>
    </row>
    <row r="7635" spans="1:7" x14ac:dyDescent="0.55000000000000004">
      <c r="A7635" s="1">
        <v>43345</v>
      </c>
      <c r="B7635" t="s">
        <v>37</v>
      </c>
      <c r="C7635" t="s">
        <v>494</v>
      </c>
      <c r="D7635" t="s">
        <v>144</v>
      </c>
      <c r="E7635" t="s">
        <v>28</v>
      </c>
      <c r="F7635" t="s">
        <v>61</v>
      </c>
      <c r="G7635">
        <v>15.071999999999999</v>
      </c>
    </row>
    <row r="7636" spans="1:7" x14ac:dyDescent="0.55000000000000004">
      <c r="A7636" s="1">
        <v>42280</v>
      </c>
      <c r="B7636" t="s">
        <v>22</v>
      </c>
      <c r="C7636" t="s">
        <v>100</v>
      </c>
      <c r="D7636" t="s">
        <v>101</v>
      </c>
      <c r="E7636" t="s">
        <v>42</v>
      </c>
      <c r="F7636" t="s">
        <v>265</v>
      </c>
      <c r="G7636">
        <v>15.071999999999999</v>
      </c>
    </row>
    <row r="7637" spans="1:7" x14ac:dyDescent="0.55000000000000004">
      <c r="A7637" s="1">
        <v>42446</v>
      </c>
      <c r="B7637" t="s">
        <v>37</v>
      </c>
      <c r="C7637" t="s">
        <v>263</v>
      </c>
      <c r="D7637" t="s">
        <v>144</v>
      </c>
      <c r="E7637" t="s">
        <v>67</v>
      </c>
      <c r="F7637" t="s">
        <v>157</v>
      </c>
      <c r="G7637">
        <v>15.02</v>
      </c>
    </row>
    <row r="7638" spans="1:7" x14ac:dyDescent="0.55000000000000004">
      <c r="A7638" s="1">
        <v>42646</v>
      </c>
      <c r="B7638" t="s">
        <v>37</v>
      </c>
      <c r="C7638" t="s">
        <v>143</v>
      </c>
      <c r="D7638" t="s">
        <v>144</v>
      </c>
      <c r="E7638" t="s">
        <v>42</v>
      </c>
      <c r="F7638" t="s">
        <v>55</v>
      </c>
      <c r="G7638">
        <v>15.007999999999999</v>
      </c>
    </row>
    <row r="7639" spans="1:7" x14ac:dyDescent="0.55000000000000004">
      <c r="A7639" s="1">
        <v>42987</v>
      </c>
      <c r="B7639" t="s">
        <v>98</v>
      </c>
      <c r="C7639" t="s">
        <v>100</v>
      </c>
      <c r="D7639" t="s">
        <v>101</v>
      </c>
      <c r="E7639" t="s">
        <v>28</v>
      </c>
      <c r="F7639" t="s">
        <v>61</v>
      </c>
      <c r="G7639">
        <v>15.007999999999999</v>
      </c>
    </row>
    <row r="7640" spans="1:7" x14ac:dyDescent="0.55000000000000004">
      <c r="A7640" s="1">
        <v>43186</v>
      </c>
      <c r="B7640" t="s">
        <v>22</v>
      </c>
      <c r="C7640" t="s">
        <v>143</v>
      </c>
      <c r="D7640" t="s">
        <v>144</v>
      </c>
      <c r="E7640" t="s">
        <v>28</v>
      </c>
      <c r="F7640" t="s">
        <v>61</v>
      </c>
      <c r="G7640">
        <v>15.007999999999999</v>
      </c>
    </row>
    <row r="7641" spans="1:7" x14ac:dyDescent="0.55000000000000004">
      <c r="A7641" s="1">
        <v>42041</v>
      </c>
      <c r="B7641" t="s">
        <v>37</v>
      </c>
      <c r="C7641" t="s">
        <v>315</v>
      </c>
      <c r="D7641" t="s">
        <v>26</v>
      </c>
      <c r="E7641" t="s">
        <v>42</v>
      </c>
      <c r="F7641" t="s">
        <v>43</v>
      </c>
      <c r="G7641">
        <v>15</v>
      </c>
    </row>
    <row r="7642" spans="1:7" x14ac:dyDescent="0.55000000000000004">
      <c r="A7642" s="1">
        <v>42343</v>
      </c>
      <c r="B7642" t="s">
        <v>22</v>
      </c>
      <c r="C7642" t="s">
        <v>39</v>
      </c>
      <c r="D7642" t="s">
        <v>40</v>
      </c>
      <c r="E7642" t="s">
        <v>42</v>
      </c>
      <c r="F7642" t="s">
        <v>265</v>
      </c>
      <c r="G7642">
        <v>15</v>
      </c>
    </row>
    <row r="7643" spans="1:7" x14ac:dyDescent="0.55000000000000004">
      <c r="A7643" s="1">
        <v>43147</v>
      </c>
      <c r="B7643" t="s">
        <v>37</v>
      </c>
      <c r="C7643" t="s">
        <v>745</v>
      </c>
      <c r="D7643" t="s">
        <v>144</v>
      </c>
      <c r="E7643" t="s">
        <v>67</v>
      </c>
      <c r="F7643" t="s">
        <v>68</v>
      </c>
      <c r="G7643">
        <v>14.99</v>
      </c>
    </row>
    <row r="7644" spans="1:7" x14ac:dyDescent="0.55000000000000004">
      <c r="A7644" s="1">
        <v>43309</v>
      </c>
      <c r="B7644" t="s">
        <v>37</v>
      </c>
      <c r="C7644" t="s">
        <v>39</v>
      </c>
      <c r="D7644" t="s">
        <v>40</v>
      </c>
      <c r="E7644" t="s">
        <v>42</v>
      </c>
      <c r="F7644" t="s">
        <v>55</v>
      </c>
      <c r="G7644">
        <v>14.98</v>
      </c>
    </row>
    <row r="7645" spans="1:7" x14ac:dyDescent="0.55000000000000004">
      <c r="A7645" s="1">
        <v>42813</v>
      </c>
      <c r="B7645" t="s">
        <v>22</v>
      </c>
      <c r="C7645" t="s">
        <v>263</v>
      </c>
      <c r="D7645" t="s">
        <v>144</v>
      </c>
      <c r="E7645" t="s">
        <v>28</v>
      </c>
      <c r="F7645" t="s">
        <v>61</v>
      </c>
      <c r="G7645">
        <v>14.98</v>
      </c>
    </row>
    <row r="7646" spans="1:7" x14ac:dyDescent="0.55000000000000004">
      <c r="A7646" s="1">
        <v>42437</v>
      </c>
      <c r="B7646" t="s">
        <v>22</v>
      </c>
      <c r="C7646" t="s">
        <v>110</v>
      </c>
      <c r="D7646" t="s">
        <v>101</v>
      </c>
      <c r="E7646" t="s">
        <v>42</v>
      </c>
      <c r="F7646" t="s">
        <v>64</v>
      </c>
      <c r="G7646">
        <v>14.98</v>
      </c>
    </row>
    <row r="7647" spans="1:7" x14ac:dyDescent="0.55000000000000004">
      <c r="A7647" s="1">
        <v>43439</v>
      </c>
      <c r="B7647" t="s">
        <v>22</v>
      </c>
      <c r="C7647" t="s">
        <v>92</v>
      </c>
      <c r="D7647" t="s">
        <v>40</v>
      </c>
      <c r="E7647" t="s">
        <v>42</v>
      </c>
      <c r="F7647" t="s">
        <v>71</v>
      </c>
      <c r="G7647">
        <v>14.976000000000001</v>
      </c>
    </row>
    <row r="7648" spans="1:7" x14ac:dyDescent="0.55000000000000004">
      <c r="A7648" s="1">
        <v>43165</v>
      </c>
      <c r="B7648" t="s">
        <v>98</v>
      </c>
      <c r="C7648" t="s">
        <v>39</v>
      </c>
      <c r="D7648" t="s">
        <v>40</v>
      </c>
      <c r="E7648" t="s">
        <v>42</v>
      </c>
      <c r="F7648" t="s">
        <v>71</v>
      </c>
      <c r="G7648">
        <v>14.976000000000001</v>
      </c>
    </row>
    <row r="7649" spans="1:7" x14ac:dyDescent="0.55000000000000004">
      <c r="A7649" s="1">
        <v>42255</v>
      </c>
      <c r="B7649" t="s">
        <v>98</v>
      </c>
      <c r="C7649" t="s">
        <v>39</v>
      </c>
      <c r="D7649" t="s">
        <v>40</v>
      </c>
      <c r="E7649" t="s">
        <v>42</v>
      </c>
      <c r="F7649" t="s">
        <v>55</v>
      </c>
      <c r="G7649">
        <v>14.97</v>
      </c>
    </row>
    <row r="7650" spans="1:7" x14ac:dyDescent="0.55000000000000004">
      <c r="A7650" s="1">
        <v>42970</v>
      </c>
      <c r="B7650" t="s">
        <v>98</v>
      </c>
      <c r="C7650" t="s">
        <v>110</v>
      </c>
      <c r="D7650" t="s">
        <v>101</v>
      </c>
      <c r="E7650" t="s">
        <v>42</v>
      </c>
      <c r="F7650" t="s">
        <v>55</v>
      </c>
      <c r="G7650">
        <v>14.97</v>
      </c>
    </row>
    <row r="7651" spans="1:7" x14ac:dyDescent="0.55000000000000004">
      <c r="A7651" s="1">
        <v>43046</v>
      </c>
      <c r="B7651" t="s">
        <v>22</v>
      </c>
      <c r="C7651" t="s">
        <v>786</v>
      </c>
      <c r="D7651" t="s">
        <v>144</v>
      </c>
      <c r="E7651" t="s">
        <v>42</v>
      </c>
      <c r="F7651" t="s">
        <v>265</v>
      </c>
      <c r="G7651">
        <v>14.96</v>
      </c>
    </row>
    <row r="7652" spans="1:7" x14ac:dyDescent="0.55000000000000004">
      <c r="A7652" s="1">
        <v>42885</v>
      </c>
      <c r="B7652" t="s">
        <v>37</v>
      </c>
      <c r="C7652" t="s">
        <v>453</v>
      </c>
      <c r="D7652" t="s">
        <v>40</v>
      </c>
      <c r="E7652" t="s">
        <v>42</v>
      </c>
      <c r="F7652" t="s">
        <v>71</v>
      </c>
      <c r="G7652">
        <v>14.952</v>
      </c>
    </row>
    <row r="7653" spans="1:7" x14ac:dyDescent="0.55000000000000004">
      <c r="A7653" s="1">
        <v>42414</v>
      </c>
      <c r="B7653" t="s">
        <v>22</v>
      </c>
      <c r="C7653" t="s">
        <v>494</v>
      </c>
      <c r="D7653" t="s">
        <v>144</v>
      </c>
      <c r="E7653" t="s">
        <v>42</v>
      </c>
      <c r="F7653" t="s">
        <v>71</v>
      </c>
      <c r="G7653">
        <v>14.952</v>
      </c>
    </row>
    <row r="7654" spans="1:7" x14ac:dyDescent="0.55000000000000004">
      <c r="A7654" s="1">
        <v>42637</v>
      </c>
      <c r="B7654" t="s">
        <v>22</v>
      </c>
      <c r="C7654" t="s">
        <v>92</v>
      </c>
      <c r="D7654" t="s">
        <v>40</v>
      </c>
      <c r="E7654" t="s">
        <v>42</v>
      </c>
      <c r="F7654" t="s">
        <v>71</v>
      </c>
      <c r="G7654">
        <v>14.952</v>
      </c>
    </row>
    <row r="7655" spans="1:7" x14ac:dyDescent="0.55000000000000004">
      <c r="A7655" s="1">
        <v>43445</v>
      </c>
      <c r="B7655" t="s">
        <v>22</v>
      </c>
      <c r="C7655" t="s">
        <v>263</v>
      </c>
      <c r="D7655" t="s">
        <v>144</v>
      </c>
      <c r="E7655" t="s">
        <v>42</v>
      </c>
      <c r="F7655" t="s">
        <v>71</v>
      </c>
      <c r="G7655">
        <v>14.952</v>
      </c>
    </row>
    <row r="7656" spans="1:7" x14ac:dyDescent="0.55000000000000004">
      <c r="A7656" s="1">
        <v>42696</v>
      </c>
      <c r="B7656" t="s">
        <v>22</v>
      </c>
      <c r="C7656" t="s">
        <v>1244</v>
      </c>
      <c r="D7656" t="s">
        <v>144</v>
      </c>
      <c r="E7656" t="s">
        <v>42</v>
      </c>
      <c r="F7656" t="s">
        <v>86</v>
      </c>
      <c r="G7656">
        <v>14.94</v>
      </c>
    </row>
    <row r="7657" spans="1:7" x14ac:dyDescent="0.55000000000000004">
      <c r="A7657" s="1">
        <v>43233</v>
      </c>
      <c r="B7657" t="s">
        <v>37</v>
      </c>
      <c r="C7657" t="s">
        <v>250</v>
      </c>
      <c r="D7657" t="s">
        <v>101</v>
      </c>
      <c r="E7657" t="s">
        <v>42</v>
      </c>
      <c r="F7657" t="s">
        <v>86</v>
      </c>
      <c r="G7657">
        <v>14.94</v>
      </c>
    </row>
    <row r="7658" spans="1:7" x14ac:dyDescent="0.55000000000000004">
      <c r="A7658" s="1">
        <v>42890</v>
      </c>
      <c r="B7658" t="s">
        <v>22</v>
      </c>
      <c r="C7658" t="s">
        <v>263</v>
      </c>
      <c r="D7658" t="s">
        <v>144</v>
      </c>
      <c r="E7658" t="s">
        <v>42</v>
      </c>
      <c r="F7658" t="s">
        <v>86</v>
      </c>
      <c r="G7658">
        <v>14.94</v>
      </c>
    </row>
    <row r="7659" spans="1:7" x14ac:dyDescent="0.55000000000000004">
      <c r="A7659" s="1">
        <v>42623</v>
      </c>
      <c r="B7659" t="s">
        <v>22</v>
      </c>
      <c r="C7659" t="s">
        <v>646</v>
      </c>
      <c r="D7659" t="s">
        <v>101</v>
      </c>
      <c r="E7659" t="s">
        <v>42</v>
      </c>
      <c r="F7659" t="s">
        <v>86</v>
      </c>
      <c r="G7659">
        <v>14.94</v>
      </c>
    </row>
    <row r="7660" spans="1:7" x14ac:dyDescent="0.55000000000000004">
      <c r="A7660" s="1">
        <v>43407</v>
      </c>
      <c r="B7660" t="s">
        <v>22</v>
      </c>
      <c r="C7660" t="s">
        <v>225</v>
      </c>
      <c r="D7660" t="s">
        <v>101</v>
      </c>
      <c r="E7660" t="s">
        <v>42</v>
      </c>
      <c r="F7660" t="s">
        <v>43</v>
      </c>
      <c r="G7660">
        <v>14.94</v>
      </c>
    </row>
    <row r="7661" spans="1:7" x14ac:dyDescent="0.55000000000000004">
      <c r="A7661" s="1">
        <v>43443</v>
      </c>
      <c r="B7661" t="s">
        <v>22</v>
      </c>
      <c r="C7661" t="s">
        <v>234</v>
      </c>
      <c r="D7661" t="s">
        <v>101</v>
      </c>
      <c r="E7661" t="s">
        <v>42</v>
      </c>
      <c r="F7661" t="s">
        <v>86</v>
      </c>
      <c r="G7661">
        <v>14.94</v>
      </c>
    </row>
    <row r="7662" spans="1:7" x14ac:dyDescent="0.55000000000000004">
      <c r="A7662" s="1">
        <v>42891</v>
      </c>
      <c r="B7662" t="s">
        <v>22</v>
      </c>
      <c r="C7662" t="s">
        <v>241</v>
      </c>
      <c r="D7662" t="s">
        <v>144</v>
      </c>
      <c r="E7662" t="s">
        <v>42</v>
      </c>
      <c r="F7662" t="s">
        <v>43</v>
      </c>
      <c r="G7662">
        <v>14.94</v>
      </c>
    </row>
    <row r="7663" spans="1:7" x14ac:dyDescent="0.55000000000000004">
      <c r="A7663" s="1">
        <v>42249</v>
      </c>
      <c r="B7663" t="s">
        <v>22</v>
      </c>
      <c r="C7663" t="s">
        <v>263</v>
      </c>
      <c r="D7663" t="s">
        <v>144</v>
      </c>
      <c r="E7663" t="s">
        <v>42</v>
      </c>
      <c r="F7663" t="s">
        <v>86</v>
      </c>
      <c r="G7663">
        <v>14.94</v>
      </c>
    </row>
    <row r="7664" spans="1:7" x14ac:dyDescent="0.55000000000000004">
      <c r="A7664" s="1">
        <v>42710</v>
      </c>
      <c r="B7664" t="s">
        <v>22</v>
      </c>
      <c r="C7664" t="s">
        <v>1392</v>
      </c>
      <c r="D7664" t="s">
        <v>40</v>
      </c>
      <c r="E7664" t="s">
        <v>42</v>
      </c>
      <c r="F7664" t="s">
        <v>43</v>
      </c>
      <c r="G7664">
        <v>14.94</v>
      </c>
    </row>
    <row r="7665" spans="1:7" x14ac:dyDescent="0.55000000000000004">
      <c r="A7665" s="1">
        <v>43052</v>
      </c>
      <c r="B7665" t="s">
        <v>98</v>
      </c>
      <c r="C7665" t="s">
        <v>263</v>
      </c>
      <c r="D7665" t="s">
        <v>144</v>
      </c>
      <c r="E7665" t="s">
        <v>42</v>
      </c>
      <c r="F7665" t="s">
        <v>43</v>
      </c>
      <c r="G7665">
        <v>14.94</v>
      </c>
    </row>
    <row r="7666" spans="1:7" x14ac:dyDescent="0.55000000000000004">
      <c r="A7666" s="1">
        <v>43302</v>
      </c>
      <c r="B7666" t="s">
        <v>22</v>
      </c>
      <c r="C7666" t="s">
        <v>315</v>
      </c>
      <c r="D7666" t="s">
        <v>26</v>
      </c>
      <c r="E7666" t="s">
        <v>42</v>
      </c>
      <c r="F7666" t="s">
        <v>71</v>
      </c>
      <c r="G7666">
        <v>14.94</v>
      </c>
    </row>
    <row r="7667" spans="1:7" x14ac:dyDescent="0.55000000000000004">
      <c r="A7667" s="1">
        <v>42074</v>
      </c>
      <c r="B7667" t="s">
        <v>37</v>
      </c>
      <c r="C7667" t="s">
        <v>25</v>
      </c>
      <c r="D7667" t="s">
        <v>26</v>
      </c>
      <c r="E7667" t="s">
        <v>42</v>
      </c>
      <c r="F7667" t="s">
        <v>86</v>
      </c>
      <c r="G7667">
        <v>14.94</v>
      </c>
    </row>
    <row r="7668" spans="1:7" x14ac:dyDescent="0.55000000000000004">
      <c r="A7668" s="1">
        <v>42262</v>
      </c>
      <c r="B7668" t="s">
        <v>22</v>
      </c>
      <c r="C7668" t="s">
        <v>263</v>
      </c>
      <c r="D7668" t="s">
        <v>144</v>
      </c>
      <c r="E7668" t="s">
        <v>42</v>
      </c>
      <c r="F7668" t="s">
        <v>86</v>
      </c>
      <c r="G7668">
        <v>14.94</v>
      </c>
    </row>
    <row r="7669" spans="1:7" x14ac:dyDescent="0.55000000000000004">
      <c r="A7669" s="1">
        <v>42369</v>
      </c>
      <c r="B7669" t="s">
        <v>98</v>
      </c>
      <c r="C7669" t="s">
        <v>1399</v>
      </c>
      <c r="D7669" t="s">
        <v>144</v>
      </c>
      <c r="E7669" t="s">
        <v>42</v>
      </c>
      <c r="F7669" t="s">
        <v>86</v>
      </c>
      <c r="G7669">
        <v>14.94</v>
      </c>
    </row>
    <row r="7670" spans="1:7" x14ac:dyDescent="0.55000000000000004">
      <c r="A7670" s="1">
        <v>42334</v>
      </c>
      <c r="B7670" t="s">
        <v>37</v>
      </c>
      <c r="C7670" t="s">
        <v>39</v>
      </c>
      <c r="D7670" t="s">
        <v>40</v>
      </c>
      <c r="E7670" t="s">
        <v>42</v>
      </c>
      <c r="F7670" t="s">
        <v>86</v>
      </c>
      <c r="G7670">
        <v>14.94</v>
      </c>
    </row>
    <row r="7671" spans="1:7" x14ac:dyDescent="0.55000000000000004">
      <c r="A7671" s="1">
        <v>42046</v>
      </c>
      <c r="B7671" t="s">
        <v>22</v>
      </c>
      <c r="C7671" t="s">
        <v>593</v>
      </c>
      <c r="D7671" t="s">
        <v>101</v>
      </c>
      <c r="E7671" t="s">
        <v>42</v>
      </c>
      <c r="F7671" t="s">
        <v>43</v>
      </c>
      <c r="G7671">
        <v>14.94</v>
      </c>
    </row>
    <row r="7672" spans="1:7" x14ac:dyDescent="0.55000000000000004">
      <c r="A7672" s="1">
        <v>43192</v>
      </c>
      <c r="B7672" t="s">
        <v>22</v>
      </c>
      <c r="C7672" t="s">
        <v>354</v>
      </c>
      <c r="D7672" t="s">
        <v>26</v>
      </c>
      <c r="E7672" t="s">
        <v>42</v>
      </c>
      <c r="F7672" t="s">
        <v>43</v>
      </c>
      <c r="G7672">
        <v>14.94</v>
      </c>
    </row>
    <row r="7673" spans="1:7" x14ac:dyDescent="0.55000000000000004">
      <c r="A7673" s="1">
        <v>42637</v>
      </c>
      <c r="B7673" t="s">
        <v>37</v>
      </c>
      <c r="C7673" t="s">
        <v>39</v>
      </c>
      <c r="D7673" t="s">
        <v>40</v>
      </c>
      <c r="E7673" t="s">
        <v>28</v>
      </c>
      <c r="F7673" t="s">
        <v>61</v>
      </c>
      <c r="G7673">
        <v>14.91</v>
      </c>
    </row>
    <row r="7674" spans="1:7" x14ac:dyDescent="0.55000000000000004">
      <c r="A7674" s="1">
        <v>42606</v>
      </c>
      <c r="B7674" t="s">
        <v>22</v>
      </c>
      <c r="C7674" t="s">
        <v>263</v>
      </c>
      <c r="D7674" t="s">
        <v>144</v>
      </c>
      <c r="E7674" t="s">
        <v>28</v>
      </c>
      <c r="F7674" t="s">
        <v>61</v>
      </c>
      <c r="G7674">
        <v>14.91</v>
      </c>
    </row>
    <row r="7675" spans="1:7" x14ac:dyDescent="0.55000000000000004">
      <c r="A7675" s="1">
        <v>42289</v>
      </c>
      <c r="B7675" t="s">
        <v>22</v>
      </c>
      <c r="C7675" t="s">
        <v>39</v>
      </c>
      <c r="D7675" t="s">
        <v>40</v>
      </c>
      <c r="E7675" t="s">
        <v>42</v>
      </c>
      <c r="F7675" t="s">
        <v>64</v>
      </c>
      <c r="G7675">
        <v>14.9</v>
      </c>
    </row>
    <row r="7676" spans="1:7" x14ac:dyDescent="0.55000000000000004">
      <c r="A7676" s="1">
        <v>42912</v>
      </c>
      <c r="B7676" t="s">
        <v>22</v>
      </c>
      <c r="C7676" t="s">
        <v>1399</v>
      </c>
      <c r="D7676" t="s">
        <v>144</v>
      </c>
      <c r="E7676" t="s">
        <v>42</v>
      </c>
      <c r="F7676" t="s">
        <v>55</v>
      </c>
      <c r="G7676">
        <v>14.9</v>
      </c>
    </row>
    <row r="7677" spans="1:7" x14ac:dyDescent="0.55000000000000004">
      <c r="A7677" s="1">
        <v>42630</v>
      </c>
      <c r="B7677" t="s">
        <v>22</v>
      </c>
      <c r="C7677" t="s">
        <v>263</v>
      </c>
      <c r="D7677" t="s">
        <v>144</v>
      </c>
      <c r="E7677" t="s">
        <v>42</v>
      </c>
      <c r="F7677" t="s">
        <v>55</v>
      </c>
      <c r="G7677">
        <v>14.9</v>
      </c>
    </row>
    <row r="7678" spans="1:7" x14ac:dyDescent="0.55000000000000004">
      <c r="A7678" s="1">
        <v>42804</v>
      </c>
      <c r="B7678" t="s">
        <v>98</v>
      </c>
      <c r="C7678" t="s">
        <v>39</v>
      </c>
      <c r="D7678" t="s">
        <v>40</v>
      </c>
      <c r="E7678" t="s">
        <v>42</v>
      </c>
      <c r="F7678" t="s">
        <v>86</v>
      </c>
      <c r="G7678">
        <v>14.9</v>
      </c>
    </row>
    <row r="7679" spans="1:7" x14ac:dyDescent="0.55000000000000004">
      <c r="A7679" s="1">
        <v>43378</v>
      </c>
      <c r="B7679" t="s">
        <v>37</v>
      </c>
      <c r="C7679" t="s">
        <v>39</v>
      </c>
      <c r="D7679" t="s">
        <v>40</v>
      </c>
      <c r="E7679" t="s">
        <v>42</v>
      </c>
      <c r="F7679" t="s">
        <v>265</v>
      </c>
      <c r="G7679">
        <v>14.9</v>
      </c>
    </row>
    <row r="7680" spans="1:7" x14ac:dyDescent="0.55000000000000004">
      <c r="A7680" s="1">
        <v>43308</v>
      </c>
      <c r="B7680" t="s">
        <v>22</v>
      </c>
      <c r="C7680" t="s">
        <v>263</v>
      </c>
      <c r="D7680" t="s">
        <v>144</v>
      </c>
      <c r="E7680" t="s">
        <v>28</v>
      </c>
      <c r="F7680" t="s">
        <v>61</v>
      </c>
      <c r="G7680">
        <v>14.89</v>
      </c>
    </row>
    <row r="7681" spans="1:7" x14ac:dyDescent="0.55000000000000004">
      <c r="A7681" s="1">
        <v>43353</v>
      </c>
      <c r="B7681" t="s">
        <v>37</v>
      </c>
      <c r="C7681" t="s">
        <v>1244</v>
      </c>
      <c r="D7681" t="s">
        <v>144</v>
      </c>
      <c r="E7681" t="s">
        <v>42</v>
      </c>
      <c r="F7681" t="s">
        <v>64</v>
      </c>
      <c r="G7681">
        <v>14.88</v>
      </c>
    </row>
    <row r="7682" spans="1:7" x14ac:dyDescent="0.55000000000000004">
      <c r="A7682" s="1">
        <v>42986</v>
      </c>
      <c r="B7682" t="s">
        <v>22</v>
      </c>
      <c r="C7682" t="s">
        <v>39</v>
      </c>
      <c r="D7682" t="s">
        <v>40</v>
      </c>
      <c r="E7682" t="s">
        <v>42</v>
      </c>
      <c r="F7682" t="s">
        <v>64</v>
      </c>
      <c r="G7682">
        <v>14.88</v>
      </c>
    </row>
    <row r="7683" spans="1:7" x14ac:dyDescent="0.55000000000000004">
      <c r="A7683" s="1">
        <v>42088</v>
      </c>
      <c r="B7683" t="s">
        <v>22</v>
      </c>
      <c r="C7683" t="s">
        <v>39</v>
      </c>
      <c r="D7683" t="s">
        <v>40</v>
      </c>
      <c r="E7683" t="s">
        <v>42</v>
      </c>
      <c r="F7683" t="s">
        <v>64</v>
      </c>
      <c r="G7683">
        <v>14.88</v>
      </c>
    </row>
    <row r="7684" spans="1:7" x14ac:dyDescent="0.55000000000000004">
      <c r="A7684" s="1">
        <v>43462</v>
      </c>
      <c r="B7684" t="s">
        <v>22</v>
      </c>
      <c r="C7684" t="s">
        <v>263</v>
      </c>
      <c r="D7684" t="s">
        <v>144</v>
      </c>
      <c r="E7684" t="s">
        <v>67</v>
      </c>
      <c r="F7684" t="s">
        <v>68</v>
      </c>
      <c r="G7684">
        <v>14.85</v>
      </c>
    </row>
    <row r="7685" spans="1:7" x14ac:dyDescent="0.55000000000000004">
      <c r="A7685" s="1">
        <v>42465</v>
      </c>
      <c r="B7685" t="s">
        <v>98</v>
      </c>
      <c r="C7685" t="s">
        <v>143</v>
      </c>
      <c r="D7685" t="s">
        <v>144</v>
      </c>
      <c r="E7685" t="s">
        <v>67</v>
      </c>
      <c r="F7685" t="s">
        <v>68</v>
      </c>
      <c r="G7685">
        <v>14.85</v>
      </c>
    </row>
    <row r="7686" spans="1:7" x14ac:dyDescent="0.55000000000000004">
      <c r="A7686" s="1">
        <v>42710</v>
      </c>
      <c r="B7686" t="s">
        <v>98</v>
      </c>
      <c r="C7686" t="s">
        <v>494</v>
      </c>
      <c r="D7686" t="s">
        <v>144</v>
      </c>
      <c r="E7686" t="s">
        <v>42</v>
      </c>
      <c r="F7686" t="s">
        <v>71</v>
      </c>
      <c r="G7686">
        <v>14.832000000000001</v>
      </c>
    </row>
    <row r="7687" spans="1:7" x14ac:dyDescent="0.55000000000000004">
      <c r="A7687" s="1">
        <v>43046</v>
      </c>
      <c r="B7687" t="s">
        <v>37</v>
      </c>
      <c r="C7687" t="s">
        <v>39</v>
      </c>
      <c r="D7687" t="s">
        <v>40</v>
      </c>
      <c r="E7687" t="s">
        <v>28</v>
      </c>
      <c r="F7687" t="s">
        <v>61</v>
      </c>
      <c r="G7687">
        <v>14.82</v>
      </c>
    </row>
    <row r="7688" spans="1:7" x14ac:dyDescent="0.55000000000000004">
      <c r="A7688" s="1">
        <v>43347</v>
      </c>
      <c r="B7688" t="s">
        <v>22</v>
      </c>
      <c r="C7688" t="s">
        <v>2697</v>
      </c>
      <c r="D7688" t="s">
        <v>144</v>
      </c>
      <c r="E7688" t="s">
        <v>42</v>
      </c>
      <c r="F7688" t="s">
        <v>265</v>
      </c>
      <c r="G7688">
        <v>14.82</v>
      </c>
    </row>
    <row r="7689" spans="1:7" x14ac:dyDescent="0.55000000000000004">
      <c r="A7689" s="1">
        <v>42995</v>
      </c>
      <c r="B7689" t="s">
        <v>22</v>
      </c>
      <c r="C7689" t="s">
        <v>1244</v>
      </c>
      <c r="D7689" t="s">
        <v>144</v>
      </c>
      <c r="E7689" t="s">
        <v>28</v>
      </c>
      <c r="F7689" t="s">
        <v>61</v>
      </c>
      <c r="G7689">
        <v>14.82</v>
      </c>
    </row>
    <row r="7690" spans="1:7" x14ac:dyDescent="0.55000000000000004">
      <c r="A7690" s="1">
        <v>43080</v>
      </c>
      <c r="B7690" t="s">
        <v>37</v>
      </c>
      <c r="C7690" t="s">
        <v>92</v>
      </c>
      <c r="D7690" t="s">
        <v>40</v>
      </c>
      <c r="E7690" t="s">
        <v>28</v>
      </c>
      <c r="F7690" t="s">
        <v>61</v>
      </c>
      <c r="G7690">
        <v>14.8</v>
      </c>
    </row>
    <row r="7691" spans="1:7" x14ac:dyDescent="0.55000000000000004">
      <c r="A7691" s="1">
        <v>42967</v>
      </c>
      <c r="B7691" t="s">
        <v>98</v>
      </c>
      <c r="C7691" t="s">
        <v>234</v>
      </c>
      <c r="D7691" t="s">
        <v>101</v>
      </c>
      <c r="E7691" t="s">
        <v>67</v>
      </c>
      <c r="F7691" t="s">
        <v>68</v>
      </c>
      <c r="G7691">
        <v>14.78</v>
      </c>
    </row>
    <row r="7692" spans="1:7" x14ac:dyDescent="0.55000000000000004">
      <c r="A7692" s="1">
        <v>42735</v>
      </c>
      <c r="B7692" t="s">
        <v>22</v>
      </c>
      <c r="C7692" t="s">
        <v>100</v>
      </c>
      <c r="D7692" t="s">
        <v>101</v>
      </c>
      <c r="E7692" t="s">
        <v>28</v>
      </c>
      <c r="F7692" t="s">
        <v>61</v>
      </c>
      <c r="G7692">
        <v>14.76</v>
      </c>
    </row>
    <row r="7693" spans="1:7" x14ac:dyDescent="0.55000000000000004">
      <c r="A7693" s="1">
        <v>42986</v>
      </c>
      <c r="B7693" t="s">
        <v>98</v>
      </c>
      <c r="C7693" t="s">
        <v>1244</v>
      </c>
      <c r="D7693" t="s">
        <v>144</v>
      </c>
      <c r="E7693" t="s">
        <v>42</v>
      </c>
      <c r="F7693" t="s">
        <v>43</v>
      </c>
      <c r="G7693">
        <v>14.76</v>
      </c>
    </row>
    <row r="7694" spans="1:7" x14ac:dyDescent="0.55000000000000004">
      <c r="A7694" s="1">
        <v>42308</v>
      </c>
      <c r="B7694" t="s">
        <v>22</v>
      </c>
      <c r="C7694" t="s">
        <v>1399</v>
      </c>
      <c r="D7694" t="s">
        <v>144</v>
      </c>
      <c r="E7694" t="s">
        <v>28</v>
      </c>
      <c r="F7694" t="s">
        <v>61</v>
      </c>
      <c r="G7694">
        <v>14.76</v>
      </c>
    </row>
    <row r="7695" spans="1:7" x14ac:dyDescent="0.55000000000000004">
      <c r="A7695" s="1">
        <v>42587</v>
      </c>
      <c r="B7695" t="s">
        <v>37</v>
      </c>
      <c r="C7695" t="s">
        <v>100</v>
      </c>
      <c r="D7695" t="s">
        <v>101</v>
      </c>
      <c r="E7695" t="s">
        <v>28</v>
      </c>
      <c r="F7695" t="s">
        <v>61</v>
      </c>
      <c r="G7695">
        <v>14.76</v>
      </c>
    </row>
    <row r="7696" spans="1:7" x14ac:dyDescent="0.55000000000000004">
      <c r="A7696" s="1">
        <v>43084</v>
      </c>
      <c r="B7696" t="s">
        <v>22</v>
      </c>
      <c r="C7696" t="s">
        <v>39</v>
      </c>
      <c r="D7696" t="s">
        <v>40</v>
      </c>
      <c r="E7696" t="s">
        <v>28</v>
      </c>
      <c r="F7696" t="s">
        <v>61</v>
      </c>
      <c r="G7696">
        <v>14.76</v>
      </c>
    </row>
    <row r="7697" spans="1:7" x14ac:dyDescent="0.55000000000000004">
      <c r="A7697" s="1">
        <v>42981</v>
      </c>
      <c r="B7697" t="s">
        <v>22</v>
      </c>
      <c r="C7697" t="s">
        <v>2738</v>
      </c>
      <c r="D7697" t="s">
        <v>144</v>
      </c>
      <c r="E7697" t="s">
        <v>28</v>
      </c>
      <c r="F7697" t="s">
        <v>61</v>
      </c>
      <c r="G7697">
        <v>14.76</v>
      </c>
    </row>
    <row r="7698" spans="1:7" x14ac:dyDescent="0.55000000000000004">
      <c r="A7698" s="1">
        <v>43444</v>
      </c>
      <c r="B7698" t="s">
        <v>37</v>
      </c>
      <c r="C7698" t="s">
        <v>379</v>
      </c>
      <c r="D7698" t="s">
        <v>26</v>
      </c>
      <c r="E7698" t="s">
        <v>28</v>
      </c>
      <c r="F7698" t="s">
        <v>61</v>
      </c>
      <c r="G7698">
        <v>14.76</v>
      </c>
    </row>
    <row r="7699" spans="1:7" x14ac:dyDescent="0.55000000000000004">
      <c r="A7699" s="1">
        <v>43325</v>
      </c>
      <c r="B7699" t="s">
        <v>22</v>
      </c>
      <c r="C7699" t="s">
        <v>331</v>
      </c>
      <c r="D7699" t="s">
        <v>26</v>
      </c>
      <c r="E7699" t="s">
        <v>42</v>
      </c>
      <c r="F7699" t="s">
        <v>169</v>
      </c>
      <c r="G7699">
        <v>14.76</v>
      </c>
    </row>
    <row r="7700" spans="1:7" x14ac:dyDescent="0.55000000000000004">
      <c r="A7700" s="1">
        <v>43399</v>
      </c>
      <c r="B7700" t="s">
        <v>22</v>
      </c>
      <c r="C7700" t="s">
        <v>143</v>
      </c>
      <c r="D7700" t="s">
        <v>144</v>
      </c>
      <c r="E7700" t="s">
        <v>42</v>
      </c>
      <c r="F7700" t="s">
        <v>43</v>
      </c>
      <c r="G7700">
        <v>14.76</v>
      </c>
    </row>
    <row r="7701" spans="1:7" x14ac:dyDescent="0.55000000000000004">
      <c r="A7701" s="1">
        <v>42674</v>
      </c>
      <c r="B7701" t="s">
        <v>37</v>
      </c>
      <c r="C7701" t="s">
        <v>39</v>
      </c>
      <c r="D7701" t="s">
        <v>40</v>
      </c>
      <c r="E7701" t="s">
        <v>42</v>
      </c>
      <c r="F7701" t="s">
        <v>169</v>
      </c>
      <c r="G7701">
        <v>14.75</v>
      </c>
    </row>
    <row r="7702" spans="1:7" x14ac:dyDescent="0.55000000000000004">
      <c r="A7702" s="1">
        <v>42515</v>
      </c>
      <c r="B7702" t="s">
        <v>98</v>
      </c>
      <c r="C7702" t="s">
        <v>39</v>
      </c>
      <c r="D7702" t="s">
        <v>40</v>
      </c>
      <c r="E7702" t="s">
        <v>28</v>
      </c>
      <c r="F7702" t="s">
        <v>61</v>
      </c>
      <c r="G7702">
        <v>14.73</v>
      </c>
    </row>
    <row r="7703" spans="1:7" x14ac:dyDescent="0.55000000000000004">
      <c r="A7703" s="1">
        <v>42700</v>
      </c>
      <c r="B7703" t="s">
        <v>37</v>
      </c>
      <c r="C7703" t="s">
        <v>1244</v>
      </c>
      <c r="D7703" t="s">
        <v>144</v>
      </c>
      <c r="E7703" t="s">
        <v>42</v>
      </c>
      <c r="F7703" t="s">
        <v>71</v>
      </c>
      <c r="G7703">
        <v>14.73</v>
      </c>
    </row>
    <row r="7704" spans="1:7" x14ac:dyDescent="0.55000000000000004">
      <c r="A7704" s="1">
        <v>42877</v>
      </c>
      <c r="B7704" t="s">
        <v>22</v>
      </c>
      <c r="C7704" t="s">
        <v>1271</v>
      </c>
      <c r="D7704" t="s">
        <v>26</v>
      </c>
      <c r="E7704" t="s">
        <v>42</v>
      </c>
      <c r="F7704" t="s">
        <v>43</v>
      </c>
      <c r="G7704">
        <v>14.73</v>
      </c>
    </row>
    <row r="7705" spans="1:7" x14ac:dyDescent="0.55000000000000004">
      <c r="A7705" s="1">
        <v>42024</v>
      </c>
      <c r="B7705" t="s">
        <v>22</v>
      </c>
      <c r="C7705" t="s">
        <v>234</v>
      </c>
      <c r="D7705" t="s">
        <v>101</v>
      </c>
      <c r="E7705" t="s">
        <v>28</v>
      </c>
      <c r="F7705" t="s">
        <v>61</v>
      </c>
      <c r="G7705">
        <v>14.73</v>
      </c>
    </row>
    <row r="7706" spans="1:7" x14ac:dyDescent="0.55000000000000004">
      <c r="A7706" s="1">
        <v>43388</v>
      </c>
      <c r="B7706" t="s">
        <v>22</v>
      </c>
      <c r="C7706" t="s">
        <v>39</v>
      </c>
      <c r="D7706" t="s">
        <v>40</v>
      </c>
      <c r="E7706" t="s">
        <v>42</v>
      </c>
      <c r="F7706" t="s">
        <v>43</v>
      </c>
      <c r="G7706">
        <v>14.73</v>
      </c>
    </row>
    <row r="7707" spans="1:7" x14ac:dyDescent="0.55000000000000004">
      <c r="A7707" s="1">
        <v>42771</v>
      </c>
      <c r="B7707" t="s">
        <v>22</v>
      </c>
      <c r="C7707" t="s">
        <v>39</v>
      </c>
      <c r="D7707" t="s">
        <v>40</v>
      </c>
      <c r="E7707" t="s">
        <v>42</v>
      </c>
      <c r="F7707" t="s">
        <v>43</v>
      </c>
      <c r="G7707">
        <v>14.73</v>
      </c>
    </row>
    <row r="7708" spans="1:7" x14ac:dyDescent="0.55000000000000004">
      <c r="A7708" s="1">
        <v>43049</v>
      </c>
      <c r="B7708" t="s">
        <v>22</v>
      </c>
      <c r="C7708" t="s">
        <v>494</v>
      </c>
      <c r="D7708" t="s">
        <v>144</v>
      </c>
      <c r="E7708" t="s">
        <v>42</v>
      </c>
      <c r="F7708" t="s">
        <v>575</v>
      </c>
      <c r="G7708">
        <v>14.72</v>
      </c>
    </row>
    <row r="7709" spans="1:7" x14ac:dyDescent="0.55000000000000004">
      <c r="A7709" s="1">
        <v>42912</v>
      </c>
      <c r="B7709" t="s">
        <v>37</v>
      </c>
      <c r="C7709" t="s">
        <v>263</v>
      </c>
      <c r="D7709" t="s">
        <v>144</v>
      </c>
      <c r="E7709" t="s">
        <v>42</v>
      </c>
      <c r="F7709" t="s">
        <v>64</v>
      </c>
      <c r="G7709">
        <v>14.7</v>
      </c>
    </row>
    <row r="7710" spans="1:7" x14ac:dyDescent="0.55000000000000004">
      <c r="A7710" s="1">
        <v>42698</v>
      </c>
      <c r="B7710" t="s">
        <v>22</v>
      </c>
      <c r="C7710" t="s">
        <v>39</v>
      </c>
      <c r="D7710" t="s">
        <v>40</v>
      </c>
      <c r="E7710" t="s">
        <v>42</v>
      </c>
      <c r="F7710" t="s">
        <v>64</v>
      </c>
      <c r="G7710">
        <v>14.7</v>
      </c>
    </row>
    <row r="7711" spans="1:7" x14ac:dyDescent="0.55000000000000004">
      <c r="A7711" s="1">
        <v>43049</v>
      </c>
      <c r="B7711" t="s">
        <v>22</v>
      </c>
      <c r="C7711" t="s">
        <v>39</v>
      </c>
      <c r="D7711" t="s">
        <v>40</v>
      </c>
      <c r="E7711" t="s">
        <v>42</v>
      </c>
      <c r="F7711" t="s">
        <v>64</v>
      </c>
      <c r="G7711">
        <v>14.7</v>
      </c>
    </row>
    <row r="7712" spans="1:7" x14ac:dyDescent="0.55000000000000004">
      <c r="A7712" s="1">
        <v>43234</v>
      </c>
      <c r="B7712" t="s">
        <v>37</v>
      </c>
      <c r="C7712" t="s">
        <v>2738</v>
      </c>
      <c r="D7712" t="s">
        <v>144</v>
      </c>
      <c r="E7712" t="s">
        <v>42</v>
      </c>
      <c r="F7712" t="s">
        <v>64</v>
      </c>
      <c r="G7712">
        <v>14.7</v>
      </c>
    </row>
    <row r="7713" spans="1:7" x14ac:dyDescent="0.55000000000000004">
      <c r="A7713" s="1">
        <v>42885</v>
      </c>
      <c r="B7713" t="s">
        <v>98</v>
      </c>
      <c r="C7713" t="s">
        <v>110</v>
      </c>
      <c r="D7713" t="s">
        <v>101</v>
      </c>
      <c r="E7713" t="s">
        <v>42</v>
      </c>
      <c r="F7713" t="s">
        <v>64</v>
      </c>
      <c r="G7713">
        <v>14.7</v>
      </c>
    </row>
    <row r="7714" spans="1:7" x14ac:dyDescent="0.55000000000000004">
      <c r="A7714" s="1">
        <v>43261</v>
      </c>
      <c r="B7714" t="s">
        <v>37</v>
      </c>
      <c r="C7714" t="s">
        <v>39</v>
      </c>
      <c r="D7714" t="s">
        <v>40</v>
      </c>
      <c r="E7714" t="s">
        <v>42</v>
      </c>
      <c r="F7714" t="s">
        <v>64</v>
      </c>
      <c r="G7714">
        <v>14.7</v>
      </c>
    </row>
    <row r="7715" spans="1:7" x14ac:dyDescent="0.55000000000000004">
      <c r="A7715" s="1">
        <v>42336</v>
      </c>
      <c r="B7715" t="s">
        <v>22</v>
      </c>
      <c r="C7715" t="s">
        <v>354</v>
      </c>
      <c r="D7715" t="s">
        <v>26</v>
      </c>
      <c r="E7715" t="s">
        <v>42</v>
      </c>
      <c r="F7715" t="s">
        <v>64</v>
      </c>
      <c r="G7715">
        <v>14.67</v>
      </c>
    </row>
    <row r="7716" spans="1:7" x14ac:dyDescent="0.55000000000000004">
      <c r="A7716" s="1">
        <v>42470</v>
      </c>
      <c r="B7716" t="s">
        <v>98</v>
      </c>
      <c r="C7716" t="s">
        <v>263</v>
      </c>
      <c r="D7716" t="s">
        <v>144</v>
      </c>
      <c r="E7716" t="s">
        <v>42</v>
      </c>
      <c r="F7716" t="s">
        <v>64</v>
      </c>
      <c r="G7716">
        <v>14.67</v>
      </c>
    </row>
    <row r="7717" spans="1:7" x14ac:dyDescent="0.55000000000000004">
      <c r="A7717" s="1">
        <v>42331</v>
      </c>
      <c r="B7717" t="s">
        <v>22</v>
      </c>
      <c r="C7717" t="s">
        <v>234</v>
      </c>
      <c r="D7717" t="s">
        <v>101</v>
      </c>
      <c r="E7717" t="s">
        <v>42</v>
      </c>
      <c r="F7717" t="s">
        <v>71</v>
      </c>
      <c r="G7717">
        <v>14.67</v>
      </c>
    </row>
    <row r="7718" spans="1:7" x14ac:dyDescent="0.55000000000000004">
      <c r="A7718" s="1">
        <v>42987</v>
      </c>
      <c r="B7718" t="s">
        <v>22</v>
      </c>
      <c r="C7718" t="s">
        <v>263</v>
      </c>
      <c r="D7718" t="s">
        <v>144</v>
      </c>
      <c r="E7718" t="s">
        <v>42</v>
      </c>
      <c r="F7718" t="s">
        <v>71</v>
      </c>
      <c r="G7718">
        <v>14.624000000000001</v>
      </c>
    </row>
    <row r="7719" spans="1:7" x14ac:dyDescent="0.55000000000000004">
      <c r="A7719" s="1">
        <v>43437</v>
      </c>
      <c r="B7719" t="s">
        <v>22</v>
      </c>
      <c r="C7719" t="s">
        <v>263</v>
      </c>
      <c r="D7719" t="s">
        <v>144</v>
      </c>
      <c r="E7719" t="s">
        <v>42</v>
      </c>
      <c r="F7719" t="s">
        <v>71</v>
      </c>
      <c r="G7719">
        <v>14.624000000000001</v>
      </c>
    </row>
    <row r="7720" spans="1:7" x14ac:dyDescent="0.55000000000000004">
      <c r="A7720" s="1">
        <v>43178</v>
      </c>
      <c r="B7720" t="s">
        <v>22</v>
      </c>
      <c r="C7720" t="s">
        <v>39</v>
      </c>
      <c r="D7720" t="s">
        <v>40</v>
      </c>
      <c r="E7720" t="s">
        <v>42</v>
      </c>
      <c r="F7720" t="s">
        <v>71</v>
      </c>
      <c r="G7720">
        <v>14.624000000000001</v>
      </c>
    </row>
    <row r="7721" spans="1:7" x14ac:dyDescent="0.55000000000000004">
      <c r="A7721" s="1">
        <v>42898</v>
      </c>
      <c r="B7721" t="s">
        <v>37</v>
      </c>
      <c r="C7721" t="s">
        <v>39</v>
      </c>
      <c r="D7721" t="s">
        <v>40</v>
      </c>
      <c r="E7721" t="s">
        <v>42</v>
      </c>
      <c r="F7721" t="s">
        <v>43</v>
      </c>
      <c r="G7721">
        <v>14.62</v>
      </c>
    </row>
    <row r="7722" spans="1:7" x14ac:dyDescent="0.55000000000000004">
      <c r="A7722" s="1">
        <v>43059</v>
      </c>
      <c r="B7722" t="s">
        <v>22</v>
      </c>
      <c r="C7722" t="s">
        <v>646</v>
      </c>
      <c r="D7722" t="s">
        <v>101</v>
      </c>
      <c r="E7722" t="s">
        <v>42</v>
      </c>
      <c r="F7722" t="s">
        <v>43</v>
      </c>
      <c r="G7722">
        <v>14.62</v>
      </c>
    </row>
    <row r="7723" spans="1:7" x14ac:dyDescent="0.55000000000000004">
      <c r="A7723" s="1">
        <v>42190</v>
      </c>
      <c r="B7723" t="s">
        <v>22</v>
      </c>
      <c r="C7723" t="s">
        <v>1488</v>
      </c>
      <c r="D7723" t="s">
        <v>26</v>
      </c>
      <c r="E7723" t="s">
        <v>42</v>
      </c>
      <c r="F7723" t="s">
        <v>43</v>
      </c>
      <c r="G7723">
        <v>14.62</v>
      </c>
    </row>
    <row r="7724" spans="1:7" x14ac:dyDescent="0.55000000000000004">
      <c r="A7724" s="1">
        <v>43046</v>
      </c>
      <c r="B7724" t="s">
        <v>37</v>
      </c>
      <c r="C7724" t="s">
        <v>39</v>
      </c>
      <c r="D7724" t="s">
        <v>40</v>
      </c>
      <c r="E7724" t="s">
        <v>42</v>
      </c>
      <c r="F7724" t="s">
        <v>43</v>
      </c>
      <c r="G7724">
        <v>14.62</v>
      </c>
    </row>
    <row r="7725" spans="1:7" x14ac:dyDescent="0.55000000000000004">
      <c r="A7725" s="1">
        <v>42448</v>
      </c>
      <c r="B7725" t="s">
        <v>22</v>
      </c>
      <c r="C7725" t="s">
        <v>39</v>
      </c>
      <c r="D7725" t="s">
        <v>40</v>
      </c>
      <c r="E7725" t="s">
        <v>42</v>
      </c>
      <c r="F7725" t="s">
        <v>43</v>
      </c>
      <c r="G7725">
        <v>14.62</v>
      </c>
    </row>
    <row r="7726" spans="1:7" x14ac:dyDescent="0.55000000000000004">
      <c r="A7726" s="1">
        <v>42392</v>
      </c>
      <c r="B7726" t="s">
        <v>98</v>
      </c>
      <c r="C7726" t="s">
        <v>1763</v>
      </c>
      <c r="D7726" t="s">
        <v>40</v>
      </c>
      <c r="E7726" t="s">
        <v>42</v>
      </c>
      <c r="F7726" t="s">
        <v>43</v>
      </c>
      <c r="G7726">
        <v>14.62</v>
      </c>
    </row>
    <row r="7727" spans="1:7" x14ac:dyDescent="0.55000000000000004">
      <c r="A7727" s="1">
        <v>43301</v>
      </c>
      <c r="B7727" t="s">
        <v>37</v>
      </c>
      <c r="C7727" t="s">
        <v>5330</v>
      </c>
      <c r="D7727" t="s">
        <v>101</v>
      </c>
      <c r="E7727" t="s">
        <v>42</v>
      </c>
      <c r="F7727" t="s">
        <v>43</v>
      </c>
      <c r="G7727">
        <v>14.62</v>
      </c>
    </row>
    <row r="7728" spans="1:7" x14ac:dyDescent="0.55000000000000004">
      <c r="A7728" s="1">
        <v>42872</v>
      </c>
      <c r="B7728" t="s">
        <v>22</v>
      </c>
      <c r="C7728" t="s">
        <v>745</v>
      </c>
      <c r="D7728" t="s">
        <v>144</v>
      </c>
      <c r="E7728" t="s">
        <v>42</v>
      </c>
      <c r="F7728" t="s">
        <v>43</v>
      </c>
      <c r="G7728">
        <v>14.62</v>
      </c>
    </row>
    <row r="7729" spans="1:7" x14ac:dyDescent="0.55000000000000004">
      <c r="A7729" s="1">
        <v>42897</v>
      </c>
      <c r="B7729" t="s">
        <v>22</v>
      </c>
      <c r="C7729" t="s">
        <v>92</v>
      </c>
      <c r="D7729" t="s">
        <v>40</v>
      </c>
      <c r="E7729" t="s">
        <v>42</v>
      </c>
      <c r="F7729" t="s">
        <v>43</v>
      </c>
      <c r="G7729">
        <v>14.62</v>
      </c>
    </row>
    <row r="7730" spans="1:7" x14ac:dyDescent="0.55000000000000004">
      <c r="A7730" s="1">
        <v>43083</v>
      </c>
      <c r="B7730" t="s">
        <v>22</v>
      </c>
      <c r="C7730" t="s">
        <v>263</v>
      </c>
      <c r="D7730" t="s">
        <v>144</v>
      </c>
      <c r="E7730" t="s">
        <v>42</v>
      </c>
      <c r="F7730" t="s">
        <v>86</v>
      </c>
      <c r="G7730">
        <v>14.62</v>
      </c>
    </row>
    <row r="7731" spans="1:7" x14ac:dyDescent="0.55000000000000004">
      <c r="A7731" s="1">
        <v>42357</v>
      </c>
      <c r="B7731" t="s">
        <v>37</v>
      </c>
      <c r="C7731" t="s">
        <v>39</v>
      </c>
      <c r="D7731" t="s">
        <v>40</v>
      </c>
      <c r="E7731" t="s">
        <v>42</v>
      </c>
      <c r="F7731" t="s">
        <v>43</v>
      </c>
      <c r="G7731">
        <v>14.62</v>
      </c>
    </row>
    <row r="7732" spans="1:7" x14ac:dyDescent="0.55000000000000004">
      <c r="A7732" s="1">
        <v>42149</v>
      </c>
      <c r="B7732" t="s">
        <v>22</v>
      </c>
      <c r="C7732" t="s">
        <v>263</v>
      </c>
      <c r="D7732" t="s">
        <v>144</v>
      </c>
      <c r="E7732" t="s">
        <v>42</v>
      </c>
      <c r="F7732" t="s">
        <v>86</v>
      </c>
      <c r="G7732">
        <v>14.62</v>
      </c>
    </row>
    <row r="7733" spans="1:7" x14ac:dyDescent="0.55000000000000004">
      <c r="A7733" s="1">
        <v>42634</v>
      </c>
      <c r="B7733" t="s">
        <v>22</v>
      </c>
      <c r="C7733" t="s">
        <v>379</v>
      </c>
      <c r="D7733" t="s">
        <v>26</v>
      </c>
      <c r="E7733" t="s">
        <v>42</v>
      </c>
      <c r="F7733" t="s">
        <v>71</v>
      </c>
      <c r="G7733">
        <v>14.6</v>
      </c>
    </row>
    <row r="7734" spans="1:7" x14ac:dyDescent="0.55000000000000004">
      <c r="A7734" s="1">
        <v>43204</v>
      </c>
      <c r="B7734" t="s">
        <v>22</v>
      </c>
      <c r="C7734" t="s">
        <v>494</v>
      </c>
      <c r="D7734" t="s">
        <v>144</v>
      </c>
      <c r="E7734" t="s">
        <v>42</v>
      </c>
      <c r="F7734" t="s">
        <v>64</v>
      </c>
      <c r="G7734">
        <v>14.592000000000001</v>
      </c>
    </row>
    <row r="7735" spans="1:7" x14ac:dyDescent="0.55000000000000004">
      <c r="A7735" s="1">
        <v>42502</v>
      </c>
      <c r="B7735" t="s">
        <v>22</v>
      </c>
      <c r="C7735" t="s">
        <v>92</v>
      </c>
      <c r="D7735" t="s">
        <v>40</v>
      </c>
      <c r="E7735" t="s">
        <v>42</v>
      </c>
      <c r="F7735" t="s">
        <v>71</v>
      </c>
      <c r="G7735">
        <v>14.592000000000001</v>
      </c>
    </row>
    <row r="7736" spans="1:7" x14ac:dyDescent="0.55000000000000004">
      <c r="A7736" s="1">
        <v>42272</v>
      </c>
      <c r="B7736" t="s">
        <v>98</v>
      </c>
      <c r="C7736" t="s">
        <v>453</v>
      </c>
      <c r="D7736" t="s">
        <v>40</v>
      </c>
      <c r="E7736" t="s">
        <v>42</v>
      </c>
      <c r="F7736" t="s">
        <v>64</v>
      </c>
      <c r="G7736">
        <v>14.576000000000001</v>
      </c>
    </row>
    <row r="7737" spans="1:7" x14ac:dyDescent="0.55000000000000004">
      <c r="A7737" s="1">
        <v>42637</v>
      </c>
      <c r="B7737" t="s">
        <v>22</v>
      </c>
      <c r="C7737" t="s">
        <v>306</v>
      </c>
      <c r="D7737" t="s">
        <v>40</v>
      </c>
      <c r="E7737" t="s">
        <v>42</v>
      </c>
      <c r="F7737" t="s">
        <v>64</v>
      </c>
      <c r="G7737">
        <v>14.576000000000001</v>
      </c>
    </row>
    <row r="7738" spans="1:7" x14ac:dyDescent="0.55000000000000004">
      <c r="A7738" s="1">
        <v>42903</v>
      </c>
      <c r="B7738" t="s">
        <v>22</v>
      </c>
      <c r="C7738" t="s">
        <v>263</v>
      </c>
      <c r="D7738" t="s">
        <v>144</v>
      </c>
      <c r="E7738" t="s">
        <v>42</v>
      </c>
      <c r="F7738" t="s">
        <v>86</v>
      </c>
      <c r="G7738">
        <v>14.56</v>
      </c>
    </row>
    <row r="7739" spans="1:7" x14ac:dyDescent="0.55000000000000004">
      <c r="A7739" s="1">
        <v>43238</v>
      </c>
      <c r="B7739" t="s">
        <v>22</v>
      </c>
      <c r="C7739" t="s">
        <v>263</v>
      </c>
      <c r="D7739" t="s">
        <v>144</v>
      </c>
      <c r="E7739" t="s">
        <v>28</v>
      </c>
      <c r="F7739" t="s">
        <v>61</v>
      </c>
      <c r="G7739">
        <v>14.56</v>
      </c>
    </row>
    <row r="7740" spans="1:7" x14ac:dyDescent="0.55000000000000004">
      <c r="A7740" s="1">
        <v>43210</v>
      </c>
      <c r="B7740" t="s">
        <v>22</v>
      </c>
      <c r="C7740" t="s">
        <v>207</v>
      </c>
      <c r="D7740" t="s">
        <v>101</v>
      </c>
      <c r="E7740" t="s">
        <v>28</v>
      </c>
      <c r="F7740" t="s">
        <v>61</v>
      </c>
      <c r="G7740">
        <v>14.56</v>
      </c>
    </row>
    <row r="7741" spans="1:7" x14ac:dyDescent="0.55000000000000004">
      <c r="A7741" s="1">
        <v>42262</v>
      </c>
      <c r="B7741" t="s">
        <v>22</v>
      </c>
      <c r="C7741" t="s">
        <v>263</v>
      </c>
      <c r="D7741" t="s">
        <v>144</v>
      </c>
      <c r="E7741" t="s">
        <v>28</v>
      </c>
      <c r="F7741" t="s">
        <v>61</v>
      </c>
      <c r="G7741">
        <v>14.56</v>
      </c>
    </row>
    <row r="7742" spans="1:7" x14ac:dyDescent="0.55000000000000004">
      <c r="A7742" s="1">
        <v>42043</v>
      </c>
      <c r="B7742" t="s">
        <v>98</v>
      </c>
      <c r="C7742" t="s">
        <v>1392</v>
      </c>
      <c r="D7742" t="s">
        <v>40</v>
      </c>
      <c r="E7742" t="s">
        <v>28</v>
      </c>
      <c r="F7742" t="s">
        <v>61</v>
      </c>
      <c r="G7742">
        <v>14.56</v>
      </c>
    </row>
    <row r="7743" spans="1:7" x14ac:dyDescent="0.55000000000000004">
      <c r="A7743" s="1">
        <v>42168</v>
      </c>
      <c r="B7743" t="s">
        <v>37</v>
      </c>
      <c r="C7743" t="s">
        <v>39</v>
      </c>
      <c r="D7743" t="s">
        <v>40</v>
      </c>
      <c r="E7743" t="s">
        <v>42</v>
      </c>
      <c r="F7743" t="s">
        <v>64</v>
      </c>
      <c r="G7743">
        <v>14.52</v>
      </c>
    </row>
    <row r="7744" spans="1:7" x14ac:dyDescent="0.55000000000000004">
      <c r="A7744" s="1">
        <v>43071</v>
      </c>
      <c r="B7744" t="s">
        <v>37</v>
      </c>
      <c r="C7744" t="s">
        <v>39</v>
      </c>
      <c r="D7744" t="s">
        <v>40</v>
      </c>
      <c r="E7744" t="s">
        <v>28</v>
      </c>
      <c r="F7744" t="s">
        <v>61</v>
      </c>
      <c r="G7744">
        <v>14.52</v>
      </c>
    </row>
    <row r="7745" spans="1:7" x14ac:dyDescent="0.55000000000000004">
      <c r="A7745" s="1">
        <v>42448</v>
      </c>
      <c r="B7745" t="s">
        <v>22</v>
      </c>
      <c r="C7745" t="s">
        <v>50</v>
      </c>
      <c r="D7745" t="s">
        <v>26</v>
      </c>
      <c r="E7745" t="s">
        <v>42</v>
      </c>
      <c r="F7745" t="s">
        <v>86</v>
      </c>
      <c r="G7745">
        <v>14.496</v>
      </c>
    </row>
    <row r="7746" spans="1:7" x14ac:dyDescent="0.55000000000000004">
      <c r="A7746" s="1">
        <v>42326</v>
      </c>
      <c r="B7746" t="s">
        <v>37</v>
      </c>
      <c r="C7746" t="s">
        <v>207</v>
      </c>
      <c r="D7746" t="s">
        <v>101</v>
      </c>
      <c r="E7746" t="s">
        <v>42</v>
      </c>
      <c r="F7746" t="s">
        <v>71</v>
      </c>
      <c r="G7746">
        <v>14.48</v>
      </c>
    </row>
    <row r="7747" spans="1:7" x14ac:dyDescent="0.55000000000000004">
      <c r="A7747" s="1">
        <v>42280</v>
      </c>
      <c r="B7747" t="s">
        <v>22</v>
      </c>
      <c r="C7747" t="s">
        <v>494</v>
      </c>
      <c r="D7747" t="s">
        <v>144</v>
      </c>
      <c r="E7747" t="s">
        <v>42</v>
      </c>
      <c r="F7747" t="s">
        <v>169</v>
      </c>
      <c r="G7747">
        <v>14.48</v>
      </c>
    </row>
    <row r="7748" spans="1:7" x14ac:dyDescent="0.55000000000000004">
      <c r="A7748" s="1">
        <v>42638</v>
      </c>
      <c r="B7748" t="s">
        <v>98</v>
      </c>
      <c r="C7748" t="s">
        <v>786</v>
      </c>
      <c r="D7748" t="s">
        <v>144</v>
      </c>
      <c r="E7748" t="s">
        <v>42</v>
      </c>
      <c r="F7748" t="s">
        <v>71</v>
      </c>
      <c r="G7748">
        <v>14.46</v>
      </c>
    </row>
    <row r="7749" spans="1:7" x14ac:dyDescent="0.55000000000000004">
      <c r="A7749" s="1">
        <v>42281</v>
      </c>
      <c r="B7749" t="s">
        <v>22</v>
      </c>
      <c r="C7749" t="s">
        <v>39</v>
      </c>
      <c r="D7749" t="s">
        <v>40</v>
      </c>
      <c r="E7749" t="s">
        <v>42</v>
      </c>
      <c r="F7749" t="s">
        <v>43</v>
      </c>
      <c r="G7749">
        <v>14.45</v>
      </c>
    </row>
    <row r="7750" spans="1:7" x14ac:dyDescent="0.55000000000000004">
      <c r="A7750" s="1">
        <v>42568</v>
      </c>
      <c r="B7750" t="s">
        <v>37</v>
      </c>
      <c r="C7750" t="s">
        <v>100</v>
      </c>
      <c r="D7750" t="s">
        <v>101</v>
      </c>
      <c r="E7750" t="s">
        <v>42</v>
      </c>
      <c r="F7750" t="s">
        <v>265</v>
      </c>
      <c r="G7750">
        <v>14.432</v>
      </c>
    </row>
    <row r="7751" spans="1:7" x14ac:dyDescent="0.55000000000000004">
      <c r="A7751" s="1">
        <v>43059</v>
      </c>
      <c r="B7751" t="s">
        <v>22</v>
      </c>
      <c r="C7751" t="s">
        <v>494</v>
      </c>
      <c r="D7751" t="s">
        <v>144</v>
      </c>
      <c r="E7751" t="s">
        <v>42</v>
      </c>
      <c r="F7751" t="s">
        <v>71</v>
      </c>
      <c r="G7751">
        <v>14.427</v>
      </c>
    </row>
    <row r="7752" spans="1:7" x14ac:dyDescent="0.55000000000000004">
      <c r="A7752" s="1">
        <v>42196</v>
      </c>
      <c r="B7752" t="s">
        <v>37</v>
      </c>
      <c r="C7752" t="s">
        <v>786</v>
      </c>
      <c r="D7752" t="s">
        <v>144</v>
      </c>
      <c r="E7752" t="s">
        <v>42</v>
      </c>
      <c r="F7752" t="s">
        <v>43</v>
      </c>
      <c r="G7752">
        <v>14.4</v>
      </c>
    </row>
    <row r="7753" spans="1:7" x14ac:dyDescent="0.55000000000000004">
      <c r="A7753" s="1">
        <v>43360</v>
      </c>
      <c r="B7753" t="s">
        <v>37</v>
      </c>
      <c r="C7753" t="s">
        <v>117</v>
      </c>
      <c r="D7753" t="s">
        <v>40</v>
      </c>
      <c r="E7753" t="s">
        <v>42</v>
      </c>
      <c r="F7753" t="s">
        <v>43</v>
      </c>
      <c r="G7753">
        <v>14.4</v>
      </c>
    </row>
    <row r="7754" spans="1:7" x14ac:dyDescent="0.55000000000000004">
      <c r="A7754" s="1">
        <v>43121</v>
      </c>
      <c r="B7754" t="s">
        <v>98</v>
      </c>
      <c r="C7754" t="s">
        <v>234</v>
      </c>
      <c r="D7754" t="s">
        <v>101</v>
      </c>
      <c r="E7754" t="s">
        <v>42</v>
      </c>
      <c r="F7754" t="s">
        <v>71</v>
      </c>
      <c r="G7754">
        <v>14.4</v>
      </c>
    </row>
    <row r="7755" spans="1:7" x14ac:dyDescent="0.55000000000000004">
      <c r="A7755" s="1">
        <v>42250</v>
      </c>
      <c r="B7755" t="s">
        <v>22</v>
      </c>
      <c r="C7755" t="s">
        <v>263</v>
      </c>
      <c r="D7755" t="s">
        <v>144</v>
      </c>
      <c r="E7755" t="s">
        <v>42</v>
      </c>
      <c r="F7755" t="s">
        <v>43</v>
      </c>
      <c r="G7755">
        <v>14.4</v>
      </c>
    </row>
    <row r="7756" spans="1:7" x14ac:dyDescent="0.55000000000000004">
      <c r="A7756" s="1">
        <v>42991</v>
      </c>
      <c r="B7756" t="s">
        <v>22</v>
      </c>
      <c r="C7756" t="s">
        <v>134</v>
      </c>
      <c r="D7756" t="s">
        <v>101</v>
      </c>
      <c r="E7756" t="s">
        <v>42</v>
      </c>
      <c r="F7756" t="s">
        <v>43</v>
      </c>
      <c r="G7756">
        <v>14.4</v>
      </c>
    </row>
    <row r="7757" spans="1:7" x14ac:dyDescent="0.55000000000000004">
      <c r="A7757" s="1">
        <v>42084</v>
      </c>
      <c r="B7757" t="s">
        <v>37</v>
      </c>
      <c r="C7757" t="s">
        <v>315</v>
      </c>
      <c r="D7757" t="s">
        <v>26</v>
      </c>
      <c r="E7757" t="s">
        <v>42</v>
      </c>
      <c r="F7757" t="s">
        <v>43</v>
      </c>
      <c r="G7757">
        <v>14.4</v>
      </c>
    </row>
    <row r="7758" spans="1:7" x14ac:dyDescent="0.55000000000000004">
      <c r="A7758" s="1">
        <v>43458</v>
      </c>
      <c r="B7758" t="s">
        <v>22</v>
      </c>
      <c r="C7758" t="s">
        <v>263</v>
      </c>
      <c r="D7758" t="s">
        <v>144</v>
      </c>
      <c r="E7758" t="s">
        <v>42</v>
      </c>
      <c r="F7758" t="s">
        <v>71</v>
      </c>
      <c r="G7758">
        <v>14.375999999999999</v>
      </c>
    </row>
    <row r="7759" spans="1:7" x14ac:dyDescent="0.55000000000000004">
      <c r="A7759" s="1">
        <v>42614</v>
      </c>
      <c r="B7759" t="s">
        <v>22</v>
      </c>
      <c r="C7759" t="s">
        <v>39</v>
      </c>
      <c r="D7759" t="s">
        <v>40</v>
      </c>
      <c r="E7759" t="s">
        <v>42</v>
      </c>
      <c r="F7759" t="s">
        <v>71</v>
      </c>
      <c r="G7759">
        <v>14.368</v>
      </c>
    </row>
    <row r="7760" spans="1:7" x14ac:dyDescent="0.55000000000000004">
      <c r="A7760" s="1">
        <v>43062</v>
      </c>
      <c r="B7760" t="s">
        <v>37</v>
      </c>
      <c r="C7760" t="s">
        <v>143</v>
      </c>
      <c r="D7760" t="s">
        <v>144</v>
      </c>
      <c r="E7760" t="s">
        <v>28</v>
      </c>
      <c r="F7760" t="s">
        <v>61</v>
      </c>
      <c r="G7760">
        <v>14.368</v>
      </c>
    </row>
    <row r="7761" spans="1:7" x14ac:dyDescent="0.55000000000000004">
      <c r="A7761" s="1">
        <v>42724</v>
      </c>
      <c r="B7761" t="s">
        <v>22</v>
      </c>
      <c r="C7761" t="s">
        <v>306</v>
      </c>
      <c r="D7761" t="s">
        <v>40</v>
      </c>
      <c r="E7761" t="s">
        <v>28</v>
      </c>
      <c r="F7761" t="s">
        <v>61</v>
      </c>
      <c r="G7761">
        <v>14.368</v>
      </c>
    </row>
    <row r="7762" spans="1:7" x14ac:dyDescent="0.55000000000000004">
      <c r="A7762" s="1">
        <v>42770</v>
      </c>
      <c r="B7762" t="s">
        <v>22</v>
      </c>
      <c r="C7762" t="s">
        <v>306</v>
      </c>
      <c r="D7762" t="s">
        <v>40</v>
      </c>
      <c r="E7762" t="s">
        <v>28</v>
      </c>
      <c r="F7762" t="s">
        <v>61</v>
      </c>
      <c r="G7762">
        <v>14.368</v>
      </c>
    </row>
    <row r="7763" spans="1:7" x14ac:dyDescent="0.55000000000000004">
      <c r="A7763" s="1">
        <v>43058</v>
      </c>
      <c r="B7763" t="s">
        <v>22</v>
      </c>
      <c r="C7763" t="s">
        <v>263</v>
      </c>
      <c r="D7763" t="s">
        <v>144</v>
      </c>
      <c r="E7763" t="s">
        <v>42</v>
      </c>
      <c r="F7763" t="s">
        <v>71</v>
      </c>
      <c r="G7763">
        <v>14.352</v>
      </c>
    </row>
    <row r="7764" spans="1:7" x14ac:dyDescent="0.55000000000000004">
      <c r="A7764" s="1">
        <v>42881</v>
      </c>
      <c r="B7764" t="s">
        <v>22</v>
      </c>
      <c r="C7764" t="s">
        <v>100</v>
      </c>
      <c r="D7764" t="s">
        <v>101</v>
      </c>
      <c r="E7764" t="s">
        <v>42</v>
      </c>
      <c r="F7764" t="s">
        <v>86</v>
      </c>
      <c r="G7764">
        <v>14.352</v>
      </c>
    </row>
    <row r="7765" spans="1:7" x14ac:dyDescent="0.55000000000000004">
      <c r="A7765" s="1">
        <v>42860</v>
      </c>
      <c r="B7765" t="s">
        <v>37</v>
      </c>
      <c r="C7765" t="s">
        <v>331</v>
      </c>
      <c r="D7765" t="s">
        <v>26</v>
      </c>
      <c r="E7765" t="s">
        <v>42</v>
      </c>
      <c r="F7765" t="s">
        <v>86</v>
      </c>
      <c r="G7765">
        <v>14.352</v>
      </c>
    </row>
    <row r="7766" spans="1:7" x14ac:dyDescent="0.55000000000000004">
      <c r="A7766" s="1">
        <v>43366</v>
      </c>
      <c r="B7766" t="s">
        <v>98</v>
      </c>
      <c r="C7766" t="s">
        <v>453</v>
      </c>
      <c r="D7766" t="s">
        <v>40</v>
      </c>
      <c r="E7766" t="s">
        <v>42</v>
      </c>
      <c r="F7766" t="s">
        <v>169</v>
      </c>
      <c r="G7766">
        <v>14.352</v>
      </c>
    </row>
    <row r="7767" spans="1:7" x14ac:dyDescent="0.55000000000000004">
      <c r="A7767" s="1">
        <v>42194</v>
      </c>
      <c r="B7767" t="s">
        <v>37</v>
      </c>
      <c r="C7767" t="s">
        <v>100</v>
      </c>
      <c r="D7767" t="s">
        <v>101</v>
      </c>
      <c r="E7767" t="s">
        <v>42</v>
      </c>
      <c r="F7767" t="s">
        <v>86</v>
      </c>
      <c r="G7767">
        <v>14.352</v>
      </c>
    </row>
    <row r="7768" spans="1:7" x14ac:dyDescent="0.55000000000000004">
      <c r="A7768" s="1">
        <v>42367</v>
      </c>
      <c r="B7768" t="s">
        <v>37</v>
      </c>
      <c r="C7768" t="s">
        <v>39</v>
      </c>
      <c r="D7768" t="s">
        <v>40</v>
      </c>
      <c r="E7768" t="s">
        <v>42</v>
      </c>
      <c r="F7768" t="s">
        <v>71</v>
      </c>
      <c r="G7768">
        <v>14.352</v>
      </c>
    </row>
    <row r="7769" spans="1:7" x14ac:dyDescent="0.55000000000000004">
      <c r="A7769" s="1">
        <v>42826</v>
      </c>
      <c r="B7769" t="s">
        <v>37</v>
      </c>
      <c r="C7769" t="s">
        <v>263</v>
      </c>
      <c r="D7769" t="s">
        <v>144</v>
      </c>
      <c r="E7769" t="s">
        <v>42</v>
      </c>
      <c r="F7769" t="s">
        <v>71</v>
      </c>
      <c r="G7769">
        <v>14.352</v>
      </c>
    </row>
    <row r="7770" spans="1:7" x14ac:dyDescent="0.55000000000000004">
      <c r="A7770" s="1">
        <v>42414</v>
      </c>
      <c r="B7770" t="s">
        <v>22</v>
      </c>
      <c r="C7770" t="s">
        <v>494</v>
      </c>
      <c r="D7770" t="s">
        <v>144</v>
      </c>
      <c r="E7770" t="s">
        <v>42</v>
      </c>
      <c r="F7770" t="s">
        <v>64</v>
      </c>
      <c r="G7770">
        <v>14.352</v>
      </c>
    </row>
    <row r="7771" spans="1:7" x14ac:dyDescent="0.55000000000000004">
      <c r="A7771" s="1">
        <v>43371</v>
      </c>
      <c r="B7771" t="s">
        <v>98</v>
      </c>
      <c r="C7771" t="s">
        <v>453</v>
      </c>
      <c r="D7771" t="s">
        <v>40</v>
      </c>
      <c r="E7771" t="s">
        <v>42</v>
      </c>
      <c r="F7771" t="s">
        <v>86</v>
      </c>
      <c r="G7771">
        <v>14.352</v>
      </c>
    </row>
    <row r="7772" spans="1:7" x14ac:dyDescent="0.55000000000000004">
      <c r="A7772" s="1">
        <v>42293</v>
      </c>
      <c r="B7772" t="s">
        <v>22</v>
      </c>
      <c r="C7772" t="s">
        <v>39</v>
      </c>
      <c r="D7772" t="s">
        <v>40</v>
      </c>
      <c r="E7772" t="s">
        <v>42</v>
      </c>
      <c r="F7772" t="s">
        <v>71</v>
      </c>
      <c r="G7772">
        <v>14.352</v>
      </c>
    </row>
    <row r="7773" spans="1:7" x14ac:dyDescent="0.55000000000000004">
      <c r="A7773" s="1">
        <v>43393</v>
      </c>
      <c r="B7773" t="s">
        <v>37</v>
      </c>
      <c r="C7773" t="s">
        <v>84</v>
      </c>
      <c r="D7773" t="s">
        <v>26</v>
      </c>
      <c r="E7773" t="s">
        <v>42</v>
      </c>
      <c r="F7773" t="s">
        <v>86</v>
      </c>
      <c r="G7773">
        <v>14.352</v>
      </c>
    </row>
    <row r="7774" spans="1:7" x14ac:dyDescent="0.55000000000000004">
      <c r="A7774" s="1">
        <v>43339</v>
      </c>
      <c r="B7774" t="s">
        <v>22</v>
      </c>
      <c r="C7774" t="s">
        <v>50</v>
      </c>
      <c r="D7774" t="s">
        <v>26</v>
      </c>
      <c r="E7774" t="s">
        <v>42</v>
      </c>
      <c r="F7774" t="s">
        <v>74</v>
      </c>
      <c r="G7774">
        <v>14.336</v>
      </c>
    </row>
    <row r="7775" spans="1:7" x14ac:dyDescent="0.55000000000000004">
      <c r="A7775" s="1">
        <v>42213</v>
      </c>
      <c r="B7775" t="s">
        <v>22</v>
      </c>
      <c r="C7775" t="s">
        <v>50</v>
      </c>
      <c r="D7775" t="s">
        <v>26</v>
      </c>
      <c r="E7775" t="s">
        <v>42</v>
      </c>
      <c r="F7775" t="s">
        <v>265</v>
      </c>
      <c r="G7775">
        <v>14.32</v>
      </c>
    </row>
    <row r="7776" spans="1:7" x14ac:dyDescent="0.55000000000000004">
      <c r="A7776" s="1">
        <v>42399</v>
      </c>
      <c r="B7776" t="s">
        <v>22</v>
      </c>
      <c r="C7776" t="s">
        <v>100</v>
      </c>
      <c r="D7776" t="s">
        <v>101</v>
      </c>
      <c r="E7776" t="s">
        <v>42</v>
      </c>
      <c r="F7776" t="s">
        <v>86</v>
      </c>
      <c r="G7776">
        <v>14.304</v>
      </c>
    </row>
    <row r="7777" spans="1:7" x14ac:dyDescent="0.55000000000000004">
      <c r="A7777" s="1">
        <v>42194</v>
      </c>
      <c r="B7777" t="s">
        <v>98</v>
      </c>
      <c r="C7777" t="s">
        <v>39</v>
      </c>
      <c r="D7777" t="s">
        <v>40</v>
      </c>
      <c r="E7777" t="s">
        <v>42</v>
      </c>
      <c r="F7777" t="s">
        <v>71</v>
      </c>
      <c r="G7777">
        <v>14.304</v>
      </c>
    </row>
    <row r="7778" spans="1:7" x14ac:dyDescent="0.55000000000000004">
      <c r="A7778" s="1">
        <v>42311</v>
      </c>
      <c r="B7778" t="s">
        <v>22</v>
      </c>
      <c r="C7778" t="s">
        <v>84</v>
      </c>
      <c r="D7778" t="s">
        <v>26</v>
      </c>
      <c r="E7778" t="s">
        <v>42</v>
      </c>
      <c r="F7778" t="s">
        <v>71</v>
      </c>
      <c r="G7778">
        <v>14.301</v>
      </c>
    </row>
    <row r="7779" spans="1:7" x14ac:dyDescent="0.55000000000000004">
      <c r="A7779" s="1">
        <v>42669</v>
      </c>
      <c r="B7779" t="s">
        <v>37</v>
      </c>
      <c r="C7779" t="s">
        <v>416</v>
      </c>
      <c r="D7779" t="s">
        <v>40</v>
      </c>
      <c r="E7779" t="s">
        <v>42</v>
      </c>
      <c r="F7779" t="s">
        <v>71</v>
      </c>
      <c r="G7779">
        <v>14.301</v>
      </c>
    </row>
    <row r="7780" spans="1:7" x14ac:dyDescent="0.55000000000000004">
      <c r="A7780" s="1">
        <v>42674</v>
      </c>
      <c r="B7780" t="s">
        <v>37</v>
      </c>
      <c r="C7780" t="s">
        <v>39</v>
      </c>
      <c r="D7780" t="s">
        <v>40</v>
      </c>
      <c r="E7780" t="s">
        <v>42</v>
      </c>
      <c r="F7780" t="s">
        <v>169</v>
      </c>
      <c r="G7780">
        <v>14.28</v>
      </c>
    </row>
    <row r="7781" spans="1:7" x14ac:dyDescent="0.55000000000000004">
      <c r="A7781" s="1">
        <v>43036</v>
      </c>
      <c r="B7781" t="s">
        <v>37</v>
      </c>
      <c r="C7781" t="s">
        <v>786</v>
      </c>
      <c r="D7781" t="s">
        <v>144</v>
      </c>
      <c r="E7781" t="s">
        <v>42</v>
      </c>
      <c r="F7781" t="s">
        <v>71</v>
      </c>
      <c r="G7781">
        <v>14.28</v>
      </c>
    </row>
    <row r="7782" spans="1:7" x14ac:dyDescent="0.55000000000000004">
      <c r="A7782" s="1">
        <v>43367</v>
      </c>
      <c r="B7782" t="s">
        <v>98</v>
      </c>
      <c r="C7782" t="s">
        <v>1271</v>
      </c>
      <c r="D7782" t="s">
        <v>26</v>
      </c>
      <c r="E7782" t="s">
        <v>42</v>
      </c>
      <c r="F7782" t="s">
        <v>64</v>
      </c>
      <c r="G7782">
        <v>14.28</v>
      </c>
    </row>
    <row r="7783" spans="1:7" x14ac:dyDescent="0.55000000000000004">
      <c r="A7783" s="1">
        <v>42757</v>
      </c>
      <c r="B7783" t="s">
        <v>22</v>
      </c>
      <c r="C7783" t="s">
        <v>84</v>
      </c>
      <c r="D7783" t="s">
        <v>26</v>
      </c>
      <c r="E7783" t="s">
        <v>28</v>
      </c>
      <c r="F7783" t="s">
        <v>61</v>
      </c>
      <c r="G7783">
        <v>14.272</v>
      </c>
    </row>
    <row r="7784" spans="1:7" x14ac:dyDescent="0.55000000000000004">
      <c r="A7784" s="1">
        <v>42988</v>
      </c>
      <c r="B7784" t="s">
        <v>22</v>
      </c>
      <c r="C7784" t="s">
        <v>92</v>
      </c>
      <c r="D7784" t="s">
        <v>40</v>
      </c>
      <c r="E7784" t="s">
        <v>42</v>
      </c>
      <c r="F7784" t="s">
        <v>71</v>
      </c>
      <c r="G7784">
        <v>14.256</v>
      </c>
    </row>
    <row r="7785" spans="1:7" x14ac:dyDescent="0.55000000000000004">
      <c r="A7785" s="1">
        <v>43281</v>
      </c>
      <c r="B7785" t="s">
        <v>98</v>
      </c>
      <c r="C7785" t="s">
        <v>207</v>
      </c>
      <c r="D7785" t="s">
        <v>101</v>
      </c>
      <c r="E7785" t="s">
        <v>28</v>
      </c>
      <c r="F7785" t="s">
        <v>61</v>
      </c>
      <c r="G7785">
        <v>14.224</v>
      </c>
    </row>
    <row r="7786" spans="1:7" x14ac:dyDescent="0.55000000000000004">
      <c r="A7786" s="1">
        <v>43444</v>
      </c>
      <c r="B7786" t="s">
        <v>22</v>
      </c>
      <c r="C7786" t="s">
        <v>143</v>
      </c>
      <c r="D7786" t="s">
        <v>144</v>
      </c>
      <c r="E7786" t="s">
        <v>67</v>
      </c>
      <c r="F7786" t="s">
        <v>157</v>
      </c>
      <c r="G7786">
        <v>14.2</v>
      </c>
    </row>
    <row r="7787" spans="1:7" x14ac:dyDescent="0.55000000000000004">
      <c r="A7787" s="1">
        <v>42917</v>
      </c>
      <c r="B7787" t="s">
        <v>22</v>
      </c>
      <c r="C7787" t="s">
        <v>379</v>
      </c>
      <c r="D7787" t="s">
        <v>26</v>
      </c>
      <c r="E7787" t="s">
        <v>42</v>
      </c>
      <c r="F7787" t="s">
        <v>71</v>
      </c>
      <c r="G7787">
        <v>14.2</v>
      </c>
    </row>
    <row r="7788" spans="1:7" x14ac:dyDescent="0.55000000000000004">
      <c r="A7788" s="1">
        <v>43354</v>
      </c>
      <c r="B7788" t="s">
        <v>22</v>
      </c>
      <c r="C7788" t="s">
        <v>25</v>
      </c>
      <c r="D7788" t="s">
        <v>26</v>
      </c>
      <c r="E7788" t="s">
        <v>42</v>
      </c>
      <c r="F7788" t="s">
        <v>265</v>
      </c>
      <c r="G7788">
        <v>14.2</v>
      </c>
    </row>
    <row r="7789" spans="1:7" x14ac:dyDescent="0.55000000000000004">
      <c r="A7789" s="1">
        <v>42260</v>
      </c>
      <c r="B7789" t="s">
        <v>22</v>
      </c>
      <c r="C7789" t="s">
        <v>92</v>
      </c>
      <c r="D7789" t="s">
        <v>40</v>
      </c>
      <c r="E7789" t="s">
        <v>28</v>
      </c>
      <c r="F7789" t="s">
        <v>61</v>
      </c>
      <c r="G7789">
        <v>14.19</v>
      </c>
    </row>
    <row r="7790" spans="1:7" x14ac:dyDescent="0.55000000000000004">
      <c r="A7790" s="1">
        <v>42930</v>
      </c>
      <c r="B7790" t="s">
        <v>37</v>
      </c>
      <c r="C7790" t="s">
        <v>263</v>
      </c>
      <c r="D7790" t="s">
        <v>144</v>
      </c>
      <c r="E7790" t="s">
        <v>42</v>
      </c>
      <c r="F7790" t="s">
        <v>71</v>
      </c>
      <c r="G7790">
        <v>14.16</v>
      </c>
    </row>
    <row r="7791" spans="1:7" x14ac:dyDescent="0.55000000000000004">
      <c r="A7791" s="1">
        <v>42974</v>
      </c>
      <c r="B7791" t="s">
        <v>37</v>
      </c>
      <c r="C7791" t="s">
        <v>100</v>
      </c>
      <c r="D7791" t="s">
        <v>101</v>
      </c>
      <c r="E7791" t="s">
        <v>42</v>
      </c>
      <c r="F7791" t="s">
        <v>55</v>
      </c>
      <c r="G7791">
        <v>14.16</v>
      </c>
    </row>
    <row r="7792" spans="1:7" x14ac:dyDescent="0.55000000000000004">
      <c r="A7792" s="1">
        <v>42986</v>
      </c>
      <c r="B7792" t="s">
        <v>22</v>
      </c>
      <c r="C7792" t="s">
        <v>207</v>
      </c>
      <c r="D7792" t="s">
        <v>101</v>
      </c>
      <c r="E7792" t="s">
        <v>28</v>
      </c>
      <c r="F7792" t="s">
        <v>61</v>
      </c>
      <c r="G7792">
        <v>14.135999999999999</v>
      </c>
    </row>
    <row r="7793" spans="1:7" x14ac:dyDescent="0.55000000000000004">
      <c r="A7793" s="1">
        <v>43352</v>
      </c>
      <c r="B7793" t="s">
        <v>22</v>
      </c>
      <c r="C7793" t="s">
        <v>331</v>
      </c>
      <c r="D7793" t="s">
        <v>26</v>
      </c>
      <c r="E7793" t="s">
        <v>28</v>
      </c>
      <c r="F7793" t="s">
        <v>61</v>
      </c>
      <c r="G7793">
        <v>14.135999999999999</v>
      </c>
    </row>
    <row r="7794" spans="1:7" x14ac:dyDescent="0.55000000000000004">
      <c r="A7794" s="1">
        <v>43261</v>
      </c>
      <c r="B7794" t="s">
        <v>37</v>
      </c>
      <c r="C7794" t="s">
        <v>263</v>
      </c>
      <c r="D7794" t="s">
        <v>144</v>
      </c>
      <c r="E7794" t="s">
        <v>42</v>
      </c>
      <c r="F7794" t="s">
        <v>265</v>
      </c>
      <c r="G7794">
        <v>14.13</v>
      </c>
    </row>
    <row r="7795" spans="1:7" x14ac:dyDescent="0.55000000000000004">
      <c r="A7795" s="1">
        <v>42451</v>
      </c>
      <c r="B7795" t="s">
        <v>22</v>
      </c>
      <c r="C7795" t="s">
        <v>100</v>
      </c>
      <c r="D7795" t="s">
        <v>101</v>
      </c>
      <c r="E7795" t="s">
        <v>42</v>
      </c>
      <c r="F7795" t="s">
        <v>71</v>
      </c>
      <c r="G7795">
        <v>14.112</v>
      </c>
    </row>
    <row r="7796" spans="1:7" x14ac:dyDescent="0.55000000000000004">
      <c r="A7796" s="1">
        <v>43050</v>
      </c>
      <c r="B7796" t="s">
        <v>22</v>
      </c>
      <c r="C7796" t="s">
        <v>207</v>
      </c>
      <c r="D7796" t="s">
        <v>101</v>
      </c>
      <c r="E7796" t="s">
        <v>42</v>
      </c>
      <c r="F7796" t="s">
        <v>64</v>
      </c>
      <c r="G7796">
        <v>14.112</v>
      </c>
    </row>
    <row r="7797" spans="1:7" x14ac:dyDescent="0.55000000000000004">
      <c r="A7797" s="1">
        <v>42507</v>
      </c>
      <c r="B7797" t="s">
        <v>37</v>
      </c>
      <c r="C7797" t="s">
        <v>100</v>
      </c>
      <c r="D7797" t="s">
        <v>101</v>
      </c>
      <c r="E7797" t="s">
        <v>42</v>
      </c>
      <c r="F7797" t="s">
        <v>86</v>
      </c>
      <c r="G7797">
        <v>14.087999999999999</v>
      </c>
    </row>
    <row r="7798" spans="1:7" x14ac:dyDescent="0.55000000000000004">
      <c r="A7798" s="1">
        <v>42930</v>
      </c>
      <c r="B7798" t="s">
        <v>37</v>
      </c>
      <c r="C7798" t="s">
        <v>263</v>
      </c>
      <c r="D7798" t="s">
        <v>144</v>
      </c>
      <c r="E7798" t="s">
        <v>42</v>
      </c>
      <c r="F7798" t="s">
        <v>265</v>
      </c>
      <c r="G7798">
        <v>14.07</v>
      </c>
    </row>
    <row r="7799" spans="1:7" x14ac:dyDescent="0.55000000000000004">
      <c r="A7799" s="1">
        <v>42728</v>
      </c>
      <c r="B7799" t="s">
        <v>22</v>
      </c>
      <c r="C7799" t="s">
        <v>453</v>
      </c>
      <c r="D7799" t="s">
        <v>40</v>
      </c>
      <c r="E7799" t="s">
        <v>42</v>
      </c>
      <c r="F7799" t="s">
        <v>64</v>
      </c>
      <c r="G7799">
        <v>14.04</v>
      </c>
    </row>
    <row r="7800" spans="1:7" x14ac:dyDescent="0.55000000000000004">
      <c r="A7800" s="1">
        <v>43063</v>
      </c>
      <c r="B7800" t="s">
        <v>22</v>
      </c>
      <c r="C7800" t="s">
        <v>100</v>
      </c>
      <c r="D7800" t="s">
        <v>101</v>
      </c>
      <c r="E7800" t="s">
        <v>42</v>
      </c>
      <c r="F7800" t="s">
        <v>64</v>
      </c>
      <c r="G7800">
        <v>14.04</v>
      </c>
    </row>
    <row r="7801" spans="1:7" x14ac:dyDescent="0.55000000000000004">
      <c r="A7801" s="1">
        <v>43268</v>
      </c>
      <c r="B7801" t="s">
        <v>22</v>
      </c>
      <c r="C7801" t="s">
        <v>92</v>
      </c>
      <c r="D7801" t="s">
        <v>40</v>
      </c>
      <c r="E7801" t="s">
        <v>42</v>
      </c>
      <c r="F7801" t="s">
        <v>55</v>
      </c>
      <c r="G7801">
        <v>14.03</v>
      </c>
    </row>
    <row r="7802" spans="1:7" x14ac:dyDescent="0.55000000000000004">
      <c r="A7802" s="1">
        <v>43098</v>
      </c>
      <c r="B7802" t="s">
        <v>22</v>
      </c>
      <c r="C7802" t="s">
        <v>39</v>
      </c>
      <c r="D7802" t="s">
        <v>40</v>
      </c>
      <c r="E7802" t="s">
        <v>42</v>
      </c>
      <c r="F7802" t="s">
        <v>55</v>
      </c>
      <c r="G7802">
        <v>14.03</v>
      </c>
    </row>
    <row r="7803" spans="1:7" x14ac:dyDescent="0.55000000000000004">
      <c r="A7803" s="1">
        <v>43267</v>
      </c>
      <c r="B7803" t="s">
        <v>37</v>
      </c>
      <c r="C7803" t="s">
        <v>84</v>
      </c>
      <c r="D7803" t="s">
        <v>26</v>
      </c>
      <c r="E7803" t="s">
        <v>42</v>
      </c>
      <c r="F7803" t="s">
        <v>64</v>
      </c>
      <c r="G7803">
        <v>14.016</v>
      </c>
    </row>
    <row r="7804" spans="1:7" x14ac:dyDescent="0.55000000000000004">
      <c r="A7804" s="1">
        <v>43127</v>
      </c>
      <c r="B7804" t="s">
        <v>22</v>
      </c>
      <c r="C7804" t="s">
        <v>494</v>
      </c>
      <c r="D7804" t="s">
        <v>144</v>
      </c>
      <c r="E7804" t="s">
        <v>42</v>
      </c>
      <c r="F7804" t="s">
        <v>64</v>
      </c>
      <c r="G7804">
        <v>14.016</v>
      </c>
    </row>
    <row r="7805" spans="1:7" x14ac:dyDescent="0.55000000000000004">
      <c r="A7805" s="1">
        <v>43416</v>
      </c>
      <c r="B7805" t="s">
        <v>37</v>
      </c>
      <c r="C7805" t="s">
        <v>39</v>
      </c>
      <c r="D7805" t="s">
        <v>40</v>
      </c>
      <c r="E7805" t="s">
        <v>42</v>
      </c>
      <c r="F7805" t="s">
        <v>71</v>
      </c>
      <c r="G7805">
        <v>14.016</v>
      </c>
    </row>
    <row r="7806" spans="1:7" x14ac:dyDescent="0.55000000000000004">
      <c r="A7806" s="1">
        <v>42344</v>
      </c>
      <c r="B7806" t="s">
        <v>22</v>
      </c>
      <c r="C7806" t="s">
        <v>207</v>
      </c>
      <c r="D7806" t="s">
        <v>101</v>
      </c>
      <c r="E7806" t="s">
        <v>42</v>
      </c>
      <c r="F7806" t="s">
        <v>74</v>
      </c>
      <c r="G7806">
        <v>14.016</v>
      </c>
    </row>
    <row r="7807" spans="1:7" x14ac:dyDescent="0.55000000000000004">
      <c r="A7807" s="1">
        <v>42161</v>
      </c>
      <c r="B7807" t="s">
        <v>22</v>
      </c>
      <c r="C7807" t="s">
        <v>207</v>
      </c>
      <c r="D7807" t="s">
        <v>101</v>
      </c>
      <c r="E7807" t="s">
        <v>42</v>
      </c>
      <c r="F7807" t="s">
        <v>169</v>
      </c>
      <c r="G7807">
        <v>13.984</v>
      </c>
    </row>
    <row r="7808" spans="1:7" x14ac:dyDescent="0.55000000000000004">
      <c r="A7808" s="1">
        <v>42698</v>
      </c>
      <c r="B7808" t="s">
        <v>22</v>
      </c>
      <c r="C7808" t="s">
        <v>39</v>
      </c>
      <c r="D7808" t="s">
        <v>40</v>
      </c>
      <c r="E7808" t="s">
        <v>67</v>
      </c>
      <c r="F7808" t="s">
        <v>157</v>
      </c>
      <c r="G7808">
        <v>13.98</v>
      </c>
    </row>
    <row r="7809" spans="1:7" x14ac:dyDescent="0.55000000000000004">
      <c r="A7809" s="1">
        <v>43451</v>
      </c>
      <c r="B7809" t="s">
        <v>37</v>
      </c>
      <c r="C7809" t="s">
        <v>39</v>
      </c>
      <c r="D7809" t="s">
        <v>40</v>
      </c>
      <c r="E7809" t="s">
        <v>42</v>
      </c>
      <c r="F7809" t="s">
        <v>575</v>
      </c>
      <c r="G7809">
        <v>13.98</v>
      </c>
    </row>
    <row r="7810" spans="1:7" x14ac:dyDescent="0.55000000000000004">
      <c r="A7810" s="1">
        <v>42683</v>
      </c>
      <c r="B7810" t="s">
        <v>22</v>
      </c>
      <c r="C7810" t="s">
        <v>263</v>
      </c>
      <c r="D7810" t="s">
        <v>144</v>
      </c>
      <c r="E7810" t="s">
        <v>67</v>
      </c>
      <c r="F7810" t="s">
        <v>157</v>
      </c>
      <c r="G7810">
        <v>13.98</v>
      </c>
    </row>
    <row r="7811" spans="1:7" x14ac:dyDescent="0.55000000000000004">
      <c r="A7811" s="1">
        <v>42694</v>
      </c>
      <c r="B7811" t="s">
        <v>98</v>
      </c>
      <c r="C7811" t="s">
        <v>92</v>
      </c>
      <c r="D7811" t="s">
        <v>40</v>
      </c>
      <c r="E7811" t="s">
        <v>67</v>
      </c>
      <c r="F7811" t="s">
        <v>157</v>
      </c>
      <c r="G7811">
        <v>13.98</v>
      </c>
    </row>
    <row r="7812" spans="1:7" x14ac:dyDescent="0.55000000000000004">
      <c r="A7812" s="1">
        <v>42024</v>
      </c>
      <c r="B7812" t="s">
        <v>22</v>
      </c>
      <c r="C7812" t="s">
        <v>234</v>
      </c>
      <c r="D7812" t="s">
        <v>101</v>
      </c>
      <c r="E7812" t="s">
        <v>42</v>
      </c>
      <c r="F7812" t="s">
        <v>55</v>
      </c>
      <c r="G7812">
        <v>13.98</v>
      </c>
    </row>
    <row r="7813" spans="1:7" x14ac:dyDescent="0.55000000000000004">
      <c r="A7813" s="1">
        <v>43053</v>
      </c>
      <c r="B7813" t="s">
        <v>22</v>
      </c>
      <c r="C7813" t="s">
        <v>263</v>
      </c>
      <c r="D7813" t="s">
        <v>144</v>
      </c>
      <c r="E7813" t="s">
        <v>67</v>
      </c>
      <c r="F7813" t="s">
        <v>68</v>
      </c>
      <c r="G7813">
        <v>13.98</v>
      </c>
    </row>
    <row r="7814" spans="1:7" x14ac:dyDescent="0.55000000000000004">
      <c r="A7814" s="1">
        <v>42362</v>
      </c>
      <c r="B7814" t="s">
        <v>22</v>
      </c>
      <c r="C7814" t="s">
        <v>39</v>
      </c>
      <c r="D7814" t="s">
        <v>40</v>
      </c>
      <c r="E7814" t="s">
        <v>42</v>
      </c>
      <c r="F7814" t="s">
        <v>74</v>
      </c>
      <c r="G7814">
        <v>13.97</v>
      </c>
    </row>
    <row r="7815" spans="1:7" x14ac:dyDescent="0.55000000000000004">
      <c r="A7815" s="1">
        <v>43462</v>
      </c>
      <c r="B7815" t="s">
        <v>22</v>
      </c>
      <c r="C7815" t="s">
        <v>263</v>
      </c>
      <c r="D7815" t="s">
        <v>144</v>
      </c>
      <c r="E7815" t="s">
        <v>42</v>
      </c>
      <c r="F7815" t="s">
        <v>265</v>
      </c>
      <c r="G7815">
        <v>13.96</v>
      </c>
    </row>
    <row r="7816" spans="1:7" x14ac:dyDescent="0.55000000000000004">
      <c r="A7816" s="1">
        <v>42557</v>
      </c>
      <c r="B7816" t="s">
        <v>37</v>
      </c>
      <c r="C7816" t="s">
        <v>263</v>
      </c>
      <c r="D7816" t="s">
        <v>144</v>
      </c>
      <c r="E7816" t="s">
        <v>28</v>
      </c>
      <c r="F7816" t="s">
        <v>61</v>
      </c>
      <c r="G7816">
        <v>13.96</v>
      </c>
    </row>
    <row r="7817" spans="1:7" x14ac:dyDescent="0.55000000000000004">
      <c r="A7817" s="1">
        <v>42620</v>
      </c>
      <c r="B7817" t="s">
        <v>22</v>
      </c>
      <c r="C7817" t="s">
        <v>263</v>
      </c>
      <c r="D7817" t="s">
        <v>144</v>
      </c>
      <c r="E7817" t="s">
        <v>42</v>
      </c>
      <c r="F7817" t="s">
        <v>55</v>
      </c>
      <c r="G7817">
        <v>13.96</v>
      </c>
    </row>
    <row r="7818" spans="1:7" x14ac:dyDescent="0.55000000000000004">
      <c r="A7818" s="1">
        <v>42159</v>
      </c>
      <c r="B7818" t="s">
        <v>22</v>
      </c>
      <c r="C7818" t="s">
        <v>263</v>
      </c>
      <c r="D7818" t="s">
        <v>144</v>
      </c>
      <c r="E7818" t="s">
        <v>28</v>
      </c>
      <c r="F7818" t="s">
        <v>61</v>
      </c>
      <c r="G7818">
        <v>13.96</v>
      </c>
    </row>
    <row r="7819" spans="1:7" x14ac:dyDescent="0.55000000000000004">
      <c r="A7819" s="1">
        <v>42485</v>
      </c>
      <c r="B7819" t="s">
        <v>37</v>
      </c>
      <c r="C7819" t="s">
        <v>39</v>
      </c>
      <c r="D7819" t="s">
        <v>40</v>
      </c>
      <c r="E7819" t="s">
        <v>42</v>
      </c>
      <c r="F7819" t="s">
        <v>71</v>
      </c>
      <c r="G7819">
        <v>13.944000000000001</v>
      </c>
    </row>
    <row r="7820" spans="1:7" x14ac:dyDescent="0.55000000000000004">
      <c r="A7820" s="1">
        <v>42184</v>
      </c>
      <c r="B7820" t="s">
        <v>22</v>
      </c>
      <c r="C7820" t="s">
        <v>263</v>
      </c>
      <c r="D7820" t="s">
        <v>144</v>
      </c>
      <c r="E7820" t="s">
        <v>42</v>
      </c>
      <c r="F7820" t="s">
        <v>71</v>
      </c>
      <c r="G7820">
        <v>13.92</v>
      </c>
    </row>
    <row r="7821" spans="1:7" x14ac:dyDescent="0.55000000000000004">
      <c r="A7821" s="1">
        <v>43304</v>
      </c>
      <c r="B7821" t="s">
        <v>98</v>
      </c>
      <c r="C7821" t="s">
        <v>263</v>
      </c>
      <c r="D7821" t="s">
        <v>144</v>
      </c>
      <c r="E7821" t="s">
        <v>42</v>
      </c>
      <c r="F7821" t="s">
        <v>71</v>
      </c>
      <c r="G7821">
        <v>13.92</v>
      </c>
    </row>
    <row r="7822" spans="1:7" x14ac:dyDescent="0.55000000000000004">
      <c r="A7822" s="1">
        <v>43329</v>
      </c>
      <c r="B7822" t="s">
        <v>37</v>
      </c>
      <c r="C7822" t="s">
        <v>39</v>
      </c>
      <c r="D7822" t="s">
        <v>40</v>
      </c>
      <c r="E7822" t="s">
        <v>42</v>
      </c>
      <c r="F7822" t="s">
        <v>71</v>
      </c>
      <c r="G7822">
        <v>13.92</v>
      </c>
    </row>
    <row r="7823" spans="1:7" x14ac:dyDescent="0.55000000000000004">
      <c r="A7823" s="1">
        <v>43464</v>
      </c>
      <c r="B7823" t="s">
        <v>37</v>
      </c>
      <c r="C7823" t="s">
        <v>39</v>
      </c>
      <c r="D7823" t="s">
        <v>40</v>
      </c>
      <c r="E7823" t="s">
        <v>42</v>
      </c>
      <c r="F7823" t="s">
        <v>71</v>
      </c>
      <c r="G7823">
        <v>13.904</v>
      </c>
    </row>
    <row r="7824" spans="1:7" x14ac:dyDescent="0.55000000000000004">
      <c r="A7824" s="1">
        <v>43403</v>
      </c>
      <c r="B7824" t="s">
        <v>22</v>
      </c>
      <c r="C7824" t="s">
        <v>92</v>
      </c>
      <c r="D7824" t="s">
        <v>40</v>
      </c>
      <c r="E7824" t="s">
        <v>42</v>
      </c>
      <c r="F7824" t="s">
        <v>71</v>
      </c>
      <c r="G7824">
        <v>13.904</v>
      </c>
    </row>
    <row r="7825" spans="1:7" x14ac:dyDescent="0.55000000000000004">
      <c r="A7825" s="1">
        <v>43215</v>
      </c>
      <c r="B7825" t="s">
        <v>22</v>
      </c>
      <c r="C7825" t="s">
        <v>39</v>
      </c>
      <c r="D7825" t="s">
        <v>40</v>
      </c>
      <c r="E7825" t="s">
        <v>42</v>
      </c>
      <c r="F7825" t="s">
        <v>71</v>
      </c>
      <c r="G7825">
        <v>13.904</v>
      </c>
    </row>
    <row r="7826" spans="1:7" x14ac:dyDescent="0.55000000000000004">
      <c r="A7826" s="1">
        <v>43421</v>
      </c>
      <c r="B7826" t="s">
        <v>37</v>
      </c>
      <c r="C7826" t="s">
        <v>92</v>
      </c>
      <c r="D7826" t="s">
        <v>40</v>
      </c>
      <c r="E7826" t="s">
        <v>42</v>
      </c>
      <c r="F7826" t="s">
        <v>71</v>
      </c>
      <c r="G7826">
        <v>13.904</v>
      </c>
    </row>
    <row r="7827" spans="1:7" x14ac:dyDescent="0.55000000000000004">
      <c r="A7827" s="1">
        <v>42203</v>
      </c>
      <c r="B7827" t="s">
        <v>22</v>
      </c>
      <c r="C7827" t="s">
        <v>263</v>
      </c>
      <c r="D7827" t="s">
        <v>144</v>
      </c>
      <c r="E7827" t="s">
        <v>42</v>
      </c>
      <c r="F7827" t="s">
        <v>71</v>
      </c>
      <c r="G7827">
        <v>13.904</v>
      </c>
    </row>
    <row r="7828" spans="1:7" x14ac:dyDescent="0.55000000000000004">
      <c r="A7828" s="1">
        <v>42705</v>
      </c>
      <c r="B7828" t="s">
        <v>98</v>
      </c>
      <c r="C7828" t="s">
        <v>92</v>
      </c>
      <c r="D7828" t="s">
        <v>40</v>
      </c>
      <c r="E7828" t="s">
        <v>42</v>
      </c>
      <c r="F7828" t="s">
        <v>64</v>
      </c>
      <c r="G7828">
        <v>13.9</v>
      </c>
    </row>
    <row r="7829" spans="1:7" x14ac:dyDescent="0.55000000000000004">
      <c r="A7829" s="1">
        <v>43410</v>
      </c>
      <c r="B7829" t="s">
        <v>98</v>
      </c>
      <c r="C7829" t="s">
        <v>225</v>
      </c>
      <c r="D7829" t="s">
        <v>101</v>
      </c>
      <c r="E7829" t="s">
        <v>42</v>
      </c>
      <c r="F7829" t="s">
        <v>64</v>
      </c>
      <c r="G7829">
        <v>13.9</v>
      </c>
    </row>
    <row r="7830" spans="1:7" x14ac:dyDescent="0.55000000000000004">
      <c r="A7830" s="1">
        <v>43081</v>
      </c>
      <c r="B7830" t="s">
        <v>98</v>
      </c>
      <c r="C7830" t="s">
        <v>234</v>
      </c>
      <c r="D7830" t="s">
        <v>101</v>
      </c>
      <c r="E7830" t="s">
        <v>42</v>
      </c>
      <c r="F7830" t="s">
        <v>64</v>
      </c>
      <c r="G7830">
        <v>13.9</v>
      </c>
    </row>
    <row r="7831" spans="1:7" x14ac:dyDescent="0.55000000000000004">
      <c r="A7831" s="1">
        <v>42802</v>
      </c>
      <c r="B7831" t="s">
        <v>37</v>
      </c>
      <c r="C7831" t="s">
        <v>234</v>
      </c>
      <c r="D7831" t="s">
        <v>101</v>
      </c>
      <c r="E7831" t="s">
        <v>42</v>
      </c>
      <c r="F7831" t="s">
        <v>64</v>
      </c>
      <c r="G7831">
        <v>13.9</v>
      </c>
    </row>
    <row r="7832" spans="1:7" x14ac:dyDescent="0.55000000000000004">
      <c r="A7832" s="1">
        <v>43177</v>
      </c>
      <c r="B7832" t="s">
        <v>37</v>
      </c>
      <c r="C7832" t="s">
        <v>39</v>
      </c>
      <c r="D7832" t="s">
        <v>40</v>
      </c>
      <c r="E7832" t="s">
        <v>42</v>
      </c>
      <c r="F7832" t="s">
        <v>64</v>
      </c>
      <c r="G7832">
        <v>13.9</v>
      </c>
    </row>
    <row r="7833" spans="1:7" x14ac:dyDescent="0.55000000000000004">
      <c r="A7833" s="1">
        <v>43220</v>
      </c>
      <c r="B7833" t="s">
        <v>37</v>
      </c>
      <c r="C7833" t="s">
        <v>143</v>
      </c>
      <c r="D7833" t="s">
        <v>144</v>
      </c>
      <c r="E7833" t="s">
        <v>42</v>
      </c>
      <c r="F7833" t="s">
        <v>71</v>
      </c>
      <c r="G7833">
        <v>13.896000000000001</v>
      </c>
    </row>
    <row r="7834" spans="1:7" x14ac:dyDescent="0.55000000000000004">
      <c r="A7834" s="1">
        <v>43005</v>
      </c>
      <c r="B7834" t="s">
        <v>22</v>
      </c>
      <c r="C7834" t="s">
        <v>1271</v>
      </c>
      <c r="D7834" t="s">
        <v>26</v>
      </c>
      <c r="E7834" t="s">
        <v>42</v>
      </c>
      <c r="F7834" t="s">
        <v>64</v>
      </c>
      <c r="G7834">
        <v>13.89</v>
      </c>
    </row>
    <row r="7835" spans="1:7" x14ac:dyDescent="0.55000000000000004">
      <c r="A7835" s="1">
        <v>42099</v>
      </c>
      <c r="B7835" t="s">
        <v>22</v>
      </c>
      <c r="C7835" t="s">
        <v>234</v>
      </c>
      <c r="D7835" t="s">
        <v>101</v>
      </c>
      <c r="E7835" t="s">
        <v>42</v>
      </c>
      <c r="F7835" t="s">
        <v>64</v>
      </c>
      <c r="G7835">
        <v>13.89</v>
      </c>
    </row>
    <row r="7836" spans="1:7" x14ac:dyDescent="0.55000000000000004">
      <c r="A7836" s="1">
        <v>42346</v>
      </c>
      <c r="B7836" t="s">
        <v>22</v>
      </c>
      <c r="C7836" t="s">
        <v>416</v>
      </c>
      <c r="D7836" t="s">
        <v>40</v>
      </c>
      <c r="E7836" t="s">
        <v>42</v>
      </c>
      <c r="F7836" t="s">
        <v>575</v>
      </c>
      <c r="G7836">
        <v>13.88</v>
      </c>
    </row>
    <row r="7837" spans="1:7" x14ac:dyDescent="0.55000000000000004">
      <c r="A7837" s="1">
        <v>43204</v>
      </c>
      <c r="B7837" t="s">
        <v>22</v>
      </c>
      <c r="C7837" t="s">
        <v>494</v>
      </c>
      <c r="D7837" t="s">
        <v>144</v>
      </c>
      <c r="E7837" t="s">
        <v>42</v>
      </c>
      <c r="F7837" t="s">
        <v>86</v>
      </c>
      <c r="G7837">
        <v>13.872</v>
      </c>
    </row>
    <row r="7838" spans="1:7" x14ac:dyDescent="0.55000000000000004">
      <c r="A7838" s="1">
        <v>43277</v>
      </c>
      <c r="B7838" t="s">
        <v>37</v>
      </c>
      <c r="C7838" t="s">
        <v>50</v>
      </c>
      <c r="D7838" t="s">
        <v>26</v>
      </c>
      <c r="E7838" t="s">
        <v>42</v>
      </c>
      <c r="F7838" t="s">
        <v>43</v>
      </c>
      <c r="G7838">
        <v>13.872</v>
      </c>
    </row>
    <row r="7839" spans="1:7" x14ac:dyDescent="0.55000000000000004">
      <c r="A7839" s="1">
        <v>43248</v>
      </c>
      <c r="B7839" t="s">
        <v>37</v>
      </c>
      <c r="C7839" t="s">
        <v>494</v>
      </c>
      <c r="D7839" t="s">
        <v>144</v>
      </c>
      <c r="E7839" t="s">
        <v>42</v>
      </c>
      <c r="F7839" t="s">
        <v>86</v>
      </c>
      <c r="G7839">
        <v>13.872</v>
      </c>
    </row>
    <row r="7840" spans="1:7" x14ac:dyDescent="0.55000000000000004">
      <c r="A7840" s="1">
        <v>42493</v>
      </c>
      <c r="B7840" t="s">
        <v>98</v>
      </c>
      <c r="C7840" t="s">
        <v>39</v>
      </c>
      <c r="D7840" t="s">
        <v>40</v>
      </c>
      <c r="E7840" t="s">
        <v>42</v>
      </c>
      <c r="F7840" t="s">
        <v>71</v>
      </c>
      <c r="G7840">
        <v>13.848000000000001</v>
      </c>
    </row>
    <row r="7841" spans="1:7" x14ac:dyDescent="0.55000000000000004">
      <c r="A7841" s="1">
        <v>43457</v>
      </c>
      <c r="B7841" t="s">
        <v>37</v>
      </c>
      <c r="C7841" t="s">
        <v>207</v>
      </c>
      <c r="D7841" t="s">
        <v>101</v>
      </c>
      <c r="E7841" t="s">
        <v>42</v>
      </c>
      <c r="F7841" t="s">
        <v>71</v>
      </c>
      <c r="G7841">
        <v>13.84</v>
      </c>
    </row>
    <row r="7842" spans="1:7" x14ac:dyDescent="0.55000000000000004">
      <c r="A7842" s="1">
        <v>43176</v>
      </c>
      <c r="B7842" t="s">
        <v>98</v>
      </c>
      <c r="C7842" t="s">
        <v>100</v>
      </c>
      <c r="D7842" t="s">
        <v>101</v>
      </c>
      <c r="E7842" t="s">
        <v>42</v>
      </c>
      <c r="F7842" t="s">
        <v>71</v>
      </c>
      <c r="G7842">
        <v>13.776</v>
      </c>
    </row>
    <row r="7843" spans="1:7" x14ac:dyDescent="0.55000000000000004">
      <c r="A7843" s="1">
        <v>42870</v>
      </c>
      <c r="B7843" t="s">
        <v>22</v>
      </c>
      <c r="C7843" t="s">
        <v>263</v>
      </c>
      <c r="D7843" t="s">
        <v>144</v>
      </c>
      <c r="E7843" t="s">
        <v>42</v>
      </c>
      <c r="F7843" t="s">
        <v>71</v>
      </c>
      <c r="G7843">
        <v>13.776</v>
      </c>
    </row>
    <row r="7844" spans="1:7" x14ac:dyDescent="0.55000000000000004">
      <c r="A7844" s="1">
        <v>43428</v>
      </c>
      <c r="B7844" t="s">
        <v>37</v>
      </c>
      <c r="C7844" t="s">
        <v>100</v>
      </c>
      <c r="D7844" t="s">
        <v>101</v>
      </c>
      <c r="E7844" t="s">
        <v>42</v>
      </c>
      <c r="F7844" t="s">
        <v>74</v>
      </c>
      <c r="G7844">
        <v>13.762</v>
      </c>
    </row>
    <row r="7845" spans="1:7" x14ac:dyDescent="0.55000000000000004">
      <c r="A7845" s="1">
        <v>43317</v>
      </c>
      <c r="B7845" t="s">
        <v>37</v>
      </c>
      <c r="C7845" t="s">
        <v>25</v>
      </c>
      <c r="D7845" t="s">
        <v>26</v>
      </c>
      <c r="E7845" t="s">
        <v>42</v>
      </c>
      <c r="F7845" t="s">
        <v>86</v>
      </c>
      <c r="G7845">
        <v>13.76</v>
      </c>
    </row>
    <row r="7846" spans="1:7" x14ac:dyDescent="0.55000000000000004">
      <c r="A7846" s="1">
        <v>43319</v>
      </c>
      <c r="B7846" t="s">
        <v>22</v>
      </c>
      <c r="C7846" t="s">
        <v>39</v>
      </c>
      <c r="D7846" t="s">
        <v>40</v>
      </c>
      <c r="E7846" t="s">
        <v>42</v>
      </c>
      <c r="F7846" t="s">
        <v>71</v>
      </c>
      <c r="G7846">
        <v>13.76</v>
      </c>
    </row>
    <row r="7847" spans="1:7" x14ac:dyDescent="0.55000000000000004">
      <c r="A7847" s="1">
        <v>43363</v>
      </c>
      <c r="B7847" t="s">
        <v>22</v>
      </c>
      <c r="C7847" t="s">
        <v>263</v>
      </c>
      <c r="D7847" t="s">
        <v>144</v>
      </c>
      <c r="E7847" t="s">
        <v>42</v>
      </c>
      <c r="F7847" t="s">
        <v>86</v>
      </c>
      <c r="G7847">
        <v>13.76</v>
      </c>
    </row>
    <row r="7848" spans="1:7" x14ac:dyDescent="0.55000000000000004">
      <c r="A7848" s="1">
        <v>43069</v>
      </c>
      <c r="B7848" t="s">
        <v>22</v>
      </c>
      <c r="C7848" t="s">
        <v>234</v>
      </c>
      <c r="D7848" t="s">
        <v>101</v>
      </c>
      <c r="E7848" t="s">
        <v>42</v>
      </c>
      <c r="F7848" t="s">
        <v>86</v>
      </c>
      <c r="G7848">
        <v>13.76</v>
      </c>
    </row>
    <row r="7849" spans="1:7" x14ac:dyDescent="0.55000000000000004">
      <c r="A7849" s="1">
        <v>43101</v>
      </c>
      <c r="B7849" t="s">
        <v>22</v>
      </c>
      <c r="C7849" t="s">
        <v>100</v>
      </c>
      <c r="D7849" t="s">
        <v>101</v>
      </c>
      <c r="E7849" t="s">
        <v>42</v>
      </c>
      <c r="F7849" t="s">
        <v>71</v>
      </c>
      <c r="G7849">
        <v>13.747999999999999</v>
      </c>
    </row>
    <row r="7850" spans="1:7" x14ac:dyDescent="0.55000000000000004">
      <c r="A7850" s="1">
        <v>43396</v>
      </c>
      <c r="B7850" t="s">
        <v>22</v>
      </c>
      <c r="C7850" t="s">
        <v>100</v>
      </c>
      <c r="D7850" t="s">
        <v>101</v>
      </c>
      <c r="E7850" t="s">
        <v>42</v>
      </c>
      <c r="F7850" t="s">
        <v>55</v>
      </c>
      <c r="G7850">
        <v>13.72</v>
      </c>
    </row>
    <row r="7851" spans="1:7" x14ac:dyDescent="0.55000000000000004">
      <c r="A7851" s="1">
        <v>43099</v>
      </c>
      <c r="B7851" t="s">
        <v>22</v>
      </c>
      <c r="C7851" t="s">
        <v>494</v>
      </c>
      <c r="D7851" t="s">
        <v>144</v>
      </c>
      <c r="E7851" t="s">
        <v>42</v>
      </c>
      <c r="F7851" t="s">
        <v>575</v>
      </c>
      <c r="G7851">
        <v>13.712</v>
      </c>
    </row>
    <row r="7852" spans="1:7" x14ac:dyDescent="0.55000000000000004">
      <c r="A7852" s="1">
        <v>43353</v>
      </c>
      <c r="B7852" t="s">
        <v>22</v>
      </c>
      <c r="C7852" t="s">
        <v>593</v>
      </c>
      <c r="D7852" t="s">
        <v>101</v>
      </c>
      <c r="E7852" t="s">
        <v>42</v>
      </c>
      <c r="F7852" t="s">
        <v>71</v>
      </c>
      <c r="G7852">
        <v>13.71</v>
      </c>
    </row>
    <row r="7853" spans="1:7" x14ac:dyDescent="0.55000000000000004">
      <c r="A7853" s="1">
        <v>43206</v>
      </c>
      <c r="B7853" t="s">
        <v>22</v>
      </c>
      <c r="C7853" t="s">
        <v>494</v>
      </c>
      <c r="D7853" t="s">
        <v>144</v>
      </c>
      <c r="E7853" t="s">
        <v>42</v>
      </c>
      <c r="F7853" t="s">
        <v>71</v>
      </c>
      <c r="G7853">
        <v>13.71</v>
      </c>
    </row>
    <row r="7854" spans="1:7" x14ac:dyDescent="0.55000000000000004">
      <c r="A7854" s="1">
        <v>42302</v>
      </c>
      <c r="B7854" t="s">
        <v>22</v>
      </c>
      <c r="C7854" t="s">
        <v>143</v>
      </c>
      <c r="D7854" t="s">
        <v>144</v>
      </c>
      <c r="E7854" t="s">
        <v>42</v>
      </c>
      <c r="F7854" t="s">
        <v>71</v>
      </c>
      <c r="G7854">
        <v>13.698</v>
      </c>
    </row>
    <row r="7855" spans="1:7" x14ac:dyDescent="0.55000000000000004">
      <c r="A7855" s="1">
        <v>43001</v>
      </c>
      <c r="B7855" t="s">
        <v>37</v>
      </c>
      <c r="C7855" t="s">
        <v>92</v>
      </c>
      <c r="D7855" t="s">
        <v>40</v>
      </c>
      <c r="E7855" t="s">
        <v>42</v>
      </c>
      <c r="F7855" t="s">
        <v>575</v>
      </c>
      <c r="G7855">
        <v>13.68</v>
      </c>
    </row>
    <row r="7856" spans="1:7" x14ac:dyDescent="0.55000000000000004">
      <c r="A7856" s="1">
        <v>42539</v>
      </c>
      <c r="B7856" t="s">
        <v>37</v>
      </c>
      <c r="C7856" t="s">
        <v>50</v>
      </c>
      <c r="D7856" t="s">
        <v>26</v>
      </c>
      <c r="E7856" t="s">
        <v>42</v>
      </c>
      <c r="F7856" t="s">
        <v>64</v>
      </c>
      <c r="G7856">
        <v>13.632</v>
      </c>
    </row>
    <row r="7857" spans="1:7" x14ac:dyDescent="0.55000000000000004">
      <c r="A7857" s="1">
        <v>42154</v>
      </c>
      <c r="B7857" t="s">
        <v>37</v>
      </c>
      <c r="C7857" t="s">
        <v>315</v>
      </c>
      <c r="D7857" t="s">
        <v>26</v>
      </c>
      <c r="E7857" t="s">
        <v>42</v>
      </c>
      <c r="F7857" t="s">
        <v>86</v>
      </c>
      <c r="G7857">
        <v>13.62</v>
      </c>
    </row>
    <row r="7858" spans="1:7" x14ac:dyDescent="0.55000000000000004">
      <c r="A7858" s="1">
        <v>42912</v>
      </c>
      <c r="B7858" t="s">
        <v>98</v>
      </c>
      <c r="C7858" t="s">
        <v>100</v>
      </c>
      <c r="D7858" t="s">
        <v>101</v>
      </c>
      <c r="E7858" t="s">
        <v>67</v>
      </c>
      <c r="F7858" t="s">
        <v>157</v>
      </c>
      <c r="G7858">
        <v>13.616</v>
      </c>
    </row>
    <row r="7859" spans="1:7" x14ac:dyDescent="0.55000000000000004">
      <c r="A7859" s="1">
        <v>43250</v>
      </c>
      <c r="B7859" t="s">
        <v>98</v>
      </c>
      <c r="C7859" t="s">
        <v>416</v>
      </c>
      <c r="D7859" t="s">
        <v>40</v>
      </c>
      <c r="E7859" t="s">
        <v>28</v>
      </c>
      <c r="F7859" t="s">
        <v>61</v>
      </c>
      <c r="G7859">
        <v>13.592000000000001</v>
      </c>
    </row>
    <row r="7860" spans="1:7" x14ac:dyDescent="0.55000000000000004">
      <c r="A7860" s="1">
        <v>43437</v>
      </c>
      <c r="B7860" t="s">
        <v>22</v>
      </c>
      <c r="C7860" t="s">
        <v>100</v>
      </c>
      <c r="D7860" t="s">
        <v>101</v>
      </c>
      <c r="E7860" t="s">
        <v>28</v>
      </c>
      <c r="F7860" t="s">
        <v>61</v>
      </c>
      <c r="G7860">
        <v>13.592000000000001</v>
      </c>
    </row>
    <row r="7861" spans="1:7" x14ac:dyDescent="0.55000000000000004">
      <c r="A7861" s="1">
        <v>43445</v>
      </c>
      <c r="B7861" t="s">
        <v>37</v>
      </c>
      <c r="C7861" t="s">
        <v>50</v>
      </c>
      <c r="D7861" t="s">
        <v>26</v>
      </c>
      <c r="E7861" t="s">
        <v>42</v>
      </c>
      <c r="F7861" t="s">
        <v>64</v>
      </c>
      <c r="G7861">
        <v>13.584</v>
      </c>
    </row>
    <row r="7862" spans="1:7" x14ac:dyDescent="0.55000000000000004">
      <c r="A7862" s="1">
        <v>42835</v>
      </c>
      <c r="B7862" t="s">
        <v>37</v>
      </c>
      <c r="C7862" t="s">
        <v>207</v>
      </c>
      <c r="D7862" t="s">
        <v>101</v>
      </c>
      <c r="E7862" t="s">
        <v>42</v>
      </c>
      <c r="F7862" t="s">
        <v>64</v>
      </c>
      <c r="G7862">
        <v>13.568</v>
      </c>
    </row>
    <row r="7863" spans="1:7" x14ac:dyDescent="0.55000000000000004">
      <c r="A7863" s="1">
        <v>43294</v>
      </c>
      <c r="B7863" t="s">
        <v>37</v>
      </c>
      <c r="C7863" t="s">
        <v>4535</v>
      </c>
      <c r="D7863" t="s">
        <v>101</v>
      </c>
      <c r="E7863" t="s">
        <v>42</v>
      </c>
      <c r="F7863" t="s">
        <v>86</v>
      </c>
      <c r="G7863">
        <v>13.56</v>
      </c>
    </row>
    <row r="7864" spans="1:7" x14ac:dyDescent="0.55000000000000004">
      <c r="A7864" s="1">
        <v>42675</v>
      </c>
      <c r="B7864" t="s">
        <v>22</v>
      </c>
      <c r="C7864" t="s">
        <v>263</v>
      </c>
      <c r="D7864" t="s">
        <v>144</v>
      </c>
      <c r="E7864" t="s">
        <v>42</v>
      </c>
      <c r="F7864" t="s">
        <v>86</v>
      </c>
      <c r="G7864">
        <v>13.52</v>
      </c>
    </row>
    <row r="7865" spans="1:7" x14ac:dyDescent="0.55000000000000004">
      <c r="A7865" s="1">
        <v>43080</v>
      </c>
      <c r="B7865" t="s">
        <v>37</v>
      </c>
      <c r="C7865" t="s">
        <v>494</v>
      </c>
      <c r="D7865" t="s">
        <v>144</v>
      </c>
      <c r="E7865" t="s">
        <v>42</v>
      </c>
      <c r="F7865" t="s">
        <v>575</v>
      </c>
      <c r="G7865">
        <v>13.52</v>
      </c>
    </row>
    <row r="7866" spans="1:7" x14ac:dyDescent="0.55000000000000004">
      <c r="A7866" s="1">
        <v>42199</v>
      </c>
      <c r="B7866" t="s">
        <v>22</v>
      </c>
      <c r="C7866" t="s">
        <v>143</v>
      </c>
      <c r="D7866" t="s">
        <v>144</v>
      </c>
      <c r="E7866" t="s">
        <v>67</v>
      </c>
      <c r="F7866" t="s">
        <v>68</v>
      </c>
      <c r="G7866">
        <v>13.494</v>
      </c>
    </row>
    <row r="7867" spans="1:7" x14ac:dyDescent="0.55000000000000004">
      <c r="A7867" s="1">
        <v>43086</v>
      </c>
      <c r="B7867" t="s">
        <v>37</v>
      </c>
      <c r="C7867" t="s">
        <v>665</v>
      </c>
      <c r="D7867" t="s">
        <v>40</v>
      </c>
      <c r="E7867" t="s">
        <v>42</v>
      </c>
      <c r="F7867" t="s">
        <v>71</v>
      </c>
      <c r="G7867">
        <v>13.488</v>
      </c>
    </row>
    <row r="7868" spans="1:7" x14ac:dyDescent="0.55000000000000004">
      <c r="A7868" s="1">
        <v>43457</v>
      </c>
      <c r="B7868" t="s">
        <v>22</v>
      </c>
      <c r="C7868" t="s">
        <v>39</v>
      </c>
      <c r="D7868" t="s">
        <v>40</v>
      </c>
      <c r="E7868" t="s">
        <v>42</v>
      </c>
      <c r="F7868" t="s">
        <v>64</v>
      </c>
      <c r="G7868">
        <v>13.48</v>
      </c>
    </row>
    <row r="7869" spans="1:7" x14ac:dyDescent="0.55000000000000004">
      <c r="A7869" s="1">
        <v>42823</v>
      </c>
      <c r="B7869" t="s">
        <v>22</v>
      </c>
      <c r="C7869" t="s">
        <v>263</v>
      </c>
      <c r="D7869" t="s">
        <v>144</v>
      </c>
      <c r="E7869" t="s">
        <v>42</v>
      </c>
      <c r="F7869" t="s">
        <v>86</v>
      </c>
      <c r="G7869">
        <v>13.48</v>
      </c>
    </row>
    <row r="7870" spans="1:7" x14ac:dyDescent="0.55000000000000004">
      <c r="A7870" s="1">
        <v>43350</v>
      </c>
      <c r="B7870" t="s">
        <v>22</v>
      </c>
      <c r="C7870" t="s">
        <v>110</v>
      </c>
      <c r="D7870" t="s">
        <v>101</v>
      </c>
      <c r="E7870" t="s">
        <v>67</v>
      </c>
      <c r="F7870" t="s">
        <v>157</v>
      </c>
      <c r="G7870">
        <v>13.48</v>
      </c>
    </row>
    <row r="7871" spans="1:7" x14ac:dyDescent="0.55000000000000004">
      <c r="A7871" s="1">
        <v>43190</v>
      </c>
      <c r="B7871" t="s">
        <v>22</v>
      </c>
      <c r="C7871" t="s">
        <v>207</v>
      </c>
      <c r="D7871" t="s">
        <v>101</v>
      </c>
      <c r="E7871" t="s">
        <v>42</v>
      </c>
      <c r="F7871" t="s">
        <v>71</v>
      </c>
      <c r="G7871">
        <v>13.468</v>
      </c>
    </row>
    <row r="7872" spans="1:7" x14ac:dyDescent="0.55000000000000004">
      <c r="A7872" s="1">
        <v>43387</v>
      </c>
      <c r="B7872" t="s">
        <v>98</v>
      </c>
      <c r="C7872" t="s">
        <v>207</v>
      </c>
      <c r="D7872" t="s">
        <v>101</v>
      </c>
      <c r="E7872" t="s">
        <v>42</v>
      </c>
      <c r="F7872" t="s">
        <v>71</v>
      </c>
      <c r="G7872">
        <v>13.456</v>
      </c>
    </row>
    <row r="7873" spans="1:7" x14ac:dyDescent="0.55000000000000004">
      <c r="A7873" s="1">
        <v>42296</v>
      </c>
      <c r="B7873" t="s">
        <v>22</v>
      </c>
      <c r="C7873" t="s">
        <v>39</v>
      </c>
      <c r="D7873" t="s">
        <v>40</v>
      </c>
      <c r="E7873" t="s">
        <v>42</v>
      </c>
      <c r="F7873" t="s">
        <v>86</v>
      </c>
      <c r="G7873">
        <v>13.44</v>
      </c>
    </row>
    <row r="7874" spans="1:7" x14ac:dyDescent="0.55000000000000004">
      <c r="A7874" s="1">
        <v>43328</v>
      </c>
      <c r="B7874" t="s">
        <v>22</v>
      </c>
      <c r="C7874" t="s">
        <v>331</v>
      </c>
      <c r="D7874" t="s">
        <v>26</v>
      </c>
      <c r="E7874" t="s">
        <v>42</v>
      </c>
      <c r="F7874" t="s">
        <v>71</v>
      </c>
      <c r="G7874">
        <v>13.428000000000001</v>
      </c>
    </row>
    <row r="7875" spans="1:7" x14ac:dyDescent="0.55000000000000004">
      <c r="A7875" s="1">
        <v>42815</v>
      </c>
      <c r="B7875" t="s">
        <v>22</v>
      </c>
      <c r="C7875" t="s">
        <v>207</v>
      </c>
      <c r="D7875" t="s">
        <v>101</v>
      </c>
      <c r="E7875" t="s">
        <v>42</v>
      </c>
      <c r="F7875" t="s">
        <v>64</v>
      </c>
      <c r="G7875">
        <v>13.391999999999999</v>
      </c>
    </row>
    <row r="7876" spans="1:7" x14ac:dyDescent="0.55000000000000004">
      <c r="A7876" s="1">
        <v>43365</v>
      </c>
      <c r="B7876" t="s">
        <v>37</v>
      </c>
      <c r="C7876" t="s">
        <v>100</v>
      </c>
      <c r="D7876" t="s">
        <v>101</v>
      </c>
      <c r="E7876" t="s">
        <v>42</v>
      </c>
      <c r="F7876" t="s">
        <v>169</v>
      </c>
      <c r="G7876">
        <v>13.391999999999999</v>
      </c>
    </row>
    <row r="7877" spans="1:7" x14ac:dyDescent="0.55000000000000004">
      <c r="A7877" s="1">
        <v>42869</v>
      </c>
      <c r="B7877" t="s">
        <v>37</v>
      </c>
      <c r="C7877" t="s">
        <v>50</v>
      </c>
      <c r="D7877" t="s">
        <v>26</v>
      </c>
      <c r="E7877" t="s">
        <v>42</v>
      </c>
      <c r="F7877" t="s">
        <v>71</v>
      </c>
      <c r="G7877">
        <v>13.391999999999999</v>
      </c>
    </row>
    <row r="7878" spans="1:7" x14ac:dyDescent="0.55000000000000004">
      <c r="A7878" s="1">
        <v>43438</v>
      </c>
      <c r="B7878" t="s">
        <v>37</v>
      </c>
      <c r="C7878" t="s">
        <v>143</v>
      </c>
      <c r="D7878" t="s">
        <v>144</v>
      </c>
      <c r="E7878" t="s">
        <v>42</v>
      </c>
      <c r="F7878" t="s">
        <v>64</v>
      </c>
      <c r="G7878">
        <v>13.391999999999999</v>
      </c>
    </row>
    <row r="7879" spans="1:7" x14ac:dyDescent="0.55000000000000004">
      <c r="A7879" s="1">
        <v>43288</v>
      </c>
      <c r="B7879" t="s">
        <v>22</v>
      </c>
      <c r="C7879" t="s">
        <v>143</v>
      </c>
      <c r="D7879" t="s">
        <v>144</v>
      </c>
      <c r="E7879" t="s">
        <v>42</v>
      </c>
      <c r="F7879" t="s">
        <v>55</v>
      </c>
      <c r="G7879">
        <v>13.391999999999999</v>
      </c>
    </row>
    <row r="7880" spans="1:7" x14ac:dyDescent="0.55000000000000004">
      <c r="A7880" s="1">
        <v>42150</v>
      </c>
      <c r="B7880" t="s">
        <v>22</v>
      </c>
      <c r="C7880" t="s">
        <v>207</v>
      </c>
      <c r="D7880" t="s">
        <v>101</v>
      </c>
      <c r="E7880" t="s">
        <v>42</v>
      </c>
      <c r="F7880" t="s">
        <v>64</v>
      </c>
      <c r="G7880">
        <v>13.391999999999999</v>
      </c>
    </row>
    <row r="7881" spans="1:7" x14ac:dyDescent="0.55000000000000004">
      <c r="A7881" s="1">
        <v>42882</v>
      </c>
      <c r="B7881" t="s">
        <v>22</v>
      </c>
      <c r="C7881" t="s">
        <v>39</v>
      </c>
      <c r="D7881" t="s">
        <v>40</v>
      </c>
      <c r="E7881" t="s">
        <v>42</v>
      </c>
      <c r="F7881" t="s">
        <v>86</v>
      </c>
      <c r="G7881">
        <v>13.38</v>
      </c>
    </row>
    <row r="7882" spans="1:7" x14ac:dyDescent="0.55000000000000004">
      <c r="A7882" s="1">
        <v>43423</v>
      </c>
      <c r="B7882" t="s">
        <v>98</v>
      </c>
      <c r="C7882" t="s">
        <v>263</v>
      </c>
      <c r="D7882" t="s">
        <v>144</v>
      </c>
      <c r="E7882" t="s">
        <v>42</v>
      </c>
      <c r="F7882" t="s">
        <v>86</v>
      </c>
      <c r="G7882">
        <v>13.36</v>
      </c>
    </row>
    <row r="7883" spans="1:7" x14ac:dyDescent="0.55000000000000004">
      <c r="A7883" s="1">
        <v>42245</v>
      </c>
      <c r="B7883" t="s">
        <v>37</v>
      </c>
      <c r="C7883" t="s">
        <v>39</v>
      </c>
      <c r="D7883" t="s">
        <v>40</v>
      </c>
      <c r="E7883" t="s">
        <v>42</v>
      </c>
      <c r="F7883" t="s">
        <v>86</v>
      </c>
      <c r="G7883">
        <v>13.36</v>
      </c>
    </row>
    <row r="7884" spans="1:7" x14ac:dyDescent="0.55000000000000004">
      <c r="A7884" s="1">
        <v>42161</v>
      </c>
      <c r="B7884" t="s">
        <v>22</v>
      </c>
      <c r="C7884" t="s">
        <v>263</v>
      </c>
      <c r="D7884" t="s">
        <v>144</v>
      </c>
      <c r="E7884" t="s">
        <v>42</v>
      </c>
      <c r="F7884" t="s">
        <v>64</v>
      </c>
      <c r="G7884">
        <v>13.36</v>
      </c>
    </row>
    <row r="7885" spans="1:7" x14ac:dyDescent="0.55000000000000004">
      <c r="A7885" s="1">
        <v>42415</v>
      </c>
      <c r="B7885" t="s">
        <v>22</v>
      </c>
      <c r="C7885" t="s">
        <v>39</v>
      </c>
      <c r="D7885" t="s">
        <v>40</v>
      </c>
      <c r="E7885" t="s">
        <v>42</v>
      </c>
      <c r="F7885" t="s">
        <v>86</v>
      </c>
      <c r="G7885">
        <v>13.36</v>
      </c>
    </row>
    <row r="7886" spans="1:7" x14ac:dyDescent="0.55000000000000004">
      <c r="A7886" s="1">
        <v>43393</v>
      </c>
      <c r="B7886" t="s">
        <v>22</v>
      </c>
      <c r="C7886" t="s">
        <v>1708</v>
      </c>
      <c r="D7886" t="s">
        <v>26</v>
      </c>
      <c r="E7886" t="s">
        <v>42</v>
      </c>
      <c r="F7886" t="s">
        <v>64</v>
      </c>
      <c r="G7886">
        <v>13.36</v>
      </c>
    </row>
    <row r="7887" spans="1:7" x14ac:dyDescent="0.55000000000000004">
      <c r="A7887" s="1">
        <v>43453</v>
      </c>
      <c r="B7887" t="s">
        <v>22</v>
      </c>
      <c r="C7887" t="s">
        <v>453</v>
      </c>
      <c r="D7887" t="s">
        <v>40</v>
      </c>
      <c r="E7887" t="s">
        <v>28</v>
      </c>
      <c r="F7887" t="s">
        <v>61</v>
      </c>
      <c r="G7887">
        <v>13.36</v>
      </c>
    </row>
    <row r="7888" spans="1:7" x14ac:dyDescent="0.55000000000000004">
      <c r="A7888" s="1">
        <v>42243</v>
      </c>
      <c r="B7888" t="s">
        <v>22</v>
      </c>
      <c r="C7888" t="s">
        <v>315</v>
      </c>
      <c r="D7888" t="s">
        <v>26</v>
      </c>
      <c r="E7888" t="s">
        <v>42</v>
      </c>
      <c r="F7888" t="s">
        <v>86</v>
      </c>
      <c r="G7888">
        <v>13.36</v>
      </c>
    </row>
    <row r="7889" spans="1:7" x14ac:dyDescent="0.55000000000000004">
      <c r="A7889" s="1">
        <v>43450</v>
      </c>
      <c r="B7889" t="s">
        <v>98</v>
      </c>
      <c r="C7889" t="s">
        <v>39</v>
      </c>
      <c r="D7889" t="s">
        <v>40</v>
      </c>
      <c r="E7889" t="s">
        <v>42</v>
      </c>
      <c r="F7889" t="s">
        <v>86</v>
      </c>
      <c r="G7889">
        <v>13.36</v>
      </c>
    </row>
    <row r="7890" spans="1:7" x14ac:dyDescent="0.55000000000000004">
      <c r="A7890" s="1">
        <v>43065</v>
      </c>
      <c r="B7890" t="s">
        <v>98</v>
      </c>
      <c r="C7890" t="s">
        <v>745</v>
      </c>
      <c r="D7890" t="s">
        <v>144</v>
      </c>
      <c r="E7890" t="s">
        <v>42</v>
      </c>
      <c r="F7890" t="s">
        <v>86</v>
      </c>
      <c r="G7890">
        <v>13.36</v>
      </c>
    </row>
    <row r="7891" spans="1:7" x14ac:dyDescent="0.55000000000000004">
      <c r="A7891" s="1">
        <v>43301</v>
      </c>
      <c r="B7891" t="s">
        <v>37</v>
      </c>
      <c r="C7891" t="s">
        <v>263</v>
      </c>
      <c r="D7891" t="s">
        <v>144</v>
      </c>
      <c r="E7891" t="s">
        <v>42</v>
      </c>
      <c r="F7891" t="s">
        <v>86</v>
      </c>
      <c r="G7891">
        <v>13.36</v>
      </c>
    </row>
    <row r="7892" spans="1:7" x14ac:dyDescent="0.55000000000000004">
      <c r="A7892" s="1">
        <v>43347</v>
      </c>
      <c r="B7892" t="s">
        <v>22</v>
      </c>
      <c r="C7892" t="s">
        <v>39</v>
      </c>
      <c r="D7892" t="s">
        <v>40</v>
      </c>
      <c r="E7892" t="s">
        <v>42</v>
      </c>
      <c r="F7892" t="s">
        <v>71</v>
      </c>
      <c r="G7892">
        <v>13.343999999999999</v>
      </c>
    </row>
    <row r="7893" spans="1:7" x14ac:dyDescent="0.55000000000000004">
      <c r="A7893" s="1">
        <v>42939</v>
      </c>
      <c r="B7893" t="s">
        <v>22</v>
      </c>
      <c r="C7893" t="s">
        <v>100</v>
      </c>
      <c r="D7893" t="s">
        <v>101</v>
      </c>
      <c r="E7893" t="s">
        <v>42</v>
      </c>
      <c r="F7893" t="s">
        <v>575</v>
      </c>
      <c r="G7893">
        <v>13.343999999999999</v>
      </c>
    </row>
    <row r="7894" spans="1:7" x14ac:dyDescent="0.55000000000000004">
      <c r="A7894" s="1">
        <v>43437</v>
      </c>
      <c r="B7894" t="s">
        <v>22</v>
      </c>
      <c r="C7894" t="s">
        <v>453</v>
      </c>
      <c r="D7894" t="s">
        <v>40</v>
      </c>
      <c r="E7894" t="s">
        <v>42</v>
      </c>
      <c r="F7894" t="s">
        <v>64</v>
      </c>
      <c r="G7894">
        <v>13.343999999999999</v>
      </c>
    </row>
    <row r="7895" spans="1:7" x14ac:dyDescent="0.55000000000000004">
      <c r="A7895" s="1">
        <v>42240</v>
      </c>
      <c r="B7895" t="s">
        <v>37</v>
      </c>
      <c r="C7895" t="s">
        <v>263</v>
      </c>
      <c r="D7895" t="s">
        <v>144</v>
      </c>
      <c r="E7895" t="s">
        <v>28</v>
      </c>
      <c r="F7895" t="s">
        <v>61</v>
      </c>
      <c r="G7895">
        <v>13.28</v>
      </c>
    </row>
    <row r="7896" spans="1:7" x14ac:dyDescent="0.55000000000000004">
      <c r="A7896" s="1">
        <v>43000</v>
      </c>
      <c r="B7896" t="s">
        <v>98</v>
      </c>
      <c r="C7896" t="s">
        <v>25</v>
      </c>
      <c r="D7896" t="s">
        <v>26</v>
      </c>
      <c r="E7896" t="s">
        <v>28</v>
      </c>
      <c r="F7896" t="s">
        <v>61</v>
      </c>
      <c r="G7896">
        <v>13.28</v>
      </c>
    </row>
    <row r="7897" spans="1:7" x14ac:dyDescent="0.55000000000000004">
      <c r="A7897" s="1">
        <v>42038</v>
      </c>
      <c r="B7897" t="s">
        <v>22</v>
      </c>
      <c r="C7897" t="s">
        <v>92</v>
      </c>
      <c r="D7897" t="s">
        <v>40</v>
      </c>
      <c r="E7897" t="s">
        <v>42</v>
      </c>
      <c r="F7897" t="s">
        <v>71</v>
      </c>
      <c r="G7897">
        <v>13.272</v>
      </c>
    </row>
    <row r="7898" spans="1:7" x14ac:dyDescent="0.55000000000000004">
      <c r="A7898" s="1">
        <v>43410</v>
      </c>
      <c r="B7898" t="s">
        <v>22</v>
      </c>
      <c r="C7898" t="s">
        <v>84</v>
      </c>
      <c r="D7898" t="s">
        <v>26</v>
      </c>
      <c r="E7898" t="s">
        <v>42</v>
      </c>
      <c r="F7898" t="s">
        <v>71</v>
      </c>
      <c r="G7898">
        <v>13.272</v>
      </c>
    </row>
    <row r="7899" spans="1:7" x14ac:dyDescent="0.55000000000000004">
      <c r="A7899" s="1">
        <v>43461</v>
      </c>
      <c r="B7899" t="s">
        <v>37</v>
      </c>
      <c r="C7899" t="s">
        <v>494</v>
      </c>
      <c r="D7899" t="s">
        <v>144</v>
      </c>
      <c r="E7899" t="s">
        <v>42</v>
      </c>
      <c r="F7899" t="s">
        <v>64</v>
      </c>
      <c r="G7899">
        <v>13.247999999999999</v>
      </c>
    </row>
    <row r="7900" spans="1:7" x14ac:dyDescent="0.55000000000000004">
      <c r="A7900" s="1">
        <v>43442</v>
      </c>
      <c r="B7900" t="s">
        <v>22</v>
      </c>
      <c r="C7900" t="s">
        <v>143</v>
      </c>
      <c r="D7900" t="s">
        <v>144</v>
      </c>
      <c r="E7900" t="s">
        <v>42</v>
      </c>
      <c r="F7900" t="s">
        <v>64</v>
      </c>
      <c r="G7900">
        <v>13.247999999999999</v>
      </c>
    </row>
    <row r="7901" spans="1:7" x14ac:dyDescent="0.55000000000000004">
      <c r="A7901" s="1">
        <v>43451</v>
      </c>
      <c r="B7901" t="s">
        <v>22</v>
      </c>
      <c r="C7901" t="s">
        <v>39</v>
      </c>
      <c r="D7901" t="s">
        <v>40</v>
      </c>
      <c r="E7901" t="s">
        <v>42</v>
      </c>
      <c r="F7901" t="s">
        <v>86</v>
      </c>
      <c r="G7901">
        <v>13.23</v>
      </c>
    </row>
    <row r="7902" spans="1:7" x14ac:dyDescent="0.55000000000000004">
      <c r="A7902" s="1">
        <v>43049</v>
      </c>
      <c r="B7902" t="s">
        <v>98</v>
      </c>
      <c r="C7902" t="s">
        <v>39</v>
      </c>
      <c r="D7902" t="s">
        <v>40</v>
      </c>
      <c r="E7902" t="s">
        <v>42</v>
      </c>
      <c r="F7902" t="s">
        <v>71</v>
      </c>
      <c r="G7902">
        <v>13.215999999999999</v>
      </c>
    </row>
    <row r="7903" spans="1:7" x14ac:dyDescent="0.55000000000000004">
      <c r="A7903" s="1">
        <v>43239</v>
      </c>
      <c r="B7903" t="s">
        <v>22</v>
      </c>
      <c r="C7903" t="s">
        <v>100</v>
      </c>
      <c r="D7903" t="s">
        <v>101</v>
      </c>
      <c r="E7903" t="s">
        <v>42</v>
      </c>
      <c r="F7903" t="s">
        <v>43</v>
      </c>
      <c r="G7903">
        <v>13.215999999999999</v>
      </c>
    </row>
    <row r="7904" spans="1:7" x14ac:dyDescent="0.55000000000000004">
      <c r="A7904" s="1">
        <v>43001</v>
      </c>
      <c r="B7904" t="s">
        <v>37</v>
      </c>
      <c r="C7904" t="s">
        <v>92</v>
      </c>
      <c r="D7904" t="s">
        <v>40</v>
      </c>
      <c r="E7904" t="s">
        <v>42</v>
      </c>
      <c r="F7904" t="s">
        <v>71</v>
      </c>
      <c r="G7904">
        <v>13.215999999999999</v>
      </c>
    </row>
    <row r="7905" spans="1:7" x14ac:dyDescent="0.55000000000000004">
      <c r="A7905" s="1">
        <v>42837</v>
      </c>
      <c r="B7905" t="s">
        <v>22</v>
      </c>
      <c r="C7905" t="s">
        <v>39</v>
      </c>
      <c r="D7905" t="s">
        <v>40</v>
      </c>
      <c r="E7905" t="s">
        <v>42</v>
      </c>
      <c r="F7905" t="s">
        <v>71</v>
      </c>
      <c r="G7905">
        <v>13.208</v>
      </c>
    </row>
    <row r="7906" spans="1:7" x14ac:dyDescent="0.55000000000000004">
      <c r="A7906" s="1">
        <v>42313</v>
      </c>
      <c r="B7906" t="s">
        <v>22</v>
      </c>
      <c r="C7906" t="s">
        <v>143</v>
      </c>
      <c r="D7906" t="s">
        <v>144</v>
      </c>
      <c r="E7906" t="s">
        <v>42</v>
      </c>
      <c r="F7906" t="s">
        <v>71</v>
      </c>
      <c r="G7906">
        <v>13.194000000000001</v>
      </c>
    </row>
    <row r="7907" spans="1:7" x14ac:dyDescent="0.55000000000000004">
      <c r="A7907" s="1">
        <v>42220</v>
      </c>
      <c r="B7907" t="s">
        <v>22</v>
      </c>
      <c r="C7907" t="s">
        <v>117</v>
      </c>
      <c r="D7907" t="s">
        <v>40</v>
      </c>
      <c r="E7907" t="s">
        <v>42</v>
      </c>
      <c r="F7907" t="s">
        <v>71</v>
      </c>
      <c r="G7907">
        <v>13.183999999999999</v>
      </c>
    </row>
    <row r="7908" spans="1:7" x14ac:dyDescent="0.55000000000000004">
      <c r="A7908" s="1">
        <v>42864</v>
      </c>
      <c r="B7908" t="s">
        <v>37</v>
      </c>
      <c r="C7908" t="s">
        <v>100</v>
      </c>
      <c r="D7908" t="s">
        <v>101</v>
      </c>
      <c r="E7908" t="s">
        <v>42</v>
      </c>
      <c r="F7908" t="s">
        <v>71</v>
      </c>
      <c r="G7908">
        <v>13.183999999999999</v>
      </c>
    </row>
    <row r="7909" spans="1:7" x14ac:dyDescent="0.55000000000000004">
      <c r="A7909" s="1">
        <v>42374</v>
      </c>
      <c r="B7909" t="s">
        <v>37</v>
      </c>
      <c r="C7909" t="s">
        <v>263</v>
      </c>
      <c r="D7909" t="s">
        <v>144</v>
      </c>
      <c r="E7909" t="s">
        <v>42</v>
      </c>
      <c r="F7909" t="s">
        <v>71</v>
      </c>
      <c r="G7909">
        <v>13.167999999999999</v>
      </c>
    </row>
    <row r="7910" spans="1:7" x14ac:dyDescent="0.55000000000000004">
      <c r="A7910" s="1">
        <v>42254</v>
      </c>
      <c r="B7910" t="s">
        <v>22</v>
      </c>
      <c r="C7910" t="s">
        <v>207</v>
      </c>
      <c r="D7910" t="s">
        <v>101</v>
      </c>
      <c r="E7910" t="s">
        <v>42</v>
      </c>
      <c r="F7910" t="s">
        <v>265</v>
      </c>
      <c r="G7910">
        <v>13.16</v>
      </c>
    </row>
    <row r="7911" spans="1:7" x14ac:dyDescent="0.55000000000000004">
      <c r="A7911" s="1">
        <v>42975</v>
      </c>
      <c r="B7911" t="s">
        <v>22</v>
      </c>
      <c r="C7911" t="s">
        <v>100</v>
      </c>
      <c r="D7911" t="s">
        <v>101</v>
      </c>
      <c r="E7911" t="s">
        <v>42</v>
      </c>
      <c r="F7911" t="s">
        <v>71</v>
      </c>
      <c r="G7911">
        <v>13.14</v>
      </c>
    </row>
    <row r="7912" spans="1:7" x14ac:dyDescent="0.55000000000000004">
      <c r="A7912" s="1">
        <v>42261</v>
      </c>
      <c r="B7912" t="s">
        <v>22</v>
      </c>
      <c r="C7912" t="s">
        <v>50</v>
      </c>
      <c r="D7912" t="s">
        <v>26</v>
      </c>
      <c r="E7912" t="s">
        <v>28</v>
      </c>
      <c r="F7912" t="s">
        <v>61</v>
      </c>
      <c r="G7912">
        <v>13.128</v>
      </c>
    </row>
    <row r="7913" spans="1:7" x14ac:dyDescent="0.55000000000000004">
      <c r="A7913" s="1">
        <v>43304</v>
      </c>
      <c r="B7913" t="s">
        <v>37</v>
      </c>
      <c r="C7913" t="s">
        <v>263</v>
      </c>
      <c r="D7913" t="s">
        <v>144</v>
      </c>
      <c r="E7913" t="s">
        <v>42</v>
      </c>
      <c r="F7913" t="s">
        <v>71</v>
      </c>
      <c r="G7913">
        <v>13.128</v>
      </c>
    </row>
    <row r="7914" spans="1:7" x14ac:dyDescent="0.55000000000000004">
      <c r="A7914" s="1">
        <v>43263</v>
      </c>
      <c r="B7914" t="s">
        <v>22</v>
      </c>
      <c r="C7914" t="s">
        <v>263</v>
      </c>
      <c r="D7914" t="s">
        <v>144</v>
      </c>
      <c r="E7914" t="s">
        <v>42</v>
      </c>
      <c r="F7914" t="s">
        <v>71</v>
      </c>
      <c r="G7914">
        <v>13.128</v>
      </c>
    </row>
    <row r="7915" spans="1:7" x14ac:dyDescent="0.55000000000000004">
      <c r="A7915" s="1">
        <v>43347</v>
      </c>
      <c r="B7915" t="s">
        <v>22</v>
      </c>
      <c r="C7915" t="s">
        <v>100</v>
      </c>
      <c r="D7915" t="s">
        <v>101</v>
      </c>
      <c r="E7915" t="s">
        <v>42</v>
      </c>
      <c r="F7915" t="s">
        <v>64</v>
      </c>
      <c r="G7915">
        <v>13.12</v>
      </c>
    </row>
    <row r="7916" spans="1:7" x14ac:dyDescent="0.55000000000000004">
      <c r="A7916" s="1">
        <v>42699</v>
      </c>
      <c r="B7916" t="s">
        <v>22</v>
      </c>
      <c r="C7916" t="s">
        <v>84</v>
      </c>
      <c r="D7916" t="s">
        <v>26</v>
      </c>
      <c r="E7916" t="s">
        <v>42</v>
      </c>
      <c r="F7916" t="s">
        <v>64</v>
      </c>
      <c r="G7916">
        <v>13.12</v>
      </c>
    </row>
    <row r="7917" spans="1:7" x14ac:dyDescent="0.55000000000000004">
      <c r="A7917" s="1">
        <v>42112</v>
      </c>
      <c r="B7917" t="s">
        <v>22</v>
      </c>
      <c r="C7917" t="s">
        <v>39</v>
      </c>
      <c r="D7917" t="s">
        <v>40</v>
      </c>
      <c r="E7917" t="s">
        <v>42</v>
      </c>
      <c r="F7917" t="s">
        <v>64</v>
      </c>
      <c r="G7917">
        <v>13.12</v>
      </c>
    </row>
    <row r="7918" spans="1:7" x14ac:dyDescent="0.55000000000000004">
      <c r="A7918" s="1">
        <v>43289</v>
      </c>
      <c r="B7918" t="s">
        <v>98</v>
      </c>
      <c r="C7918" t="s">
        <v>92</v>
      </c>
      <c r="D7918" t="s">
        <v>40</v>
      </c>
      <c r="E7918" t="s">
        <v>42</v>
      </c>
      <c r="F7918" t="s">
        <v>64</v>
      </c>
      <c r="G7918">
        <v>13.12</v>
      </c>
    </row>
    <row r="7919" spans="1:7" x14ac:dyDescent="0.55000000000000004">
      <c r="A7919" s="1">
        <v>42715</v>
      </c>
      <c r="B7919" t="s">
        <v>22</v>
      </c>
      <c r="C7919" t="s">
        <v>453</v>
      </c>
      <c r="D7919" t="s">
        <v>40</v>
      </c>
      <c r="E7919" t="s">
        <v>42</v>
      </c>
      <c r="F7919" t="s">
        <v>64</v>
      </c>
      <c r="G7919">
        <v>13.12</v>
      </c>
    </row>
    <row r="7920" spans="1:7" x14ac:dyDescent="0.55000000000000004">
      <c r="A7920" s="1">
        <v>42336</v>
      </c>
      <c r="B7920" t="s">
        <v>37</v>
      </c>
      <c r="C7920" t="s">
        <v>379</v>
      </c>
      <c r="D7920" t="s">
        <v>26</v>
      </c>
      <c r="E7920" t="s">
        <v>42</v>
      </c>
      <c r="F7920" t="s">
        <v>64</v>
      </c>
      <c r="G7920">
        <v>13.12</v>
      </c>
    </row>
    <row r="7921" spans="1:7" x14ac:dyDescent="0.55000000000000004">
      <c r="A7921" s="1">
        <v>42721</v>
      </c>
      <c r="B7921" t="s">
        <v>22</v>
      </c>
      <c r="C7921" t="s">
        <v>207</v>
      </c>
      <c r="D7921" t="s">
        <v>101</v>
      </c>
      <c r="E7921" t="s">
        <v>42</v>
      </c>
      <c r="F7921" t="s">
        <v>64</v>
      </c>
      <c r="G7921">
        <v>13.12</v>
      </c>
    </row>
    <row r="7922" spans="1:7" x14ac:dyDescent="0.55000000000000004">
      <c r="A7922" s="1">
        <v>43295</v>
      </c>
      <c r="B7922" t="s">
        <v>22</v>
      </c>
      <c r="C7922" t="s">
        <v>494</v>
      </c>
      <c r="D7922" t="s">
        <v>144</v>
      </c>
      <c r="E7922" t="s">
        <v>42</v>
      </c>
      <c r="F7922" t="s">
        <v>64</v>
      </c>
      <c r="G7922">
        <v>13.12</v>
      </c>
    </row>
    <row r="7923" spans="1:7" x14ac:dyDescent="0.55000000000000004">
      <c r="A7923" s="1">
        <v>42393</v>
      </c>
      <c r="B7923" t="s">
        <v>98</v>
      </c>
      <c r="C7923" t="s">
        <v>50</v>
      </c>
      <c r="D7923" t="s">
        <v>26</v>
      </c>
      <c r="E7923" t="s">
        <v>42</v>
      </c>
      <c r="F7923" t="s">
        <v>64</v>
      </c>
      <c r="G7923">
        <v>13.12</v>
      </c>
    </row>
    <row r="7924" spans="1:7" x14ac:dyDescent="0.55000000000000004">
      <c r="A7924" s="1">
        <v>42205</v>
      </c>
      <c r="B7924" t="s">
        <v>37</v>
      </c>
      <c r="C7924" t="s">
        <v>39</v>
      </c>
      <c r="D7924" t="s">
        <v>40</v>
      </c>
      <c r="E7924" t="s">
        <v>42</v>
      </c>
      <c r="F7924" t="s">
        <v>64</v>
      </c>
      <c r="G7924">
        <v>13.12</v>
      </c>
    </row>
    <row r="7925" spans="1:7" x14ac:dyDescent="0.55000000000000004">
      <c r="A7925" s="1">
        <v>42697</v>
      </c>
      <c r="B7925" t="s">
        <v>22</v>
      </c>
      <c r="C7925" t="s">
        <v>241</v>
      </c>
      <c r="D7925" t="s">
        <v>144</v>
      </c>
      <c r="E7925" t="s">
        <v>42</v>
      </c>
      <c r="F7925" t="s">
        <v>64</v>
      </c>
      <c r="G7925">
        <v>13.12</v>
      </c>
    </row>
    <row r="7926" spans="1:7" x14ac:dyDescent="0.55000000000000004">
      <c r="A7926" s="1">
        <v>43151</v>
      </c>
      <c r="B7926" t="s">
        <v>98</v>
      </c>
      <c r="C7926" t="s">
        <v>646</v>
      </c>
      <c r="D7926" t="s">
        <v>101</v>
      </c>
      <c r="E7926" t="s">
        <v>42</v>
      </c>
      <c r="F7926" t="s">
        <v>74</v>
      </c>
      <c r="G7926">
        <v>13.11</v>
      </c>
    </row>
    <row r="7927" spans="1:7" x14ac:dyDescent="0.55000000000000004">
      <c r="A7927" s="1">
        <v>43169</v>
      </c>
      <c r="B7927" t="s">
        <v>37</v>
      </c>
      <c r="C7927" t="s">
        <v>84</v>
      </c>
      <c r="D7927" t="s">
        <v>26</v>
      </c>
      <c r="E7927" t="s">
        <v>42</v>
      </c>
      <c r="F7927" t="s">
        <v>71</v>
      </c>
      <c r="G7927">
        <v>13.092000000000001</v>
      </c>
    </row>
    <row r="7928" spans="1:7" x14ac:dyDescent="0.55000000000000004">
      <c r="A7928" s="1">
        <v>42626</v>
      </c>
      <c r="B7928" t="s">
        <v>22</v>
      </c>
      <c r="C7928" t="s">
        <v>84</v>
      </c>
      <c r="D7928" t="s">
        <v>26</v>
      </c>
      <c r="E7928" t="s">
        <v>42</v>
      </c>
      <c r="F7928" t="s">
        <v>71</v>
      </c>
      <c r="G7928">
        <v>13.092000000000001</v>
      </c>
    </row>
    <row r="7929" spans="1:7" x14ac:dyDescent="0.55000000000000004">
      <c r="A7929" s="1">
        <v>42996</v>
      </c>
      <c r="B7929" t="s">
        <v>22</v>
      </c>
      <c r="C7929" t="s">
        <v>354</v>
      </c>
      <c r="D7929" t="s">
        <v>26</v>
      </c>
      <c r="E7929" t="s">
        <v>42</v>
      </c>
      <c r="F7929" t="s">
        <v>86</v>
      </c>
      <c r="G7929">
        <v>13.08</v>
      </c>
    </row>
    <row r="7930" spans="1:7" x14ac:dyDescent="0.55000000000000004">
      <c r="A7930" s="1">
        <v>42518</v>
      </c>
      <c r="B7930" t="s">
        <v>22</v>
      </c>
      <c r="C7930" t="s">
        <v>263</v>
      </c>
      <c r="D7930" t="s">
        <v>144</v>
      </c>
      <c r="E7930" t="s">
        <v>42</v>
      </c>
      <c r="F7930" t="s">
        <v>43</v>
      </c>
      <c r="G7930">
        <v>13.05</v>
      </c>
    </row>
    <row r="7931" spans="1:7" x14ac:dyDescent="0.55000000000000004">
      <c r="A7931" s="1">
        <v>43388</v>
      </c>
      <c r="B7931" t="s">
        <v>37</v>
      </c>
      <c r="C7931" t="s">
        <v>745</v>
      </c>
      <c r="D7931" t="s">
        <v>144</v>
      </c>
      <c r="E7931" t="s">
        <v>42</v>
      </c>
      <c r="F7931" t="s">
        <v>43</v>
      </c>
      <c r="G7931">
        <v>13.05</v>
      </c>
    </row>
    <row r="7932" spans="1:7" x14ac:dyDescent="0.55000000000000004">
      <c r="A7932" s="1">
        <v>43423</v>
      </c>
      <c r="B7932" t="s">
        <v>22</v>
      </c>
      <c r="C7932" t="s">
        <v>100</v>
      </c>
      <c r="D7932" t="s">
        <v>101</v>
      </c>
      <c r="E7932" t="s">
        <v>42</v>
      </c>
      <c r="F7932" t="s">
        <v>64</v>
      </c>
      <c r="G7932">
        <v>13.04</v>
      </c>
    </row>
    <row r="7933" spans="1:7" x14ac:dyDescent="0.55000000000000004">
      <c r="A7933" s="1">
        <v>42269</v>
      </c>
      <c r="B7933" t="s">
        <v>22</v>
      </c>
      <c r="C7933" t="s">
        <v>263</v>
      </c>
      <c r="D7933" t="s">
        <v>144</v>
      </c>
      <c r="E7933" t="s">
        <v>42</v>
      </c>
      <c r="F7933" t="s">
        <v>64</v>
      </c>
      <c r="G7933">
        <v>13.04</v>
      </c>
    </row>
    <row r="7934" spans="1:7" x14ac:dyDescent="0.55000000000000004">
      <c r="A7934" s="1">
        <v>43459</v>
      </c>
      <c r="B7934" t="s">
        <v>22</v>
      </c>
      <c r="C7934" t="s">
        <v>494</v>
      </c>
      <c r="D7934" t="s">
        <v>144</v>
      </c>
      <c r="E7934" t="s">
        <v>42</v>
      </c>
      <c r="F7934" t="s">
        <v>71</v>
      </c>
      <c r="G7934">
        <v>13.023</v>
      </c>
    </row>
    <row r="7935" spans="1:7" x14ac:dyDescent="0.55000000000000004">
      <c r="A7935" s="1">
        <v>43180</v>
      </c>
      <c r="B7935" t="s">
        <v>98</v>
      </c>
      <c r="C7935" t="s">
        <v>92</v>
      </c>
      <c r="D7935" t="s">
        <v>40</v>
      </c>
      <c r="E7935" t="s">
        <v>42</v>
      </c>
      <c r="F7935" t="s">
        <v>265</v>
      </c>
      <c r="G7935">
        <v>13.02</v>
      </c>
    </row>
    <row r="7936" spans="1:7" x14ac:dyDescent="0.55000000000000004">
      <c r="A7936" s="1">
        <v>43443</v>
      </c>
      <c r="B7936" t="s">
        <v>37</v>
      </c>
      <c r="C7936" t="s">
        <v>306</v>
      </c>
      <c r="D7936" t="s">
        <v>40</v>
      </c>
      <c r="E7936" t="s">
        <v>42</v>
      </c>
      <c r="F7936" t="s">
        <v>71</v>
      </c>
      <c r="G7936">
        <v>13.005000000000001</v>
      </c>
    </row>
    <row r="7937" spans="1:7" x14ac:dyDescent="0.55000000000000004">
      <c r="A7937" s="1">
        <v>42261</v>
      </c>
      <c r="B7937" t="s">
        <v>22</v>
      </c>
      <c r="C7937" t="s">
        <v>50</v>
      </c>
      <c r="D7937" t="s">
        <v>26</v>
      </c>
      <c r="E7937" t="s">
        <v>42</v>
      </c>
      <c r="F7937" t="s">
        <v>74</v>
      </c>
      <c r="G7937">
        <v>13</v>
      </c>
    </row>
    <row r="7938" spans="1:7" x14ac:dyDescent="0.55000000000000004">
      <c r="A7938" s="1">
        <v>42799</v>
      </c>
      <c r="B7938" t="s">
        <v>37</v>
      </c>
      <c r="C7938" t="s">
        <v>100</v>
      </c>
      <c r="D7938" t="s">
        <v>101</v>
      </c>
      <c r="E7938" t="s">
        <v>42</v>
      </c>
      <c r="F7938" t="s">
        <v>55</v>
      </c>
      <c r="G7938">
        <v>12.992000000000001</v>
      </c>
    </row>
    <row r="7939" spans="1:7" x14ac:dyDescent="0.55000000000000004">
      <c r="A7939" s="1">
        <v>43140</v>
      </c>
      <c r="B7939" t="s">
        <v>22</v>
      </c>
      <c r="C7939" t="s">
        <v>100</v>
      </c>
      <c r="D7939" t="s">
        <v>101</v>
      </c>
      <c r="E7939" t="s">
        <v>42</v>
      </c>
      <c r="F7939" t="s">
        <v>74</v>
      </c>
      <c r="G7939">
        <v>12.992000000000001</v>
      </c>
    </row>
    <row r="7940" spans="1:7" x14ac:dyDescent="0.55000000000000004">
      <c r="A7940" s="1">
        <v>42787</v>
      </c>
      <c r="B7940" t="s">
        <v>37</v>
      </c>
      <c r="C7940" t="s">
        <v>39</v>
      </c>
      <c r="D7940" t="s">
        <v>40</v>
      </c>
      <c r="E7940" t="s">
        <v>67</v>
      </c>
      <c r="F7940" t="s">
        <v>157</v>
      </c>
      <c r="G7940">
        <v>12.99</v>
      </c>
    </row>
    <row r="7941" spans="1:7" x14ac:dyDescent="0.55000000000000004">
      <c r="A7941" s="1">
        <v>43438</v>
      </c>
      <c r="B7941" t="s">
        <v>22</v>
      </c>
      <c r="C7941" t="s">
        <v>786</v>
      </c>
      <c r="D7941" t="s">
        <v>144</v>
      </c>
      <c r="E7941" t="s">
        <v>28</v>
      </c>
      <c r="F7941" t="s">
        <v>61</v>
      </c>
      <c r="G7941">
        <v>12.99</v>
      </c>
    </row>
    <row r="7942" spans="1:7" x14ac:dyDescent="0.55000000000000004">
      <c r="A7942" s="1">
        <v>42826</v>
      </c>
      <c r="B7942" t="s">
        <v>37</v>
      </c>
      <c r="C7942" t="s">
        <v>110</v>
      </c>
      <c r="D7942" t="s">
        <v>101</v>
      </c>
      <c r="E7942" t="s">
        <v>67</v>
      </c>
      <c r="F7942" t="s">
        <v>68</v>
      </c>
      <c r="G7942">
        <v>12.99</v>
      </c>
    </row>
    <row r="7943" spans="1:7" x14ac:dyDescent="0.55000000000000004">
      <c r="A7943" s="1">
        <v>42368</v>
      </c>
      <c r="B7943" t="s">
        <v>37</v>
      </c>
      <c r="C7943" t="s">
        <v>100</v>
      </c>
      <c r="D7943" t="s">
        <v>101</v>
      </c>
      <c r="E7943" t="s">
        <v>42</v>
      </c>
      <c r="F7943" t="s">
        <v>169</v>
      </c>
      <c r="G7943">
        <v>12.984</v>
      </c>
    </row>
    <row r="7944" spans="1:7" x14ac:dyDescent="0.55000000000000004">
      <c r="A7944" s="1">
        <v>43345</v>
      </c>
      <c r="B7944" t="s">
        <v>37</v>
      </c>
      <c r="C7944" t="s">
        <v>263</v>
      </c>
      <c r="D7944" t="s">
        <v>144</v>
      </c>
      <c r="E7944" t="s">
        <v>42</v>
      </c>
      <c r="F7944" t="s">
        <v>74</v>
      </c>
      <c r="G7944">
        <v>12.98</v>
      </c>
    </row>
    <row r="7945" spans="1:7" x14ac:dyDescent="0.55000000000000004">
      <c r="A7945" s="1">
        <v>42400</v>
      </c>
      <c r="B7945" t="s">
        <v>22</v>
      </c>
      <c r="C7945" t="s">
        <v>225</v>
      </c>
      <c r="D7945" t="s">
        <v>101</v>
      </c>
      <c r="E7945" t="s">
        <v>42</v>
      </c>
      <c r="F7945" t="s">
        <v>86</v>
      </c>
      <c r="G7945">
        <v>12.96</v>
      </c>
    </row>
    <row r="7946" spans="1:7" x14ac:dyDescent="0.55000000000000004">
      <c r="A7946" s="1">
        <v>43289</v>
      </c>
      <c r="B7946" t="s">
        <v>22</v>
      </c>
      <c r="C7946" t="s">
        <v>1244</v>
      </c>
      <c r="D7946" t="s">
        <v>144</v>
      </c>
      <c r="E7946" t="s">
        <v>42</v>
      </c>
      <c r="F7946" t="s">
        <v>64</v>
      </c>
      <c r="G7946">
        <v>12.96</v>
      </c>
    </row>
    <row r="7947" spans="1:7" x14ac:dyDescent="0.55000000000000004">
      <c r="A7947" s="1">
        <v>43390</v>
      </c>
      <c r="B7947" t="s">
        <v>37</v>
      </c>
      <c r="C7947" t="s">
        <v>1399</v>
      </c>
      <c r="D7947" t="s">
        <v>144</v>
      </c>
      <c r="E7947" t="s">
        <v>42</v>
      </c>
      <c r="F7947" t="s">
        <v>86</v>
      </c>
      <c r="G7947">
        <v>12.96</v>
      </c>
    </row>
    <row r="7948" spans="1:7" x14ac:dyDescent="0.55000000000000004">
      <c r="A7948" s="1">
        <v>42728</v>
      </c>
      <c r="B7948" t="s">
        <v>37</v>
      </c>
      <c r="C7948" t="s">
        <v>263</v>
      </c>
      <c r="D7948" t="s">
        <v>144</v>
      </c>
      <c r="E7948" t="s">
        <v>42</v>
      </c>
      <c r="F7948" t="s">
        <v>86</v>
      </c>
      <c r="G7948">
        <v>12.96</v>
      </c>
    </row>
    <row r="7949" spans="1:7" x14ac:dyDescent="0.55000000000000004">
      <c r="A7949" s="1">
        <v>42806</v>
      </c>
      <c r="B7949" t="s">
        <v>37</v>
      </c>
      <c r="C7949" t="s">
        <v>734</v>
      </c>
      <c r="D7949" t="s">
        <v>26</v>
      </c>
      <c r="E7949" t="s">
        <v>42</v>
      </c>
      <c r="F7949" t="s">
        <v>86</v>
      </c>
      <c r="G7949">
        <v>12.96</v>
      </c>
    </row>
    <row r="7950" spans="1:7" x14ac:dyDescent="0.55000000000000004">
      <c r="A7950" s="1">
        <v>42833</v>
      </c>
      <c r="B7950" t="s">
        <v>22</v>
      </c>
      <c r="C7950" t="s">
        <v>39</v>
      </c>
      <c r="D7950" t="s">
        <v>40</v>
      </c>
      <c r="E7950" t="s">
        <v>42</v>
      </c>
      <c r="F7950" t="s">
        <v>86</v>
      </c>
      <c r="G7950">
        <v>12.96</v>
      </c>
    </row>
    <row r="7951" spans="1:7" x14ac:dyDescent="0.55000000000000004">
      <c r="A7951" s="1">
        <v>42717</v>
      </c>
      <c r="B7951" t="s">
        <v>37</v>
      </c>
      <c r="C7951" t="s">
        <v>39</v>
      </c>
      <c r="D7951" t="s">
        <v>40</v>
      </c>
      <c r="E7951" t="s">
        <v>42</v>
      </c>
      <c r="F7951" t="s">
        <v>86</v>
      </c>
      <c r="G7951">
        <v>12.96</v>
      </c>
    </row>
    <row r="7952" spans="1:7" x14ac:dyDescent="0.55000000000000004">
      <c r="A7952" s="1">
        <v>43199</v>
      </c>
      <c r="B7952" t="s">
        <v>98</v>
      </c>
      <c r="C7952" t="s">
        <v>263</v>
      </c>
      <c r="D7952" t="s">
        <v>144</v>
      </c>
      <c r="E7952" t="s">
        <v>42</v>
      </c>
      <c r="F7952" t="s">
        <v>86</v>
      </c>
      <c r="G7952">
        <v>12.96</v>
      </c>
    </row>
    <row r="7953" spans="1:7" x14ac:dyDescent="0.55000000000000004">
      <c r="A7953" s="1">
        <v>43443</v>
      </c>
      <c r="B7953" t="s">
        <v>37</v>
      </c>
      <c r="C7953" t="s">
        <v>234</v>
      </c>
      <c r="D7953" t="s">
        <v>101</v>
      </c>
      <c r="E7953" t="s">
        <v>42</v>
      </c>
      <c r="F7953" t="s">
        <v>86</v>
      </c>
      <c r="G7953">
        <v>12.96</v>
      </c>
    </row>
    <row r="7954" spans="1:7" x14ac:dyDescent="0.55000000000000004">
      <c r="A7954" s="1">
        <v>43360</v>
      </c>
      <c r="B7954" t="s">
        <v>22</v>
      </c>
      <c r="C7954" t="s">
        <v>92</v>
      </c>
      <c r="D7954" t="s">
        <v>40</v>
      </c>
      <c r="E7954" t="s">
        <v>42</v>
      </c>
      <c r="F7954" t="s">
        <v>86</v>
      </c>
      <c r="G7954">
        <v>12.96</v>
      </c>
    </row>
    <row r="7955" spans="1:7" x14ac:dyDescent="0.55000000000000004">
      <c r="A7955" s="1">
        <v>42480</v>
      </c>
      <c r="B7955" t="s">
        <v>37</v>
      </c>
      <c r="C7955" t="s">
        <v>1271</v>
      </c>
      <c r="D7955" t="s">
        <v>26</v>
      </c>
      <c r="E7955" t="s">
        <v>42</v>
      </c>
      <c r="F7955" t="s">
        <v>86</v>
      </c>
      <c r="G7955">
        <v>12.96</v>
      </c>
    </row>
    <row r="7956" spans="1:7" x14ac:dyDescent="0.55000000000000004">
      <c r="A7956" s="1">
        <v>42628</v>
      </c>
      <c r="B7956" t="s">
        <v>37</v>
      </c>
      <c r="C7956" t="s">
        <v>263</v>
      </c>
      <c r="D7956" t="s">
        <v>144</v>
      </c>
      <c r="E7956" t="s">
        <v>42</v>
      </c>
      <c r="F7956" t="s">
        <v>86</v>
      </c>
      <c r="G7956">
        <v>12.96</v>
      </c>
    </row>
    <row r="7957" spans="1:7" x14ac:dyDescent="0.55000000000000004">
      <c r="A7957" s="1">
        <v>43023</v>
      </c>
      <c r="B7957" t="s">
        <v>98</v>
      </c>
      <c r="C7957" t="s">
        <v>646</v>
      </c>
      <c r="D7957" t="s">
        <v>101</v>
      </c>
      <c r="E7957" t="s">
        <v>42</v>
      </c>
      <c r="F7957" t="s">
        <v>86</v>
      </c>
      <c r="G7957">
        <v>12.96</v>
      </c>
    </row>
    <row r="7958" spans="1:7" x14ac:dyDescent="0.55000000000000004">
      <c r="A7958" s="1">
        <v>42254</v>
      </c>
      <c r="B7958" t="s">
        <v>22</v>
      </c>
      <c r="C7958" t="s">
        <v>646</v>
      </c>
      <c r="D7958" t="s">
        <v>101</v>
      </c>
      <c r="E7958" t="s">
        <v>42</v>
      </c>
      <c r="F7958" t="s">
        <v>86</v>
      </c>
      <c r="G7958">
        <v>12.96</v>
      </c>
    </row>
    <row r="7959" spans="1:7" x14ac:dyDescent="0.55000000000000004">
      <c r="A7959" s="1">
        <v>42576</v>
      </c>
      <c r="B7959" t="s">
        <v>22</v>
      </c>
      <c r="C7959" t="s">
        <v>92</v>
      </c>
      <c r="D7959" t="s">
        <v>40</v>
      </c>
      <c r="E7959" t="s">
        <v>42</v>
      </c>
      <c r="F7959" t="s">
        <v>86</v>
      </c>
      <c r="G7959">
        <v>12.96</v>
      </c>
    </row>
    <row r="7960" spans="1:7" x14ac:dyDescent="0.55000000000000004">
      <c r="A7960" s="1">
        <v>43452</v>
      </c>
      <c r="B7960" t="s">
        <v>22</v>
      </c>
      <c r="C7960" t="s">
        <v>39</v>
      </c>
      <c r="D7960" t="s">
        <v>40</v>
      </c>
      <c r="E7960" t="s">
        <v>42</v>
      </c>
      <c r="F7960" t="s">
        <v>86</v>
      </c>
      <c r="G7960">
        <v>12.96</v>
      </c>
    </row>
    <row r="7961" spans="1:7" x14ac:dyDescent="0.55000000000000004">
      <c r="A7961" s="1">
        <v>43354</v>
      </c>
      <c r="B7961" t="s">
        <v>98</v>
      </c>
      <c r="C7961" t="s">
        <v>39</v>
      </c>
      <c r="D7961" t="s">
        <v>40</v>
      </c>
      <c r="E7961" t="s">
        <v>42</v>
      </c>
      <c r="F7961" t="s">
        <v>86</v>
      </c>
      <c r="G7961">
        <v>12.96</v>
      </c>
    </row>
    <row r="7962" spans="1:7" x14ac:dyDescent="0.55000000000000004">
      <c r="A7962" s="1">
        <v>43347</v>
      </c>
      <c r="B7962" t="s">
        <v>98</v>
      </c>
      <c r="C7962" t="s">
        <v>39</v>
      </c>
      <c r="D7962" t="s">
        <v>40</v>
      </c>
      <c r="E7962" t="s">
        <v>42</v>
      </c>
      <c r="F7962" t="s">
        <v>86</v>
      </c>
      <c r="G7962">
        <v>12.96</v>
      </c>
    </row>
    <row r="7963" spans="1:7" x14ac:dyDescent="0.55000000000000004">
      <c r="A7963" s="1">
        <v>42099</v>
      </c>
      <c r="B7963" t="s">
        <v>37</v>
      </c>
      <c r="C7963" t="s">
        <v>315</v>
      </c>
      <c r="D7963" t="s">
        <v>26</v>
      </c>
      <c r="E7963" t="s">
        <v>42</v>
      </c>
      <c r="F7963" t="s">
        <v>86</v>
      </c>
      <c r="G7963">
        <v>12.96</v>
      </c>
    </row>
    <row r="7964" spans="1:7" x14ac:dyDescent="0.55000000000000004">
      <c r="A7964" s="1">
        <v>42919</v>
      </c>
      <c r="B7964" t="s">
        <v>22</v>
      </c>
      <c r="C7964" t="s">
        <v>39</v>
      </c>
      <c r="D7964" t="s">
        <v>40</v>
      </c>
      <c r="E7964" t="s">
        <v>42</v>
      </c>
      <c r="F7964" t="s">
        <v>86</v>
      </c>
      <c r="G7964">
        <v>12.96</v>
      </c>
    </row>
    <row r="7965" spans="1:7" x14ac:dyDescent="0.55000000000000004">
      <c r="A7965" s="1">
        <v>42627</v>
      </c>
      <c r="B7965" t="s">
        <v>22</v>
      </c>
      <c r="C7965" t="s">
        <v>263</v>
      </c>
      <c r="D7965" t="s">
        <v>144</v>
      </c>
      <c r="E7965" t="s">
        <v>42</v>
      </c>
      <c r="F7965" t="s">
        <v>71</v>
      </c>
      <c r="G7965">
        <v>12.96</v>
      </c>
    </row>
    <row r="7966" spans="1:7" x14ac:dyDescent="0.55000000000000004">
      <c r="A7966" s="1">
        <v>42917</v>
      </c>
      <c r="B7966" t="s">
        <v>22</v>
      </c>
      <c r="C7966" t="s">
        <v>379</v>
      </c>
      <c r="D7966" t="s">
        <v>26</v>
      </c>
      <c r="E7966" t="s">
        <v>42</v>
      </c>
      <c r="F7966" t="s">
        <v>86</v>
      </c>
      <c r="G7966">
        <v>12.96</v>
      </c>
    </row>
    <row r="7967" spans="1:7" x14ac:dyDescent="0.55000000000000004">
      <c r="A7967" s="1">
        <v>43444</v>
      </c>
      <c r="B7967" t="s">
        <v>22</v>
      </c>
      <c r="C7967" t="s">
        <v>39</v>
      </c>
      <c r="D7967" t="s">
        <v>40</v>
      </c>
      <c r="E7967" t="s">
        <v>42</v>
      </c>
      <c r="F7967" t="s">
        <v>86</v>
      </c>
      <c r="G7967">
        <v>12.96</v>
      </c>
    </row>
    <row r="7968" spans="1:7" x14ac:dyDescent="0.55000000000000004">
      <c r="A7968" s="1">
        <v>43428</v>
      </c>
      <c r="B7968" t="s">
        <v>22</v>
      </c>
      <c r="C7968" t="s">
        <v>263</v>
      </c>
      <c r="D7968" t="s">
        <v>144</v>
      </c>
      <c r="E7968" t="s">
        <v>42</v>
      </c>
      <c r="F7968" t="s">
        <v>86</v>
      </c>
      <c r="G7968">
        <v>12.96</v>
      </c>
    </row>
    <row r="7969" spans="1:7" x14ac:dyDescent="0.55000000000000004">
      <c r="A7969" s="1">
        <v>42329</v>
      </c>
      <c r="B7969" t="s">
        <v>37</v>
      </c>
      <c r="C7969" t="s">
        <v>39</v>
      </c>
      <c r="D7969" t="s">
        <v>40</v>
      </c>
      <c r="E7969" t="s">
        <v>42</v>
      </c>
      <c r="F7969" t="s">
        <v>86</v>
      </c>
      <c r="G7969">
        <v>12.96</v>
      </c>
    </row>
    <row r="7970" spans="1:7" x14ac:dyDescent="0.55000000000000004">
      <c r="A7970" s="1">
        <v>42835</v>
      </c>
      <c r="B7970" t="s">
        <v>37</v>
      </c>
      <c r="C7970" t="s">
        <v>39</v>
      </c>
      <c r="D7970" t="s">
        <v>40</v>
      </c>
      <c r="E7970" t="s">
        <v>42</v>
      </c>
      <c r="F7970" t="s">
        <v>86</v>
      </c>
      <c r="G7970">
        <v>12.96</v>
      </c>
    </row>
    <row r="7971" spans="1:7" x14ac:dyDescent="0.55000000000000004">
      <c r="A7971" s="1">
        <v>42530</v>
      </c>
      <c r="B7971" t="s">
        <v>22</v>
      </c>
      <c r="C7971" t="s">
        <v>234</v>
      </c>
      <c r="D7971" t="s">
        <v>101</v>
      </c>
      <c r="E7971" t="s">
        <v>42</v>
      </c>
      <c r="F7971" t="s">
        <v>86</v>
      </c>
      <c r="G7971">
        <v>12.96</v>
      </c>
    </row>
    <row r="7972" spans="1:7" x14ac:dyDescent="0.55000000000000004">
      <c r="A7972" s="1">
        <v>42098</v>
      </c>
      <c r="B7972" t="s">
        <v>37</v>
      </c>
      <c r="C7972" t="s">
        <v>734</v>
      </c>
      <c r="D7972" t="s">
        <v>26</v>
      </c>
      <c r="E7972" t="s">
        <v>42</v>
      </c>
      <c r="F7972" t="s">
        <v>86</v>
      </c>
      <c r="G7972">
        <v>12.96</v>
      </c>
    </row>
    <row r="7973" spans="1:7" x14ac:dyDescent="0.55000000000000004">
      <c r="A7973" s="1">
        <v>42892</v>
      </c>
      <c r="B7973" t="s">
        <v>22</v>
      </c>
      <c r="C7973" t="s">
        <v>1708</v>
      </c>
      <c r="D7973" t="s">
        <v>26</v>
      </c>
      <c r="E7973" t="s">
        <v>42</v>
      </c>
      <c r="F7973" t="s">
        <v>86</v>
      </c>
      <c r="G7973">
        <v>12.96</v>
      </c>
    </row>
    <row r="7974" spans="1:7" x14ac:dyDescent="0.55000000000000004">
      <c r="A7974" s="1">
        <v>42757</v>
      </c>
      <c r="B7974" t="s">
        <v>22</v>
      </c>
      <c r="C7974" t="s">
        <v>92</v>
      </c>
      <c r="D7974" t="s">
        <v>40</v>
      </c>
      <c r="E7974" t="s">
        <v>42</v>
      </c>
      <c r="F7974" t="s">
        <v>86</v>
      </c>
      <c r="G7974">
        <v>12.96</v>
      </c>
    </row>
    <row r="7975" spans="1:7" x14ac:dyDescent="0.55000000000000004">
      <c r="A7975" s="1">
        <v>43004</v>
      </c>
      <c r="B7975" t="s">
        <v>37</v>
      </c>
      <c r="C7975" t="s">
        <v>39</v>
      </c>
      <c r="D7975" t="s">
        <v>40</v>
      </c>
      <c r="E7975" t="s">
        <v>42</v>
      </c>
      <c r="F7975" t="s">
        <v>86</v>
      </c>
      <c r="G7975">
        <v>12.96</v>
      </c>
    </row>
    <row r="7976" spans="1:7" x14ac:dyDescent="0.55000000000000004">
      <c r="A7976" s="1">
        <v>43187</v>
      </c>
      <c r="B7976" t="s">
        <v>37</v>
      </c>
      <c r="C7976" t="s">
        <v>39</v>
      </c>
      <c r="D7976" t="s">
        <v>40</v>
      </c>
      <c r="E7976" t="s">
        <v>42</v>
      </c>
      <c r="F7976" t="s">
        <v>86</v>
      </c>
      <c r="G7976">
        <v>12.96</v>
      </c>
    </row>
    <row r="7977" spans="1:7" x14ac:dyDescent="0.55000000000000004">
      <c r="A7977" s="1">
        <v>43060</v>
      </c>
      <c r="B7977" t="s">
        <v>22</v>
      </c>
      <c r="C7977" t="s">
        <v>263</v>
      </c>
      <c r="D7977" t="s">
        <v>144</v>
      </c>
      <c r="E7977" t="s">
        <v>42</v>
      </c>
      <c r="F7977" t="s">
        <v>86</v>
      </c>
      <c r="G7977">
        <v>12.96</v>
      </c>
    </row>
    <row r="7978" spans="1:7" x14ac:dyDescent="0.55000000000000004">
      <c r="A7978" s="1">
        <v>42407</v>
      </c>
      <c r="B7978" t="s">
        <v>37</v>
      </c>
      <c r="C7978" t="s">
        <v>315</v>
      </c>
      <c r="D7978" t="s">
        <v>26</v>
      </c>
      <c r="E7978" t="s">
        <v>42</v>
      </c>
      <c r="F7978" t="s">
        <v>86</v>
      </c>
      <c r="G7978">
        <v>12.96</v>
      </c>
    </row>
    <row r="7979" spans="1:7" x14ac:dyDescent="0.55000000000000004">
      <c r="A7979" s="1">
        <v>42147</v>
      </c>
      <c r="B7979" t="s">
        <v>22</v>
      </c>
      <c r="C7979" t="s">
        <v>92</v>
      </c>
      <c r="D7979" t="s">
        <v>40</v>
      </c>
      <c r="E7979" t="s">
        <v>42</v>
      </c>
      <c r="F7979" t="s">
        <v>86</v>
      </c>
      <c r="G7979">
        <v>12.96</v>
      </c>
    </row>
    <row r="7980" spans="1:7" x14ac:dyDescent="0.55000000000000004">
      <c r="A7980" s="1">
        <v>42968</v>
      </c>
      <c r="B7980" t="s">
        <v>37</v>
      </c>
      <c r="C7980" t="s">
        <v>39</v>
      </c>
      <c r="D7980" t="s">
        <v>40</v>
      </c>
      <c r="E7980" t="s">
        <v>42</v>
      </c>
      <c r="F7980" t="s">
        <v>86</v>
      </c>
      <c r="G7980">
        <v>12.96</v>
      </c>
    </row>
    <row r="7981" spans="1:7" x14ac:dyDescent="0.55000000000000004">
      <c r="A7981" s="1">
        <v>42640</v>
      </c>
      <c r="B7981" t="s">
        <v>98</v>
      </c>
      <c r="C7981" t="s">
        <v>39</v>
      </c>
      <c r="D7981" t="s">
        <v>40</v>
      </c>
      <c r="E7981" t="s">
        <v>42</v>
      </c>
      <c r="F7981" t="s">
        <v>86</v>
      </c>
      <c r="G7981">
        <v>12.96</v>
      </c>
    </row>
    <row r="7982" spans="1:7" x14ac:dyDescent="0.55000000000000004">
      <c r="A7982" s="1">
        <v>42994</v>
      </c>
      <c r="B7982" t="s">
        <v>98</v>
      </c>
      <c r="C7982" t="s">
        <v>39</v>
      </c>
      <c r="D7982" t="s">
        <v>40</v>
      </c>
      <c r="E7982" t="s">
        <v>42</v>
      </c>
      <c r="F7982" t="s">
        <v>86</v>
      </c>
      <c r="G7982">
        <v>12.96</v>
      </c>
    </row>
    <row r="7983" spans="1:7" x14ac:dyDescent="0.55000000000000004">
      <c r="A7983" s="1">
        <v>43365</v>
      </c>
      <c r="B7983" t="s">
        <v>22</v>
      </c>
      <c r="C7983" t="s">
        <v>1271</v>
      </c>
      <c r="D7983" t="s">
        <v>26</v>
      </c>
      <c r="E7983" t="s">
        <v>42</v>
      </c>
      <c r="F7983" t="s">
        <v>86</v>
      </c>
      <c r="G7983">
        <v>12.96</v>
      </c>
    </row>
    <row r="7984" spans="1:7" x14ac:dyDescent="0.55000000000000004">
      <c r="A7984" s="1">
        <v>42802</v>
      </c>
      <c r="B7984" t="s">
        <v>22</v>
      </c>
      <c r="C7984" t="s">
        <v>263</v>
      </c>
      <c r="D7984" t="s">
        <v>144</v>
      </c>
      <c r="E7984" t="s">
        <v>42</v>
      </c>
      <c r="F7984" t="s">
        <v>86</v>
      </c>
      <c r="G7984">
        <v>12.96</v>
      </c>
    </row>
    <row r="7985" spans="1:7" x14ac:dyDescent="0.55000000000000004">
      <c r="A7985" s="1">
        <v>42080</v>
      </c>
      <c r="B7985" t="s">
        <v>37</v>
      </c>
      <c r="C7985" t="s">
        <v>1488</v>
      </c>
      <c r="D7985" t="s">
        <v>26</v>
      </c>
      <c r="E7985" t="s">
        <v>42</v>
      </c>
      <c r="F7985" t="s">
        <v>86</v>
      </c>
      <c r="G7985">
        <v>12.96</v>
      </c>
    </row>
    <row r="7986" spans="1:7" x14ac:dyDescent="0.55000000000000004">
      <c r="A7986" s="1">
        <v>43409</v>
      </c>
      <c r="B7986" t="s">
        <v>22</v>
      </c>
      <c r="C7986" t="s">
        <v>39</v>
      </c>
      <c r="D7986" t="s">
        <v>40</v>
      </c>
      <c r="E7986" t="s">
        <v>42</v>
      </c>
      <c r="F7986" t="s">
        <v>86</v>
      </c>
      <c r="G7986">
        <v>12.96</v>
      </c>
    </row>
    <row r="7987" spans="1:7" x14ac:dyDescent="0.55000000000000004">
      <c r="A7987" s="1">
        <v>42328</v>
      </c>
      <c r="B7987" t="s">
        <v>37</v>
      </c>
      <c r="C7987" t="s">
        <v>263</v>
      </c>
      <c r="D7987" t="s">
        <v>144</v>
      </c>
      <c r="E7987" t="s">
        <v>42</v>
      </c>
      <c r="F7987" t="s">
        <v>71</v>
      </c>
      <c r="G7987">
        <v>12.96</v>
      </c>
    </row>
    <row r="7988" spans="1:7" x14ac:dyDescent="0.55000000000000004">
      <c r="A7988" s="1">
        <v>42924</v>
      </c>
      <c r="B7988" t="s">
        <v>37</v>
      </c>
      <c r="C7988" t="s">
        <v>1399</v>
      </c>
      <c r="D7988" t="s">
        <v>144</v>
      </c>
      <c r="E7988" t="s">
        <v>42</v>
      </c>
      <c r="F7988" t="s">
        <v>86</v>
      </c>
      <c r="G7988">
        <v>12.96</v>
      </c>
    </row>
    <row r="7989" spans="1:7" x14ac:dyDescent="0.55000000000000004">
      <c r="A7989" s="1">
        <v>43296</v>
      </c>
      <c r="B7989" t="s">
        <v>37</v>
      </c>
      <c r="C7989" t="s">
        <v>315</v>
      </c>
      <c r="D7989" t="s">
        <v>26</v>
      </c>
      <c r="E7989" t="s">
        <v>42</v>
      </c>
      <c r="F7989" t="s">
        <v>86</v>
      </c>
      <c r="G7989">
        <v>12.96</v>
      </c>
    </row>
    <row r="7990" spans="1:7" x14ac:dyDescent="0.55000000000000004">
      <c r="A7990" s="1">
        <v>43046</v>
      </c>
      <c r="B7990" t="s">
        <v>22</v>
      </c>
      <c r="C7990" t="s">
        <v>263</v>
      </c>
      <c r="D7990" t="s">
        <v>144</v>
      </c>
      <c r="E7990" t="s">
        <v>42</v>
      </c>
      <c r="F7990" t="s">
        <v>86</v>
      </c>
      <c r="G7990">
        <v>12.96</v>
      </c>
    </row>
    <row r="7991" spans="1:7" x14ac:dyDescent="0.55000000000000004">
      <c r="A7991" s="1">
        <v>43308</v>
      </c>
      <c r="B7991" t="s">
        <v>22</v>
      </c>
      <c r="C7991" t="s">
        <v>92</v>
      </c>
      <c r="D7991" t="s">
        <v>40</v>
      </c>
      <c r="E7991" t="s">
        <v>42</v>
      </c>
      <c r="F7991" t="s">
        <v>86</v>
      </c>
      <c r="G7991">
        <v>12.96</v>
      </c>
    </row>
    <row r="7992" spans="1:7" x14ac:dyDescent="0.55000000000000004">
      <c r="A7992" s="1">
        <v>42898</v>
      </c>
      <c r="B7992" t="s">
        <v>37</v>
      </c>
      <c r="C7992" t="s">
        <v>39</v>
      </c>
      <c r="D7992" t="s">
        <v>40</v>
      </c>
      <c r="E7992" t="s">
        <v>42</v>
      </c>
      <c r="F7992" t="s">
        <v>86</v>
      </c>
      <c r="G7992">
        <v>12.96</v>
      </c>
    </row>
    <row r="7993" spans="1:7" x14ac:dyDescent="0.55000000000000004">
      <c r="A7993" s="1">
        <v>42055</v>
      </c>
      <c r="B7993" t="s">
        <v>98</v>
      </c>
      <c r="C7993" t="s">
        <v>39</v>
      </c>
      <c r="D7993" t="s">
        <v>40</v>
      </c>
      <c r="E7993" t="s">
        <v>42</v>
      </c>
      <c r="F7993" t="s">
        <v>86</v>
      </c>
      <c r="G7993">
        <v>12.96</v>
      </c>
    </row>
    <row r="7994" spans="1:7" x14ac:dyDescent="0.55000000000000004">
      <c r="A7994" s="1">
        <v>42923</v>
      </c>
      <c r="B7994" t="s">
        <v>22</v>
      </c>
      <c r="C7994" t="s">
        <v>117</v>
      </c>
      <c r="D7994" t="s">
        <v>40</v>
      </c>
      <c r="E7994" t="s">
        <v>42</v>
      </c>
      <c r="F7994" t="s">
        <v>86</v>
      </c>
      <c r="G7994">
        <v>12.96</v>
      </c>
    </row>
    <row r="7995" spans="1:7" x14ac:dyDescent="0.55000000000000004">
      <c r="A7995" s="1">
        <v>43366</v>
      </c>
      <c r="B7995" t="s">
        <v>22</v>
      </c>
      <c r="C7995" t="s">
        <v>1708</v>
      </c>
      <c r="D7995" t="s">
        <v>26</v>
      </c>
      <c r="E7995" t="s">
        <v>42</v>
      </c>
      <c r="F7995" t="s">
        <v>86</v>
      </c>
      <c r="G7995">
        <v>12.96</v>
      </c>
    </row>
    <row r="7996" spans="1:7" x14ac:dyDescent="0.55000000000000004">
      <c r="A7996" s="1">
        <v>43246</v>
      </c>
      <c r="B7996" t="s">
        <v>22</v>
      </c>
      <c r="C7996" t="s">
        <v>39</v>
      </c>
      <c r="D7996" t="s">
        <v>40</v>
      </c>
      <c r="E7996" t="s">
        <v>42</v>
      </c>
      <c r="F7996" t="s">
        <v>86</v>
      </c>
      <c r="G7996">
        <v>12.96</v>
      </c>
    </row>
    <row r="7997" spans="1:7" x14ac:dyDescent="0.55000000000000004">
      <c r="A7997" s="1">
        <v>43409</v>
      </c>
      <c r="B7997" t="s">
        <v>22</v>
      </c>
      <c r="C7997" t="s">
        <v>263</v>
      </c>
      <c r="D7997" t="s">
        <v>144</v>
      </c>
      <c r="E7997" t="s">
        <v>42</v>
      </c>
      <c r="F7997" t="s">
        <v>86</v>
      </c>
      <c r="G7997">
        <v>12.96</v>
      </c>
    </row>
    <row r="7998" spans="1:7" x14ac:dyDescent="0.55000000000000004">
      <c r="A7998" s="1">
        <v>42711</v>
      </c>
      <c r="B7998" t="s">
        <v>37</v>
      </c>
      <c r="C7998" t="s">
        <v>39</v>
      </c>
      <c r="D7998" t="s">
        <v>40</v>
      </c>
      <c r="E7998" t="s">
        <v>42</v>
      </c>
      <c r="F7998" t="s">
        <v>86</v>
      </c>
      <c r="G7998">
        <v>12.96</v>
      </c>
    </row>
    <row r="7999" spans="1:7" x14ac:dyDescent="0.55000000000000004">
      <c r="A7999" s="1">
        <v>43447</v>
      </c>
      <c r="B7999" t="s">
        <v>22</v>
      </c>
      <c r="C7999" t="s">
        <v>39</v>
      </c>
      <c r="D7999" t="s">
        <v>40</v>
      </c>
      <c r="E7999" t="s">
        <v>42</v>
      </c>
      <c r="F7999" t="s">
        <v>86</v>
      </c>
      <c r="G7999">
        <v>12.96</v>
      </c>
    </row>
    <row r="8000" spans="1:7" x14ac:dyDescent="0.55000000000000004">
      <c r="A8000" s="1">
        <v>43077</v>
      </c>
      <c r="B8000" t="s">
        <v>98</v>
      </c>
      <c r="C8000" t="s">
        <v>494</v>
      </c>
      <c r="D8000" t="s">
        <v>144</v>
      </c>
      <c r="E8000" t="s">
        <v>42</v>
      </c>
      <c r="F8000" t="s">
        <v>71</v>
      </c>
      <c r="G8000">
        <v>12.957000000000001</v>
      </c>
    </row>
    <row r="8001" spans="1:7" x14ac:dyDescent="0.55000000000000004">
      <c r="A8001" s="1">
        <v>42270</v>
      </c>
      <c r="B8001" t="s">
        <v>22</v>
      </c>
      <c r="C8001" t="s">
        <v>225</v>
      </c>
      <c r="D8001" t="s">
        <v>101</v>
      </c>
      <c r="E8001" t="s">
        <v>42</v>
      </c>
      <c r="F8001" t="s">
        <v>71</v>
      </c>
      <c r="G8001">
        <v>12.94</v>
      </c>
    </row>
    <row r="8002" spans="1:7" x14ac:dyDescent="0.55000000000000004">
      <c r="A8002" s="1">
        <v>42334</v>
      </c>
      <c r="B8002" t="s">
        <v>22</v>
      </c>
      <c r="C8002" t="s">
        <v>263</v>
      </c>
      <c r="D8002" t="s">
        <v>144</v>
      </c>
      <c r="E8002" t="s">
        <v>42</v>
      </c>
      <c r="F8002" t="s">
        <v>71</v>
      </c>
      <c r="G8002">
        <v>12.912000000000001</v>
      </c>
    </row>
    <row r="8003" spans="1:7" x14ac:dyDescent="0.55000000000000004">
      <c r="A8003" s="1">
        <v>43046</v>
      </c>
      <c r="B8003" t="s">
        <v>98</v>
      </c>
      <c r="C8003" t="s">
        <v>39</v>
      </c>
      <c r="D8003" t="s">
        <v>40</v>
      </c>
      <c r="E8003" t="s">
        <v>42</v>
      </c>
      <c r="F8003" t="s">
        <v>86</v>
      </c>
      <c r="G8003">
        <v>12.9</v>
      </c>
    </row>
    <row r="8004" spans="1:7" x14ac:dyDescent="0.55000000000000004">
      <c r="A8004" s="1">
        <v>42473</v>
      </c>
      <c r="B8004" t="s">
        <v>22</v>
      </c>
      <c r="C8004" t="s">
        <v>665</v>
      </c>
      <c r="D8004" t="s">
        <v>40</v>
      </c>
      <c r="E8004" t="s">
        <v>42</v>
      </c>
      <c r="F8004" t="s">
        <v>575</v>
      </c>
      <c r="G8004">
        <v>12.88</v>
      </c>
    </row>
    <row r="8005" spans="1:7" x14ac:dyDescent="0.55000000000000004">
      <c r="A8005" s="1">
        <v>43323</v>
      </c>
      <c r="B8005" t="s">
        <v>37</v>
      </c>
      <c r="C8005" t="s">
        <v>100</v>
      </c>
      <c r="D8005" t="s">
        <v>101</v>
      </c>
      <c r="E8005" t="s">
        <v>42</v>
      </c>
      <c r="F8005" t="s">
        <v>71</v>
      </c>
      <c r="G8005">
        <v>12.864000000000001</v>
      </c>
    </row>
    <row r="8006" spans="1:7" x14ac:dyDescent="0.55000000000000004">
      <c r="A8006" s="1">
        <v>42450</v>
      </c>
      <c r="B8006" t="s">
        <v>22</v>
      </c>
      <c r="C8006" t="s">
        <v>84</v>
      </c>
      <c r="D8006" t="s">
        <v>26</v>
      </c>
      <c r="E8006" t="s">
        <v>42</v>
      </c>
      <c r="F8006" t="s">
        <v>71</v>
      </c>
      <c r="G8006">
        <v>12.843</v>
      </c>
    </row>
    <row r="8007" spans="1:7" x14ac:dyDescent="0.55000000000000004">
      <c r="A8007" s="1">
        <v>43430</v>
      </c>
      <c r="B8007" t="s">
        <v>37</v>
      </c>
      <c r="C8007" t="s">
        <v>1271</v>
      </c>
      <c r="D8007" t="s">
        <v>26</v>
      </c>
      <c r="E8007" t="s">
        <v>42</v>
      </c>
      <c r="F8007" t="s">
        <v>64</v>
      </c>
      <c r="G8007">
        <v>12.84</v>
      </c>
    </row>
    <row r="8008" spans="1:7" x14ac:dyDescent="0.55000000000000004">
      <c r="A8008" s="1">
        <v>42502</v>
      </c>
      <c r="B8008" t="s">
        <v>22</v>
      </c>
      <c r="C8008" t="s">
        <v>39</v>
      </c>
      <c r="D8008" t="s">
        <v>40</v>
      </c>
      <c r="E8008" t="s">
        <v>42</v>
      </c>
      <c r="F8008" t="s">
        <v>86</v>
      </c>
      <c r="G8008">
        <v>12.84</v>
      </c>
    </row>
    <row r="8009" spans="1:7" x14ac:dyDescent="0.55000000000000004">
      <c r="A8009" s="1">
        <v>43150</v>
      </c>
      <c r="B8009" t="s">
        <v>98</v>
      </c>
      <c r="C8009" t="s">
        <v>39</v>
      </c>
      <c r="D8009" t="s">
        <v>40</v>
      </c>
      <c r="E8009" t="s">
        <v>42</v>
      </c>
      <c r="F8009" t="s">
        <v>64</v>
      </c>
      <c r="G8009">
        <v>12.84</v>
      </c>
    </row>
    <row r="8010" spans="1:7" x14ac:dyDescent="0.55000000000000004">
      <c r="A8010" s="1">
        <v>42841</v>
      </c>
      <c r="B8010" t="s">
        <v>22</v>
      </c>
      <c r="C8010" t="s">
        <v>1271</v>
      </c>
      <c r="D8010" t="s">
        <v>26</v>
      </c>
      <c r="E8010" t="s">
        <v>42</v>
      </c>
      <c r="F8010" t="s">
        <v>64</v>
      </c>
      <c r="G8010">
        <v>12.84</v>
      </c>
    </row>
    <row r="8011" spans="1:7" x14ac:dyDescent="0.55000000000000004">
      <c r="A8011" s="1">
        <v>42365</v>
      </c>
      <c r="B8011" t="s">
        <v>22</v>
      </c>
      <c r="C8011" t="s">
        <v>39</v>
      </c>
      <c r="D8011" t="s">
        <v>40</v>
      </c>
      <c r="E8011" t="s">
        <v>42</v>
      </c>
      <c r="F8011" t="s">
        <v>86</v>
      </c>
      <c r="G8011">
        <v>12.84</v>
      </c>
    </row>
    <row r="8012" spans="1:7" x14ac:dyDescent="0.55000000000000004">
      <c r="A8012" s="1">
        <v>42318</v>
      </c>
      <c r="B8012" t="s">
        <v>22</v>
      </c>
      <c r="C8012" t="s">
        <v>234</v>
      </c>
      <c r="D8012" t="s">
        <v>101</v>
      </c>
      <c r="E8012" t="s">
        <v>42</v>
      </c>
      <c r="F8012" t="s">
        <v>86</v>
      </c>
      <c r="G8012">
        <v>12.84</v>
      </c>
    </row>
    <row r="8013" spans="1:7" x14ac:dyDescent="0.55000000000000004">
      <c r="A8013" s="1">
        <v>42470</v>
      </c>
      <c r="B8013" t="s">
        <v>37</v>
      </c>
      <c r="C8013" t="s">
        <v>39</v>
      </c>
      <c r="D8013" t="s">
        <v>40</v>
      </c>
      <c r="E8013" t="s">
        <v>42</v>
      </c>
      <c r="F8013" t="s">
        <v>71</v>
      </c>
      <c r="G8013">
        <v>12.832000000000001</v>
      </c>
    </row>
    <row r="8014" spans="1:7" x14ac:dyDescent="0.55000000000000004">
      <c r="A8014" s="1">
        <v>42715</v>
      </c>
      <c r="B8014" t="s">
        <v>22</v>
      </c>
      <c r="C8014" t="s">
        <v>50</v>
      </c>
      <c r="D8014" t="s">
        <v>26</v>
      </c>
      <c r="E8014" t="s">
        <v>42</v>
      </c>
      <c r="F8014" t="s">
        <v>71</v>
      </c>
      <c r="G8014">
        <v>12.827999999999999</v>
      </c>
    </row>
    <row r="8015" spans="1:7" x14ac:dyDescent="0.55000000000000004">
      <c r="A8015" s="1">
        <v>42603</v>
      </c>
      <c r="B8015" t="s">
        <v>37</v>
      </c>
      <c r="C8015" t="s">
        <v>494</v>
      </c>
      <c r="D8015" t="s">
        <v>144</v>
      </c>
      <c r="E8015" t="s">
        <v>42</v>
      </c>
      <c r="F8015" t="s">
        <v>71</v>
      </c>
      <c r="G8015">
        <v>12.827999999999999</v>
      </c>
    </row>
    <row r="8016" spans="1:7" x14ac:dyDescent="0.55000000000000004">
      <c r="A8016" s="1">
        <v>43382</v>
      </c>
      <c r="B8016" t="s">
        <v>22</v>
      </c>
      <c r="C8016" t="s">
        <v>263</v>
      </c>
      <c r="D8016" t="s">
        <v>144</v>
      </c>
      <c r="E8016" t="s">
        <v>42</v>
      </c>
      <c r="F8016" t="s">
        <v>71</v>
      </c>
      <c r="G8016">
        <v>12.816000000000001</v>
      </c>
    </row>
    <row r="8017" spans="1:7" x14ac:dyDescent="0.55000000000000004">
      <c r="A8017" s="1">
        <v>42933</v>
      </c>
      <c r="B8017" t="s">
        <v>22</v>
      </c>
      <c r="C8017" t="s">
        <v>92</v>
      </c>
      <c r="D8017" t="s">
        <v>40</v>
      </c>
      <c r="E8017" t="s">
        <v>42</v>
      </c>
      <c r="F8017" t="s">
        <v>71</v>
      </c>
      <c r="G8017">
        <v>12.816000000000001</v>
      </c>
    </row>
    <row r="8018" spans="1:7" x14ac:dyDescent="0.55000000000000004">
      <c r="A8018" s="1">
        <v>42010</v>
      </c>
      <c r="B8018" t="s">
        <v>37</v>
      </c>
      <c r="C8018" t="s">
        <v>1271</v>
      </c>
      <c r="D8018" t="s">
        <v>26</v>
      </c>
      <c r="E8018" t="s">
        <v>42</v>
      </c>
      <c r="F8018" t="s">
        <v>64</v>
      </c>
      <c r="G8018">
        <v>12.78</v>
      </c>
    </row>
    <row r="8019" spans="1:7" x14ac:dyDescent="0.55000000000000004">
      <c r="A8019" s="1">
        <v>42979</v>
      </c>
      <c r="B8019" t="s">
        <v>98</v>
      </c>
      <c r="C8019" t="s">
        <v>39</v>
      </c>
      <c r="D8019" t="s">
        <v>40</v>
      </c>
      <c r="E8019" t="s">
        <v>42</v>
      </c>
      <c r="F8019" t="s">
        <v>169</v>
      </c>
      <c r="G8019">
        <v>12.78</v>
      </c>
    </row>
    <row r="8020" spans="1:7" x14ac:dyDescent="0.55000000000000004">
      <c r="A8020" s="1">
        <v>42279</v>
      </c>
      <c r="B8020" t="s">
        <v>37</v>
      </c>
      <c r="C8020" t="s">
        <v>306</v>
      </c>
      <c r="D8020" t="s">
        <v>40</v>
      </c>
      <c r="E8020" t="s">
        <v>42</v>
      </c>
      <c r="F8020" t="s">
        <v>169</v>
      </c>
      <c r="G8020">
        <v>12.768000000000001</v>
      </c>
    </row>
    <row r="8021" spans="1:7" x14ac:dyDescent="0.55000000000000004">
      <c r="A8021" s="1">
        <v>43022</v>
      </c>
      <c r="B8021" t="s">
        <v>22</v>
      </c>
      <c r="C8021" t="s">
        <v>84</v>
      </c>
      <c r="D8021" t="s">
        <v>26</v>
      </c>
      <c r="E8021" t="s">
        <v>42</v>
      </c>
      <c r="F8021" t="s">
        <v>575</v>
      </c>
      <c r="G8021">
        <v>12.768000000000001</v>
      </c>
    </row>
    <row r="8022" spans="1:7" x14ac:dyDescent="0.55000000000000004">
      <c r="A8022" s="1">
        <v>43183</v>
      </c>
      <c r="B8022" t="s">
        <v>37</v>
      </c>
      <c r="C8022" t="s">
        <v>100</v>
      </c>
      <c r="D8022" t="s">
        <v>101</v>
      </c>
      <c r="E8022" t="s">
        <v>42</v>
      </c>
      <c r="F8022" t="s">
        <v>55</v>
      </c>
      <c r="G8022">
        <v>12.768000000000001</v>
      </c>
    </row>
    <row r="8023" spans="1:7" x14ac:dyDescent="0.55000000000000004">
      <c r="A8023" s="1">
        <v>42464</v>
      </c>
      <c r="B8023" t="s">
        <v>22</v>
      </c>
      <c r="C8023" t="s">
        <v>234</v>
      </c>
      <c r="D8023" t="s">
        <v>101</v>
      </c>
      <c r="E8023" t="s">
        <v>42</v>
      </c>
      <c r="F8023" t="s">
        <v>71</v>
      </c>
      <c r="G8023">
        <v>12.76</v>
      </c>
    </row>
    <row r="8024" spans="1:7" x14ac:dyDescent="0.55000000000000004">
      <c r="A8024" s="1">
        <v>42981</v>
      </c>
      <c r="B8024" t="s">
        <v>22</v>
      </c>
      <c r="C8024" t="s">
        <v>2738</v>
      </c>
      <c r="D8024" t="s">
        <v>144</v>
      </c>
      <c r="E8024" t="s">
        <v>42</v>
      </c>
      <c r="F8024" t="s">
        <v>71</v>
      </c>
      <c r="G8024">
        <v>12.76</v>
      </c>
    </row>
    <row r="8025" spans="1:7" x14ac:dyDescent="0.55000000000000004">
      <c r="A8025" s="1">
        <v>43130</v>
      </c>
      <c r="B8025" t="s">
        <v>98</v>
      </c>
      <c r="C8025" t="s">
        <v>39</v>
      </c>
      <c r="D8025" t="s">
        <v>40</v>
      </c>
      <c r="E8025" t="s">
        <v>42</v>
      </c>
      <c r="F8025" t="s">
        <v>64</v>
      </c>
      <c r="G8025">
        <v>12.74</v>
      </c>
    </row>
    <row r="8026" spans="1:7" x14ac:dyDescent="0.55000000000000004">
      <c r="A8026" s="1">
        <v>43101</v>
      </c>
      <c r="B8026" t="s">
        <v>22</v>
      </c>
      <c r="C8026" t="s">
        <v>100</v>
      </c>
      <c r="D8026" t="s">
        <v>101</v>
      </c>
      <c r="E8026" t="s">
        <v>42</v>
      </c>
      <c r="F8026" t="s">
        <v>64</v>
      </c>
      <c r="G8026">
        <v>12.736000000000001</v>
      </c>
    </row>
    <row r="8027" spans="1:7" x14ac:dyDescent="0.55000000000000004">
      <c r="A8027" s="1">
        <v>42322</v>
      </c>
      <c r="B8027" t="s">
        <v>22</v>
      </c>
      <c r="C8027" t="s">
        <v>234</v>
      </c>
      <c r="D8027" t="s">
        <v>101</v>
      </c>
      <c r="E8027" t="s">
        <v>42</v>
      </c>
      <c r="F8027" t="s">
        <v>71</v>
      </c>
      <c r="G8027">
        <v>12.72</v>
      </c>
    </row>
    <row r="8028" spans="1:7" x14ac:dyDescent="0.55000000000000004">
      <c r="A8028" s="1">
        <v>43367</v>
      </c>
      <c r="B8028" t="s">
        <v>98</v>
      </c>
      <c r="C8028" t="s">
        <v>1271</v>
      </c>
      <c r="D8028" t="s">
        <v>26</v>
      </c>
      <c r="E8028" t="s">
        <v>42</v>
      </c>
      <c r="F8028" t="s">
        <v>64</v>
      </c>
      <c r="G8028">
        <v>12.72</v>
      </c>
    </row>
    <row r="8029" spans="1:7" x14ac:dyDescent="0.55000000000000004">
      <c r="A8029" s="1">
        <v>42881</v>
      </c>
      <c r="B8029" t="s">
        <v>22</v>
      </c>
      <c r="C8029" t="s">
        <v>3037</v>
      </c>
      <c r="D8029" t="s">
        <v>144</v>
      </c>
      <c r="E8029" t="s">
        <v>42</v>
      </c>
      <c r="F8029" t="s">
        <v>86</v>
      </c>
      <c r="G8029">
        <v>12.7</v>
      </c>
    </row>
    <row r="8030" spans="1:7" x14ac:dyDescent="0.55000000000000004">
      <c r="A8030" s="1">
        <v>43115</v>
      </c>
      <c r="B8030" t="s">
        <v>22</v>
      </c>
      <c r="C8030" t="s">
        <v>1244</v>
      </c>
      <c r="D8030" t="s">
        <v>144</v>
      </c>
      <c r="E8030" t="s">
        <v>42</v>
      </c>
      <c r="F8030" t="s">
        <v>86</v>
      </c>
      <c r="G8030">
        <v>12.7</v>
      </c>
    </row>
    <row r="8031" spans="1:7" x14ac:dyDescent="0.55000000000000004">
      <c r="A8031" s="1">
        <v>42240</v>
      </c>
      <c r="B8031" t="s">
        <v>37</v>
      </c>
      <c r="C8031" t="s">
        <v>263</v>
      </c>
      <c r="D8031" t="s">
        <v>144</v>
      </c>
      <c r="E8031" t="s">
        <v>42</v>
      </c>
      <c r="F8031" t="s">
        <v>71</v>
      </c>
      <c r="G8031">
        <v>12.672000000000001</v>
      </c>
    </row>
    <row r="8032" spans="1:7" x14ac:dyDescent="0.55000000000000004">
      <c r="A8032" s="1">
        <v>42731</v>
      </c>
      <c r="B8032" t="s">
        <v>98</v>
      </c>
      <c r="C8032" t="s">
        <v>207</v>
      </c>
      <c r="D8032" t="s">
        <v>101</v>
      </c>
      <c r="E8032" t="s">
        <v>42</v>
      </c>
      <c r="F8032" t="s">
        <v>55</v>
      </c>
      <c r="G8032">
        <v>12.672000000000001</v>
      </c>
    </row>
    <row r="8033" spans="1:7" x14ac:dyDescent="0.55000000000000004">
      <c r="A8033" s="1">
        <v>42968</v>
      </c>
      <c r="B8033" t="s">
        <v>37</v>
      </c>
      <c r="C8033" t="s">
        <v>39</v>
      </c>
      <c r="D8033" t="s">
        <v>40</v>
      </c>
      <c r="E8033" t="s">
        <v>42</v>
      </c>
      <c r="F8033" t="s">
        <v>71</v>
      </c>
      <c r="G8033">
        <v>12.672000000000001</v>
      </c>
    </row>
    <row r="8034" spans="1:7" x14ac:dyDescent="0.55000000000000004">
      <c r="A8034" s="1">
        <v>43067</v>
      </c>
      <c r="B8034" t="s">
        <v>37</v>
      </c>
      <c r="C8034" t="s">
        <v>143</v>
      </c>
      <c r="D8034" t="s">
        <v>144</v>
      </c>
      <c r="E8034" t="s">
        <v>42</v>
      </c>
      <c r="F8034" t="s">
        <v>265</v>
      </c>
      <c r="G8034">
        <v>12.672000000000001</v>
      </c>
    </row>
    <row r="8035" spans="1:7" x14ac:dyDescent="0.55000000000000004">
      <c r="A8035" s="1">
        <v>43452</v>
      </c>
      <c r="B8035" t="s">
        <v>22</v>
      </c>
      <c r="C8035" t="s">
        <v>84</v>
      </c>
      <c r="D8035" t="s">
        <v>26</v>
      </c>
      <c r="E8035" t="s">
        <v>42</v>
      </c>
      <c r="F8035" t="s">
        <v>64</v>
      </c>
      <c r="G8035">
        <v>12.672000000000001</v>
      </c>
    </row>
    <row r="8036" spans="1:7" x14ac:dyDescent="0.55000000000000004">
      <c r="A8036" s="1">
        <v>42857</v>
      </c>
      <c r="B8036" t="s">
        <v>22</v>
      </c>
      <c r="C8036" t="s">
        <v>100</v>
      </c>
      <c r="D8036" t="s">
        <v>101</v>
      </c>
      <c r="E8036" t="s">
        <v>42</v>
      </c>
      <c r="F8036" t="s">
        <v>55</v>
      </c>
      <c r="G8036">
        <v>12.672000000000001</v>
      </c>
    </row>
    <row r="8037" spans="1:7" x14ac:dyDescent="0.55000000000000004">
      <c r="A8037" s="1">
        <v>43339</v>
      </c>
      <c r="B8037" t="s">
        <v>37</v>
      </c>
      <c r="C8037" t="s">
        <v>143</v>
      </c>
      <c r="D8037" t="s">
        <v>144</v>
      </c>
      <c r="E8037" t="s">
        <v>42</v>
      </c>
      <c r="F8037" t="s">
        <v>86</v>
      </c>
      <c r="G8037">
        <v>12.672000000000001</v>
      </c>
    </row>
    <row r="8038" spans="1:7" x14ac:dyDescent="0.55000000000000004">
      <c r="A8038" s="1">
        <v>42233</v>
      </c>
      <c r="B8038" t="s">
        <v>37</v>
      </c>
      <c r="C8038" t="s">
        <v>1708</v>
      </c>
      <c r="D8038" t="s">
        <v>26</v>
      </c>
      <c r="E8038" t="s">
        <v>42</v>
      </c>
      <c r="F8038" t="s">
        <v>265</v>
      </c>
      <c r="G8038">
        <v>12.67</v>
      </c>
    </row>
    <row r="8039" spans="1:7" x14ac:dyDescent="0.55000000000000004">
      <c r="A8039" s="1">
        <v>42094</v>
      </c>
      <c r="B8039" t="s">
        <v>22</v>
      </c>
      <c r="C8039" t="s">
        <v>50</v>
      </c>
      <c r="D8039" t="s">
        <v>26</v>
      </c>
      <c r="E8039" t="s">
        <v>42</v>
      </c>
      <c r="F8039" t="s">
        <v>71</v>
      </c>
      <c r="G8039">
        <v>12.645</v>
      </c>
    </row>
    <row r="8040" spans="1:7" x14ac:dyDescent="0.55000000000000004">
      <c r="A8040" s="1">
        <v>42337</v>
      </c>
      <c r="B8040" t="s">
        <v>37</v>
      </c>
      <c r="C8040" t="s">
        <v>207</v>
      </c>
      <c r="D8040" t="s">
        <v>101</v>
      </c>
      <c r="E8040" t="s">
        <v>42</v>
      </c>
      <c r="F8040" t="s">
        <v>265</v>
      </c>
      <c r="G8040">
        <v>12.624000000000001</v>
      </c>
    </row>
    <row r="8041" spans="1:7" x14ac:dyDescent="0.55000000000000004">
      <c r="A8041" s="1">
        <v>43362</v>
      </c>
      <c r="B8041" t="s">
        <v>22</v>
      </c>
      <c r="C8041" t="s">
        <v>306</v>
      </c>
      <c r="D8041" t="s">
        <v>40</v>
      </c>
      <c r="E8041" t="s">
        <v>42</v>
      </c>
      <c r="F8041" t="s">
        <v>55</v>
      </c>
      <c r="G8041">
        <v>12.624000000000001</v>
      </c>
    </row>
    <row r="8042" spans="1:7" x14ac:dyDescent="0.55000000000000004">
      <c r="A8042" s="1">
        <v>42053</v>
      </c>
      <c r="B8042" t="s">
        <v>22</v>
      </c>
      <c r="C8042" t="s">
        <v>100</v>
      </c>
      <c r="D8042" t="s">
        <v>101</v>
      </c>
      <c r="E8042" t="s">
        <v>42</v>
      </c>
      <c r="F8042" t="s">
        <v>55</v>
      </c>
      <c r="G8042">
        <v>12.624000000000001</v>
      </c>
    </row>
    <row r="8043" spans="1:7" x14ac:dyDescent="0.55000000000000004">
      <c r="A8043" s="1">
        <v>42625</v>
      </c>
      <c r="B8043" t="s">
        <v>22</v>
      </c>
      <c r="C8043" t="s">
        <v>263</v>
      </c>
      <c r="D8043" t="s">
        <v>144</v>
      </c>
      <c r="E8043" t="s">
        <v>42</v>
      </c>
      <c r="F8043" t="s">
        <v>43</v>
      </c>
      <c r="G8043">
        <v>12.6</v>
      </c>
    </row>
    <row r="8044" spans="1:7" x14ac:dyDescent="0.55000000000000004">
      <c r="A8044" s="1">
        <v>42729</v>
      </c>
      <c r="B8044" t="s">
        <v>22</v>
      </c>
      <c r="C8044" t="s">
        <v>39</v>
      </c>
      <c r="D8044" t="s">
        <v>40</v>
      </c>
      <c r="E8044" t="s">
        <v>42</v>
      </c>
      <c r="F8044" t="s">
        <v>86</v>
      </c>
      <c r="G8044">
        <v>12.6</v>
      </c>
    </row>
    <row r="8045" spans="1:7" x14ac:dyDescent="0.55000000000000004">
      <c r="A8045" s="1">
        <v>42120</v>
      </c>
      <c r="B8045" t="s">
        <v>98</v>
      </c>
      <c r="C8045" t="s">
        <v>39</v>
      </c>
      <c r="D8045" t="s">
        <v>40</v>
      </c>
      <c r="E8045" t="s">
        <v>42</v>
      </c>
      <c r="F8045" t="s">
        <v>43</v>
      </c>
      <c r="G8045">
        <v>12.6</v>
      </c>
    </row>
    <row r="8046" spans="1:7" x14ac:dyDescent="0.55000000000000004">
      <c r="A8046" s="1">
        <v>42638</v>
      </c>
      <c r="B8046" t="s">
        <v>37</v>
      </c>
      <c r="C8046" t="s">
        <v>92</v>
      </c>
      <c r="D8046" t="s">
        <v>40</v>
      </c>
      <c r="E8046" t="s">
        <v>42</v>
      </c>
      <c r="F8046" t="s">
        <v>43</v>
      </c>
      <c r="G8046">
        <v>12.6</v>
      </c>
    </row>
    <row r="8047" spans="1:7" x14ac:dyDescent="0.55000000000000004">
      <c r="A8047" s="1">
        <v>42709</v>
      </c>
      <c r="B8047" t="s">
        <v>37</v>
      </c>
      <c r="C8047" t="s">
        <v>39</v>
      </c>
      <c r="D8047" t="s">
        <v>40</v>
      </c>
      <c r="E8047" t="s">
        <v>42</v>
      </c>
      <c r="F8047" t="s">
        <v>43</v>
      </c>
      <c r="G8047">
        <v>12.6</v>
      </c>
    </row>
    <row r="8048" spans="1:7" x14ac:dyDescent="0.55000000000000004">
      <c r="A8048" s="1">
        <v>43044</v>
      </c>
      <c r="B8048" t="s">
        <v>22</v>
      </c>
      <c r="C8048" t="s">
        <v>100</v>
      </c>
      <c r="D8048" t="s">
        <v>101</v>
      </c>
      <c r="E8048" t="s">
        <v>42</v>
      </c>
      <c r="F8048" t="s">
        <v>71</v>
      </c>
      <c r="G8048">
        <v>12.587999999999999</v>
      </c>
    </row>
    <row r="8049" spans="1:7" x14ac:dyDescent="0.55000000000000004">
      <c r="A8049" s="1">
        <v>43357</v>
      </c>
      <c r="B8049" t="s">
        <v>22</v>
      </c>
      <c r="C8049" t="s">
        <v>143</v>
      </c>
      <c r="D8049" t="s">
        <v>144</v>
      </c>
      <c r="E8049" t="s">
        <v>67</v>
      </c>
      <c r="F8049" t="s">
        <v>680</v>
      </c>
      <c r="G8049">
        <v>12.585000000000001</v>
      </c>
    </row>
    <row r="8050" spans="1:7" x14ac:dyDescent="0.55000000000000004">
      <c r="A8050" s="1">
        <v>42476</v>
      </c>
      <c r="B8050" t="s">
        <v>37</v>
      </c>
      <c r="C8050" t="s">
        <v>143</v>
      </c>
      <c r="D8050" t="s">
        <v>144</v>
      </c>
      <c r="E8050" t="s">
        <v>42</v>
      </c>
      <c r="F8050" t="s">
        <v>265</v>
      </c>
      <c r="G8050">
        <v>12.576000000000001</v>
      </c>
    </row>
    <row r="8051" spans="1:7" x14ac:dyDescent="0.55000000000000004">
      <c r="A8051" s="1">
        <v>42655</v>
      </c>
      <c r="B8051" t="s">
        <v>22</v>
      </c>
      <c r="C8051" t="s">
        <v>250</v>
      </c>
      <c r="D8051" t="s">
        <v>101</v>
      </c>
      <c r="E8051" t="s">
        <v>42</v>
      </c>
      <c r="F8051" t="s">
        <v>71</v>
      </c>
      <c r="G8051">
        <v>12.56</v>
      </c>
    </row>
    <row r="8052" spans="1:7" x14ac:dyDescent="0.55000000000000004">
      <c r="A8052" s="1">
        <v>42540</v>
      </c>
      <c r="B8052" t="s">
        <v>22</v>
      </c>
      <c r="C8052" t="s">
        <v>39</v>
      </c>
      <c r="D8052" t="s">
        <v>40</v>
      </c>
      <c r="E8052" t="s">
        <v>28</v>
      </c>
      <c r="F8052" t="s">
        <v>61</v>
      </c>
      <c r="G8052">
        <v>12.56</v>
      </c>
    </row>
    <row r="8053" spans="1:7" x14ac:dyDescent="0.55000000000000004">
      <c r="A8053" s="1">
        <v>42897</v>
      </c>
      <c r="B8053" t="s">
        <v>37</v>
      </c>
      <c r="C8053" t="s">
        <v>100</v>
      </c>
      <c r="D8053" t="s">
        <v>101</v>
      </c>
      <c r="E8053" t="s">
        <v>28</v>
      </c>
      <c r="F8053" t="s">
        <v>61</v>
      </c>
      <c r="G8053">
        <v>12.544</v>
      </c>
    </row>
    <row r="8054" spans="1:7" x14ac:dyDescent="0.55000000000000004">
      <c r="A8054" s="1">
        <v>42949</v>
      </c>
      <c r="B8054" t="s">
        <v>37</v>
      </c>
      <c r="C8054" t="s">
        <v>39</v>
      </c>
      <c r="D8054" t="s">
        <v>40</v>
      </c>
      <c r="E8054" t="s">
        <v>42</v>
      </c>
      <c r="F8054" t="s">
        <v>71</v>
      </c>
      <c r="G8054">
        <v>12.544</v>
      </c>
    </row>
    <row r="8055" spans="1:7" x14ac:dyDescent="0.55000000000000004">
      <c r="A8055" s="1">
        <v>42350</v>
      </c>
      <c r="B8055" t="s">
        <v>22</v>
      </c>
      <c r="C8055" t="s">
        <v>39</v>
      </c>
      <c r="D8055" t="s">
        <v>40</v>
      </c>
      <c r="E8055" t="s">
        <v>28</v>
      </c>
      <c r="F8055" t="s">
        <v>61</v>
      </c>
      <c r="G8055">
        <v>12.54</v>
      </c>
    </row>
    <row r="8056" spans="1:7" x14ac:dyDescent="0.55000000000000004">
      <c r="A8056" s="1">
        <v>42641</v>
      </c>
      <c r="B8056" t="s">
        <v>22</v>
      </c>
      <c r="C8056" t="s">
        <v>453</v>
      </c>
      <c r="D8056" t="s">
        <v>40</v>
      </c>
      <c r="E8056" t="s">
        <v>42</v>
      </c>
      <c r="F8056" t="s">
        <v>169</v>
      </c>
      <c r="G8056">
        <v>12.536</v>
      </c>
    </row>
    <row r="8057" spans="1:7" x14ac:dyDescent="0.55000000000000004">
      <c r="A8057" s="1">
        <v>43463</v>
      </c>
      <c r="B8057" t="s">
        <v>22</v>
      </c>
      <c r="C8057" t="s">
        <v>25</v>
      </c>
      <c r="D8057" t="s">
        <v>26</v>
      </c>
      <c r="E8057" t="s">
        <v>42</v>
      </c>
      <c r="F8057" t="s">
        <v>71</v>
      </c>
      <c r="G8057">
        <v>12.53</v>
      </c>
    </row>
    <row r="8058" spans="1:7" x14ac:dyDescent="0.55000000000000004">
      <c r="A8058" s="1">
        <v>43255</v>
      </c>
      <c r="B8058" t="s">
        <v>22</v>
      </c>
      <c r="C8058" t="s">
        <v>354</v>
      </c>
      <c r="D8058" t="s">
        <v>26</v>
      </c>
      <c r="E8058" t="s">
        <v>42</v>
      </c>
      <c r="F8058" t="s">
        <v>86</v>
      </c>
      <c r="G8058">
        <v>12.48</v>
      </c>
    </row>
    <row r="8059" spans="1:7" x14ac:dyDescent="0.55000000000000004">
      <c r="A8059" s="1">
        <v>42912</v>
      </c>
      <c r="B8059" t="s">
        <v>37</v>
      </c>
      <c r="C8059" t="s">
        <v>39</v>
      </c>
      <c r="D8059" t="s">
        <v>40</v>
      </c>
      <c r="E8059" t="s">
        <v>42</v>
      </c>
      <c r="F8059" t="s">
        <v>86</v>
      </c>
      <c r="G8059">
        <v>12.48</v>
      </c>
    </row>
    <row r="8060" spans="1:7" x14ac:dyDescent="0.55000000000000004">
      <c r="A8060" s="1">
        <v>42162</v>
      </c>
      <c r="B8060" t="s">
        <v>37</v>
      </c>
      <c r="C8060" t="s">
        <v>207</v>
      </c>
      <c r="D8060" t="s">
        <v>101</v>
      </c>
      <c r="E8060" t="s">
        <v>42</v>
      </c>
      <c r="F8060" t="s">
        <v>71</v>
      </c>
      <c r="G8060">
        <v>12.462</v>
      </c>
    </row>
    <row r="8061" spans="1:7" x14ac:dyDescent="0.55000000000000004">
      <c r="A8061" s="1">
        <v>42325</v>
      </c>
      <c r="B8061" t="s">
        <v>22</v>
      </c>
      <c r="C8061" t="s">
        <v>143</v>
      </c>
      <c r="D8061" t="s">
        <v>144</v>
      </c>
      <c r="E8061" t="s">
        <v>42</v>
      </c>
      <c r="F8061" t="s">
        <v>86</v>
      </c>
      <c r="G8061">
        <v>12.448</v>
      </c>
    </row>
    <row r="8062" spans="1:7" x14ac:dyDescent="0.55000000000000004">
      <c r="A8062" s="1">
        <v>42030</v>
      </c>
      <c r="B8062" t="s">
        <v>98</v>
      </c>
      <c r="C8062" t="s">
        <v>315</v>
      </c>
      <c r="D8062" t="s">
        <v>26</v>
      </c>
      <c r="E8062" t="s">
        <v>28</v>
      </c>
      <c r="F8062" t="s">
        <v>61</v>
      </c>
      <c r="G8062">
        <v>12.42</v>
      </c>
    </row>
    <row r="8063" spans="1:7" x14ac:dyDescent="0.55000000000000004">
      <c r="A8063" s="1">
        <v>43036</v>
      </c>
      <c r="B8063" t="s">
        <v>22</v>
      </c>
      <c r="C8063" t="s">
        <v>263</v>
      </c>
      <c r="D8063" t="s">
        <v>144</v>
      </c>
      <c r="E8063" t="s">
        <v>42</v>
      </c>
      <c r="F8063" t="s">
        <v>64</v>
      </c>
      <c r="G8063">
        <v>12.42</v>
      </c>
    </row>
    <row r="8064" spans="1:7" x14ac:dyDescent="0.55000000000000004">
      <c r="A8064" s="1">
        <v>42933</v>
      </c>
      <c r="B8064" t="s">
        <v>22</v>
      </c>
      <c r="C8064" t="s">
        <v>92</v>
      </c>
      <c r="D8064" t="s">
        <v>40</v>
      </c>
      <c r="E8064" t="s">
        <v>28</v>
      </c>
      <c r="F8064" t="s">
        <v>61</v>
      </c>
      <c r="G8064">
        <v>12.42</v>
      </c>
    </row>
    <row r="8065" spans="1:7" x14ac:dyDescent="0.55000000000000004">
      <c r="A8065" s="1">
        <v>43358</v>
      </c>
      <c r="B8065" t="s">
        <v>22</v>
      </c>
      <c r="C8065" t="s">
        <v>92</v>
      </c>
      <c r="D8065" t="s">
        <v>40</v>
      </c>
      <c r="E8065" t="s">
        <v>42</v>
      </c>
      <c r="F8065" t="s">
        <v>64</v>
      </c>
      <c r="G8065">
        <v>12.42</v>
      </c>
    </row>
    <row r="8066" spans="1:7" x14ac:dyDescent="0.55000000000000004">
      <c r="A8066" s="1">
        <v>43420</v>
      </c>
      <c r="B8066" t="s">
        <v>22</v>
      </c>
      <c r="C8066" t="s">
        <v>39</v>
      </c>
      <c r="D8066" t="s">
        <v>40</v>
      </c>
      <c r="E8066" t="s">
        <v>28</v>
      </c>
      <c r="F8066" t="s">
        <v>61</v>
      </c>
      <c r="G8066">
        <v>12.42</v>
      </c>
    </row>
    <row r="8067" spans="1:7" x14ac:dyDescent="0.55000000000000004">
      <c r="A8067" s="1">
        <v>43407</v>
      </c>
      <c r="B8067" t="s">
        <v>37</v>
      </c>
      <c r="C8067" t="s">
        <v>1271</v>
      </c>
      <c r="D8067" t="s">
        <v>26</v>
      </c>
      <c r="E8067" t="s">
        <v>42</v>
      </c>
      <c r="F8067" t="s">
        <v>43</v>
      </c>
      <c r="G8067">
        <v>12.39</v>
      </c>
    </row>
    <row r="8068" spans="1:7" x14ac:dyDescent="0.55000000000000004">
      <c r="A8068" s="1">
        <v>42308</v>
      </c>
      <c r="B8068" t="s">
        <v>37</v>
      </c>
      <c r="C8068" t="s">
        <v>39</v>
      </c>
      <c r="D8068" t="s">
        <v>40</v>
      </c>
      <c r="E8068" t="s">
        <v>42</v>
      </c>
      <c r="F8068" t="s">
        <v>64</v>
      </c>
      <c r="G8068">
        <v>12.39</v>
      </c>
    </row>
    <row r="8069" spans="1:7" x14ac:dyDescent="0.55000000000000004">
      <c r="A8069" s="1">
        <v>42560</v>
      </c>
      <c r="B8069" t="s">
        <v>22</v>
      </c>
      <c r="C8069" t="s">
        <v>2738</v>
      </c>
      <c r="D8069" t="s">
        <v>144</v>
      </c>
      <c r="E8069" t="s">
        <v>42</v>
      </c>
      <c r="F8069" t="s">
        <v>43</v>
      </c>
      <c r="G8069">
        <v>12.39</v>
      </c>
    </row>
    <row r="8070" spans="1:7" x14ac:dyDescent="0.55000000000000004">
      <c r="A8070" s="1">
        <v>43217</v>
      </c>
      <c r="B8070" t="s">
        <v>22</v>
      </c>
      <c r="C8070" t="s">
        <v>39</v>
      </c>
      <c r="D8070" t="s">
        <v>40</v>
      </c>
      <c r="E8070" t="s">
        <v>42</v>
      </c>
      <c r="F8070" t="s">
        <v>64</v>
      </c>
      <c r="G8070">
        <v>12.39</v>
      </c>
    </row>
    <row r="8071" spans="1:7" x14ac:dyDescent="0.55000000000000004">
      <c r="A8071" s="1">
        <v>42315</v>
      </c>
      <c r="B8071" t="s">
        <v>22</v>
      </c>
      <c r="C8071" t="s">
        <v>110</v>
      </c>
      <c r="D8071" t="s">
        <v>101</v>
      </c>
      <c r="E8071" t="s">
        <v>42</v>
      </c>
      <c r="F8071" t="s">
        <v>71</v>
      </c>
      <c r="G8071">
        <v>12.39</v>
      </c>
    </row>
    <row r="8072" spans="1:7" x14ac:dyDescent="0.55000000000000004">
      <c r="A8072" s="1">
        <v>43039</v>
      </c>
      <c r="B8072" t="s">
        <v>37</v>
      </c>
      <c r="C8072" t="s">
        <v>646</v>
      </c>
      <c r="D8072" t="s">
        <v>101</v>
      </c>
      <c r="E8072" t="s">
        <v>42</v>
      </c>
      <c r="F8072" t="s">
        <v>64</v>
      </c>
      <c r="G8072">
        <v>12.39</v>
      </c>
    </row>
    <row r="8073" spans="1:7" x14ac:dyDescent="0.55000000000000004">
      <c r="A8073" s="1">
        <v>42351</v>
      </c>
      <c r="B8073" t="s">
        <v>37</v>
      </c>
      <c r="C8073" t="s">
        <v>25</v>
      </c>
      <c r="D8073" t="s">
        <v>26</v>
      </c>
      <c r="E8073" t="s">
        <v>42</v>
      </c>
      <c r="F8073" t="s">
        <v>71</v>
      </c>
      <c r="G8073">
        <v>12.39</v>
      </c>
    </row>
    <row r="8074" spans="1:7" x14ac:dyDescent="0.55000000000000004">
      <c r="A8074" s="1">
        <v>42519</v>
      </c>
      <c r="B8074" t="s">
        <v>22</v>
      </c>
      <c r="C8074" t="s">
        <v>250</v>
      </c>
      <c r="D8074" t="s">
        <v>101</v>
      </c>
      <c r="E8074" t="s">
        <v>42</v>
      </c>
      <c r="F8074" t="s">
        <v>43</v>
      </c>
      <c r="G8074">
        <v>12.39</v>
      </c>
    </row>
    <row r="8075" spans="1:7" x14ac:dyDescent="0.55000000000000004">
      <c r="A8075" s="1">
        <v>43029</v>
      </c>
      <c r="B8075" t="s">
        <v>22</v>
      </c>
      <c r="C8075" t="s">
        <v>39</v>
      </c>
      <c r="D8075" t="s">
        <v>40</v>
      </c>
      <c r="E8075" t="s">
        <v>42</v>
      </c>
      <c r="F8075" t="s">
        <v>64</v>
      </c>
      <c r="G8075">
        <v>12.39</v>
      </c>
    </row>
    <row r="8076" spans="1:7" x14ac:dyDescent="0.55000000000000004">
      <c r="A8076" s="1">
        <v>42241</v>
      </c>
      <c r="B8076" t="s">
        <v>22</v>
      </c>
      <c r="C8076" t="s">
        <v>100</v>
      </c>
      <c r="D8076" t="s">
        <v>101</v>
      </c>
      <c r="E8076" t="s">
        <v>42</v>
      </c>
      <c r="F8076" t="s">
        <v>71</v>
      </c>
      <c r="G8076">
        <v>12.384</v>
      </c>
    </row>
    <row r="8077" spans="1:7" x14ac:dyDescent="0.55000000000000004">
      <c r="A8077" s="1">
        <v>42227</v>
      </c>
      <c r="B8077" t="s">
        <v>22</v>
      </c>
      <c r="C8077" t="s">
        <v>92</v>
      </c>
      <c r="D8077" t="s">
        <v>40</v>
      </c>
      <c r="E8077" t="s">
        <v>28</v>
      </c>
      <c r="F8077" t="s">
        <v>61</v>
      </c>
      <c r="G8077">
        <v>12.35</v>
      </c>
    </row>
    <row r="8078" spans="1:7" x14ac:dyDescent="0.55000000000000004">
      <c r="A8078" s="1">
        <v>42037</v>
      </c>
      <c r="B8078" t="s">
        <v>98</v>
      </c>
      <c r="C8078" t="s">
        <v>39</v>
      </c>
      <c r="D8078" t="s">
        <v>40</v>
      </c>
      <c r="E8078" t="s">
        <v>42</v>
      </c>
      <c r="F8078" t="s">
        <v>265</v>
      </c>
      <c r="G8078">
        <v>12.35</v>
      </c>
    </row>
    <row r="8079" spans="1:7" x14ac:dyDescent="0.55000000000000004">
      <c r="A8079" s="1">
        <v>43200</v>
      </c>
      <c r="B8079" t="s">
        <v>37</v>
      </c>
      <c r="C8079" t="s">
        <v>50</v>
      </c>
      <c r="D8079" t="s">
        <v>26</v>
      </c>
      <c r="E8079" t="s">
        <v>28</v>
      </c>
      <c r="F8079" t="s">
        <v>61</v>
      </c>
      <c r="G8079">
        <v>12.32</v>
      </c>
    </row>
    <row r="8080" spans="1:7" x14ac:dyDescent="0.55000000000000004">
      <c r="A8080" s="1">
        <v>42995</v>
      </c>
      <c r="B8080" t="s">
        <v>98</v>
      </c>
      <c r="C8080" t="s">
        <v>92</v>
      </c>
      <c r="D8080" t="s">
        <v>40</v>
      </c>
      <c r="E8080" t="s">
        <v>42</v>
      </c>
      <c r="F8080" t="s">
        <v>43</v>
      </c>
      <c r="G8080">
        <v>12.32</v>
      </c>
    </row>
    <row r="8081" spans="1:7" x14ac:dyDescent="0.55000000000000004">
      <c r="A8081" s="1">
        <v>43458</v>
      </c>
      <c r="B8081" t="s">
        <v>37</v>
      </c>
      <c r="C8081" t="s">
        <v>1244</v>
      </c>
      <c r="D8081" t="s">
        <v>144</v>
      </c>
      <c r="E8081" t="s">
        <v>42</v>
      </c>
      <c r="F8081" t="s">
        <v>71</v>
      </c>
      <c r="G8081">
        <v>12.3</v>
      </c>
    </row>
    <row r="8082" spans="1:7" x14ac:dyDescent="0.55000000000000004">
      <c r="A8082" s="1">
        <v>43364</v>
      </c>
      <c r="B8082" t="s">
        <v>22</v>
      </c>
      <c r="C8082" t="s">
        <v>50</v>
      </c>
      <c r="D8082" t="s">
        <v>26</v>
      </c>
      <c r="E8082" t="s">
        <v>42</v>
      </c>
      <c r="F8082" t="s">
        <v>71</v>
      </c>
      <c r="G8082">
        <v>12.294</v>
      </c>
    </row>
    <row r="8083" spans="1:7" x14ac:dyDescent="0.55000000000000004">
      <c r="A8083" s="1">
        <v>43170</v>
      </c>
      <c r="B8083" t="s">
        <v>98</v>
      </c>
      <c r="C8083" t="s">
        <v>143</v>
      </c>
      <c r="D8083" t="s">
        <v>144</v>
      </c>
      <c r="E8083" t="s">
        <v>42</v>
      </c>
      <c r="F8083" t="s">
        <v>71</v>
      </c>
      <c r="G8083">
        <v>12.294</v>
      </c>
    </row>
    <row r="8084" spans="1:7" x14ac:dyDescent="0.55000000000000004">
      <c r="A8084" s="1">
        <v>43119</v>
      </c>
      <c r="B8084" t="s">
        <v>22</v>
      </c>
      <c r="C8084" t="s">
        <v>5208</v>
      </c>
      <c r="D8084" t="s">
        <v>144</v>
      </c>
      <c r="E8084" t="s">
        <v>42</v>
      </c>
      <c r="F8084" t="s">
        <v>86</v>
      </c>
      <c r="G8084">
        <v>12.28</v>
      </c>
    </row>
    <row r="8085" spans="1:7" x14ac:dyDescent="0.55000000000000004">
      <c r="A8085" s="1">
        <v>43457</v>
      </c>
      <c r="B8085" t="s">
        <v>22</v>
      </c>
      <c r="C8085" t="s">
        <v>331</v>
      </c>
      <c r="D8085" t="s">
        <v>26</v>
      </c>
      <c r="E8085" t="s">
        <v>42</v>
      </c>
      <c r="F8085" t="s">
        <v>64</v>
      </c>
      <c r="G8085">
        <v>12.263999999999999</v>
      </c>
    </row>
    <row r="8086" spans="1:7" x14ac:dyDescent="0.55000000000000004">
      <c r="A8086" s="1">
        <v>42683</v>
      </c>
      <c r="B8086" t="s">
        <v>22</v>
      </c>
      <c r="C8086" t="s">
        <v>263</v>
      </c>
      <c r="D8086" t="s">
        <v>144</v>
      </c>
      <c r="E8086" t="s">
        <v>42</v>
      </c>
      <c r="F8086" t="s">
        <v>169</v>
      </c>
      <c r="G8086">
        <v>12.24</v>
      </c>
    </row>
    <row r="8087" spans="1:7" x14ac:dyDescent="0.55000000000000004">
      <c r="A8087" s="1">
        <v>43268</v>
      </c>
      <c r="B8087" t="s">
        <v>37</v>
      </c>
      <c r="C8087" t="s">
        <v>207</v>
      </c>
      <c r="D8087" t="s">
        <v>101</v>
      </c>
      <c r="E8087" t="s">
        <v>42</v>
      </c>
      <c r="F8087" t="s">
        <v>86</v>
      </c>
      <c r="G8087">
        <v>12.224</v>
      </c>
    </row>
    <row r="8088" spans="1:7" x14ac:dyDescent="0.55000000000000004">
      <c r="A8088" s="1">
        <v>43416</v>
      </c>
      <c r="B8088" t="s">
        <v>98</v>
      </c>
      <c r="C8088" t="s">
        <v>100</v>
      </c>
      <c r="D8088" t="s">
        <v>101</v>
      </c>
      <c r="E8088" t="s">
        <v>42</v>
      </c>
      <c r="F8088" t="s">
        <v>169</v>
      </c>
      <c r="G8088">
        <v>12.224</v>
      </c>
    </row>
    <row r="8089" spans="1:7" x14ac:dyDescent="0.55000000000000004">
      <c r="A8089" s="1">
        <v>42516</v>
      </c>
      <c r="B8089" t="s">
        <v>98</v>
      </c>
      <c r="C8089" t="s">
        <v>84</v>
      </c>
      <c r="D8089" t="s">
        <v>26</v>
      </c>
      <c r="E8089" t="s">
        <v>42</v>
      </c>
      <c r="F8089" t="s">
        <v>169</v>
      </c>
      <c r="G8089">
        <v>12.224</v>
      </c>
    </row>
    <row r="8090" spans="1:7" x14ac:dyDescent="0.55000000000000004">
      <c r="A8090" s="1">
        <v>42709</v>
      </c>
      <c r="B8090" t="s">
        <v>22</v>
      </c>
      <c r="C8090" t="s">
        <v>207</v>
      </c>
      <c r="D8090" t="s">
        <v>101</v>
      </c>
      <c r="E8090" t="s">
        <v>42</v>
      </c>
      <c r="F8090" t="s">
        <v>169</v>
      </c>
      <c r="G8090">
        <v>12.224</v>
      </c>
    </row>
    <row r="8091" spans="1:7" x14ac:dyDescent="0.55000000000000004">
      <c r="A8091" s="1">
        <v>43161</v>
      </c>
      <c r="B8091" t="s">
        <v>37</v>
      </c>
      <c r="C8091" t="s">
        <v>100</v>
      </c>
      <c r="D8091" t="s">
        <v>101</v>
      </c>
      <c r="E8091" t="s">
        <v>42</v>
      </c>
      <c r="F8091" t="s">
        <v>71</v>
      </c>
      <c r="G8091">
        <v>12.222</v>
      </c>
    </row>
    <row r="8092" spans="1:7" x14ac:dyDescent="0.55000000000000004">
      <c r="A8092" s="1">
        <v>42983</v>
      </c>
      <c r="B8092" t="s">
        <v>22</v>
      </c>
      <c r="C8092" t="s">
        <v>234</v>
      </c>
      <c r="D8092" t="s">
        <v>101</v>
      </c>
      <c r="E8092" t="s">
        <v>28</v>
      </c>
      <c r="F8092" t="s">
        <v>61</v>
      </c>
      <c r="G8092">
        <v>12.22</v>
      </c>
    </row>
    <row r="8093" spans="1:7" x14ac:dyDescent="0.55000000000000004">
      <c r="A8093" s="1">
        <v>43001</v>
      </c>
      <c r="B8093" t="s">
        <v>98</v>
      </c>
      <c r="C8093" t="s">
        <v>494</v>
      </c>
      <c r="D8093" t="s">
        <v>144</v>
      </c>
      <c r="E8093" t="s">
        <v>42</v>
      </c>
      <c r="F8093" t="s">
        <v>71</v>
      </c>
      <c r="G8093">
        <v>12.201000000000001</v>
      </c>
    </row>
    <row r="8094" spans="1:7" x14ac:dyDescent="0.55000000000000004">
      <c r="A8094" s="1">
        <v>43345</v>
      </c>
      <c r="B8094" t="s">
        <v>22</v>
      </c>
      <c r="C8094" t="s">
        <v>143</v>
      </c>
      <c r="D8094" t="s">
        <v>144</v>
      </c>
      <c r="E8094" t="s">
        <v>42</v>
      </c>
      <c r="F8094" t="s">
        <v>86</v>
      </c>
      <c r="G8094">
        <v>12.192</v>
      </c>
    </row>
    <row r="8095" spans="1:7" x14ac:dyDescent="0.55000000000000004">
      <c r="A8095" s="1">
        <v>43061</v>
      </c>
      <c r="B8095" t="s">
        <v>37</v>
      </c>
      <c r="C8095" t="s">
        <v>263</v>
      </c>
      <c r="D8095" t="s">
        <v>144</v>
      </c>
      <c r="E8095" t="s">
        <v>42</v>
      </c>
      <c r="F8095" t="s">
        <v>71</v>
      </c>
      <c r="G8095">
        <v>12.192</v>
      </c>
    </row>
    <row r="8096" spans="1:7" x14ac:dyDescent="0.55000000000000004">
      <c r="A8096" s="1">
        <v>42982</v>
      </c>
      <c r="B8096" t="s">
        <v>22</v>
      </c>
      <c r="C8096" t="s">
        <v>331</v>
      </c>
      <c r="D8096" t="s">
        <v>26</v>
      </c>
      <c r="E8096" t="s">
        <v>42</v>
      </c>
      <c r="F8096" t="s">
        <v>86</v>
      </c>
      <c r="G8096">
        <v>12.192</v>
      </c>
    </row>
    <row r="8097" spans="1:7" x14ac:dyDescent="0.55000000000000004">
      <c r="A8097" s="1">
        <v>42128</v>
      </c>
      <c r="B8097" t="s">
        <v>37</v>
      </c>
      <c r="C8097" t="s">
        <v>92</v>
      </c>
      <c r="D8097" t="s">
        <v>40</v>
      </c>
      <c r="E8097" t="s">
        <v>28</v>
      </c>
      <c r="F8097" t="s">
        <v>61</v>
      </c>
      <c r="G8097">
        <v>12.18</v>
      </c>
    </row>
    <row r="8098" spans="1:7" x14ac:dyDescent="0.55000000000000004">
      <c r="A8098" s="1">
        <v>42488</v>
      </c>
      <c r="B8098" t="s">
        <v>22</v>
      </c>
      <c r="C8098" t="s">
        <v>100</v>
      </c>
      <c r="D8098" t="s">
        <v>101</v>
      </c>
      <c r="E8098" t="s">
        <v>42</v>
      </c>
      <c r="F8098" t="s">
        <v>71</v>
      </c>
      <c r="G8098">
        <v>12.176</v>
      </c>
    </row>
    <row r="8099" spans="1:7" x14ac:dyDescent="0.55000000000000004">
      <c r="A8099" s="1">
        <v>42491</v>
      </c>
      <c r="B8099" t="s">
        <v>22</v>
      </c>
      <c r="C8099" t="s">
        <v>39</v>
      </c>
      <c r="D8099" t="s">
        <v>40</v>
      </c>
      <c r="E8099" t="s">
        <v>42</v>
      </c>
      <c r="F8099" t="s">
        <v>71</v>
      </c>
      <c r="G8099">
        <v>12.176</v>
      </c>
    </row>
    <row r="8100" spans="1:7" x14ac:dyDescent="0.55000000000000004">
      <c r="A8100" s="1">
        <v>43259</v>
      </c>
      <c r="B8100" t="s">
        <v>22</v>
      </c>
      <c r="C8100" t="s">
        <v>207</v>
      </c>
      <c r="D8100" t="s">
        <v>101</v>
      </c>
      <c r="E8100" t="s">
        <v>42</v>
      </c>
      <c r="F8100" t="s">
        <v>71</v>
      </c>
      <c r="G8100">
        <v>12.176</v>
      </c>
    </row>
    <row r="8101" spans="1:7" x14ac:dyDescent="0.55000000000000004">
      <c r="A8101" s="1">
        <v>43436</v>
      </c>
      <c r="B8101" t="s">
        <v>37</v>
      </c>
      <c r="C8101" t="s">
        <v>100</v>
      </c>
      <c r="D8101" t="s">
        <v>101</v>
      </c>
      <c r="E8101" t="s">
        <v>42</v>
      </c>
      <c r="F8101" t="s">
        <v>64</v>
      </c>
      <c r="G8101">
        <v>12.16</v>
      </c>
    </row>
    <row r="8102" spans="1:7" x14ac:dyDescent="0.55000000000000004">
      <c r="A8102" s="1">
        <v>42403</v>
      </c>
      <c r="B8102" t="s">
        <v>37</v>
      </c>
      <c r="C8102" t="s">
        <v>117</v>
      </c>
      <c r="D8102" t="s">
        <v>40</v>
      </c>
      <c r="E8102" t="s">
        <v>42</v>
      </c>
      <c r="F8102" t="s">
        <v>71</v>
      </c>
      <c r="G8102">
        <v>12.144</v>
      </c>
    </row>
    <row r="8103" spans="1:7" x14ac:dyDescent="0.55000000000000004">
      <c r="A8103" s="1">
        <v>42702</v>
      </c>
      <c r="B8103" t="s">
        <v>37</v>
      </c>
      <c r="C8103" t="s">
        <v>207</v>
      </c>
      <c r="D8103" t="s">
        <v>101</v>
      </c>
      <c r="E8103" t="s">
        <v>28</v>
      </c>
      <c r="F8103" t="s">
        <v>61</v>
      </c>
      <c r="G8103">
        <v>12.132</v>
      </c>
    </row>
    <row r="8104" spans="1:7" x14ac:dyDescent="0.55000000000000004">
      <c r="A8104" s="1">
        <v>43129</v>
      </c>
      <c r="B8104" t="s">
        <v>22</v>
      </c>
      <c r="C8104" t="s">
        <v>207</v>
      </c>
      <c r="D8104" t="s">
        <v>101</v>
      </c>
      <c r="E8104" t="s">
        <v>42</v>
      </c>
      <c r="F8104" t="s">
        <v>71</v>
      </c>
      <c r="G8104">
        <v>12.128</v>
      </c>
    </row>
    <row r="8105" spans="1:7" x14ac:dyDescent="0.55000000000000004">
      <c r="A8105" s="1">
        <v>42332</v>
      </c>
      <c r="B8105" t="s">
        <v>37</v>
      </c>
      <c r="C8105" t="s">
        <v>92</v>
      </c>
      <c r="D8105" t="s">
        <v>40</v>
      </c>
      <c r="E8105" t="s">
        <v>42</v>
      </c>
      <c r="F8105" t="s">
        <v>71</v>
      </c>
      <c r="G8105">
        <v>12.096</v>
      </c>
    </row>
    <row r="8106" spans="1:7" x14ac:dyDescent="0.55000000000000004">
      <c r="A8106" s="1">
        <v>43365</v>
      </c>
      <c r="B8106" t="s">
        <v>22</v>
      </c>
      <c r="C8106" t="s">
        <v>263</v>
      </c>
      <c r="D8106" t="s">
        <v>144</v>
      </c>
      <c r="E8106" t="s">
        <v>28</v>
      </c>
      <c r="F8106" t="s">
        <v>61</v>
      </c>
      <c r="G8106">
        <v>12.07</v>
      </c>
    </row>
    <row r="8107" spans="1:7" x14ac:dyDescent="0.55000000000000004">
      <c r="A8107" s="1">
        <v>43247</v>
      </c>
      <c r="B8107" t="s">
        <v>37</v>
      </c>
      <c r="C8107" t="s">
        <v>84</v>
      </c>
      <c r="D8107" t="s">
        <v>26</v>
      </c>
      <c r="E8107" t="s">
        <v>42</v>
      </c>
      <c r="F8107" t="s">
        <v>71</v>
      </c>
      <c r="G8107">
        <v>12.06</v>
      </c>
    </row>
    <row r="8108" spans="1:7" x14ac:dyDescent="0.55000000000000004">
      <c r="A8108" s="1">
        <v>42605</v>
      </c>
      <c r="B8108" t="s">
        <v>22</v>
      </c>
      <c r="C8108" t="s">
        <v>207</v>
      </c>
      <c r="D8108" t="s">
        <v>101</v>
      </c>
      <c r="E8108" t="s">
        <v>42</v>
      </c>
      <c r="F8108" t="s">
        <v>265</v>
      </c>
      <c r="G8108">
        <v>12.032</v>
      </c>
    </row>
    <row r="8109" spans="1:7" x14ac:dyDescent="0.55000000000000004">
      <c r="A8109" s="1">
        <v>43207</v>
      </c>
      <c r="B8109" t="s">
        <v>98</v>
      </c>
      <c r="C8109" t="s">
        <v>453</v>
      </c>
      <c r="D8109" t="s">
        <v>40</v>
      </c>
      <c r="E8109" t="s">
        <v>42</v>
      </c>
      <c r="F8109" t="s">
        <v>71</v>
      </c>
      <c r="G8109">
        <v>12.03</v>
      </c>
    </row>
    <row r="8110" spans="1:7" x14ac:dyDescent="0.55000000000000004">
      <c r="A8110" s="1">
        <v>42635</v>
      </c>
      <c r="B8110" t="s">
        <v>98</v>
      </c>
      <c r="C8110" t="s">
        <v>331</v>
      </c>
      <c r="D8110" t="s">
        <v>26</v>
      </c>
      <c r="E8110" t="s">
        <v>42</v>
      </c>
      <c r="F8110" t="s">
        <v>43</v>
      </c>
      <c r="G8110">
        <v>12</v>
      </c>
    </row>
    <row r="8111" spans="1:7" x14ac:dyDescent="0.55000000000000004">
      <c r="A8111" s="1">
        <v>42814</v>
      </c>
      <c r="B8111" t="s">
        <v>22</v>
      </c>
      <c r="C8111" t="s">
        <v>207</v>
      </c>
      <c r="D8111" t="s">
        <v>101</v>
      </c>
      <c r="E8111" t="s">
        <v>67</v>
      </c>
      <c r="F8111" t="s">
        <v>68</v>
      </c>
      <c r="G8111">
        <v>11.992000000000001</v>
      </c>
    </row>
    <row r="8112" spans="1:7" x14ac:dyDescent="0.55000000000000004">
      <c r="A8112" s="1">
        <v>42287</v>
      </c>
      <c r="B8112" t="s">
        <v>37</v>
      </c>
      <c r="C8112" t="s">
        <v>100</v>
      </c>
      <c r="D8112" t="s">
        <v>101</v>
      </c>
      <c r="E8112" t="s">
        <v>42</v>
      </c>
      <c r="F8112" t="s">
        <v>71</v>
      </c>
      <c r="G8112">
        <v>11.98</v>
      </c>
    </row>
    <row r="8113" spans="1:7" x14ac:dyDescent="0.55000000000000004">
      <c r="A8113" s="1">
        <v>43014</v>
      </c>
      <c r="B8113" t="s">
        <v>98</v>
      </c>
      <c r="C8113" t="s">
        <v>453</v>
      </c>
      <c r="D8113" t="s">
        <v>40</v>
      </c>
      <c r="E8113" t="s">
        <v>42</v>
      </c>
      <c r="F8113" t="s">
        <v>71</v>
      </c>
      <c r="G8113">
        <v>11.976000000000001</v>
      </c>
    </row>
    <row r="8114" spans="1:7" x14ac:dyDescent="0.55000000000000004">
      <c r="A8114" s="1">
        <v>43122</v>
      </c>
      <c r="B8114" t="s">
        <v>98</v>
      </c>
      <c r="C8114" t="s">
        <v>1763</v>
      </c>
      <c r="D8114" t="s">
        <v>40</v>
      </c>
      <c r="E8114" t="s">
        <v>42</v>
      </c>
      <c r="F8114" t="s">
        <v>86</v>
      </c>
      <c r="G8114">
        <v>11.96</v>
      </c>
    </row>
    <row r="8115" spans="1:7" x14ac:dyDescent="0.55000000000000004">
      <c r="A8115" s="1">
        <v>42320</v>
      </c>
      <c r="B8115" t="s">
        <v>22</v>
      </c>
      <c r="C8115" t="s">
        <v>39</v>
      </c>
      <c r="D8115" t="s">
        <v>40</v>
      </c>
      <c r="E8115" t="s">
        <v>42</v>
      </c>
      <c r="F8115" t="s">
        <v>86</v>
      </c>
      <c r="G8115">
        <v>11.96</v>
      </c>
    </row>
    <row r="8116" spans="1:7" x14ac:dyDescent="0.55000000000000004">
      <c r="A8116" s="1">
        <v>42477</v>
      </c>
      <c r="B8116" t="s">
        <v>22</v>
      </c>
      <c r="C8116" t="s">
        <v>39</v>
      </c>
      <c r="D8116" t="s">
        <v>40</v>
      </c>
      <c r="E8116" t="s">
        <v>42</v>
      </c>
      <c r="F8116" t="s">
        <v>86</v>
      </c>
      <c r="G8116">
        <v>11.96</v>
      </c>
    </row>
    <row r="8117" spans="1:7" x14ac:dyDescent="0.55000000000000004">
      <c r="A8117" s="1">
        <v>42448</v>
      </c>
      <c r="B8117" t="s">
        <v>37</v>
      </c>
      <c r="C8117" t="s">
        <v>39</v>
      </c>
      <c r="D8117" t="s">
        <v>40</v>
      </c>
      <c r="E8117" t="s">
        <v>42</v>
      </c>
      <c r="F8117" t="s">
        <v>86</v>
      </c>
      <c r="G8117">
        <v>11.96</v>
      </c>
    </row>
    <row r="8118" spans="1:7" x14ac:dyDescent="0.55000000000000004">
      <c r="A8118" s="1">
        <v>43254</v>
      </c>
      <c r="B8118" t="s">
        <v>37</v>
      </c>
      <c r="C8118" t="s">
        <v>39</v>
      </c>
      <c r="D8118" t="s">
        <v>40</v>
      </c>
      <c r="E8118" t="s">
        <v>42</v>
      </c>
      <c r="F8118" t="s">
        <v>86</v>
      </c>
      <c r="G8118">
        <v>11.96</v>
      </c>
    </row>
    <row r="8119" spans="1:7" x14ac:dyDescent="0.55000000000000004">
      <c r="A8119" s="1">
        <v>42865</v>
      </c>
      <c r="B8119" t="s">
        <v>22</v>
      </c>
      <c r="C8119" t="s">
        <v>92</v>
      </c>
      <c r="D8119" t="s">
        <v>40</v>
      </c>
      <c r="E8119" t="s">
        <v>42</v>
      </c>
      <c r="F8119" t="s">
        <v>86</v>
      </c>
      <c r="G8119">
        <v>11.96</v>
      </c>
    </row>
    <row r="8120" spans="1:7" x14ac:dyDescent="0.55000000000000004">
      <c r="A8120" s="1">
        <v>42979</v>
      </c>
      <c r="B8120" t="s">
        <v>22</v>
      </c>
      <c r="C8120" t="s">
        <v>234</v>
      </c>
      <c r="D8120" t="s">
        <v>101</v>
      </c>
      <c r="E8120" t="s">
        <v>42</v>
      </c>
      <c r="F8120" t="s">
        <v>64</v>
      </c>
      <c r="G8120">
        <v>11.96</v>
      </c>
    </row>
    <row r="8121" spans="1:7" x14ac:dyDescent="0.55000000000000004">
      <c r="A8121" s="1">
        <v>42593</v>
      </c>
      <c r="B8121" t="s">
        <v>98</v>
      </c>
      <c r="C8121" t="s">
        <v>263</v>
      </c>
      <c r="D8121" t="s">
        <v>144</v>
      </c>
      <c r="E8121" t="s">
        <v>42</v>
      </c>
      <c r="F8121" t="s">
        <v>64</v>
      </c>
      <c r="G8121">
        <v>11.96</v>
      </c>
    </row>
    <row r="8122" spans="1:7" x14ac:dyDescent="0.55000000000000004">
      <c r="A8122" s="1">
        <v>42205</v>
      </c>
      <c r="B8122" t="s">
        <v>37</v>
      </c>
      <c r="C8122" t="s">
        <v>39</v>
      </c>
      <c r="D8122" t="s">
        <v>40</v>
      </c>
      <c r="E8122" t="s">
        <v>42</v>
      </c>
      <c r="F8122" t="s">
        <v>86</v>
      </c>
      <c r="G8122">
        <v>11.96</v>
      </c>
    </row>
    <row r="8123" spans="1:7" x14ac:dyDescent="0.55000000000000004">
      <c r="A8123" s="1">
        <v>43220</v>
      </c>
      <c r="B8123" t="s">
        <v>98</v>
      </c>
      <c r="C8123" t="s">
        <v>50</v>
      </c>
      <c r="D8123" t="s">
        <v>26</v>
      </c>
      <c r="E8123" t="s">
        <v>42</v>
      </c>
      <c r="F8123" t="s">
        <v>43</v>
      </c>
      <c r="G8123">
        <v>11.952</v>
      </c>
    </row>
    <row r="8124" spans="1:7" x14ac:dyDescent="0.55000000000000004">
      <c r="A8124" s="1">
        <v>42539</v>
      </c>
      <c r="B8124" t="s">
        <v>98</v>
      </c>
      <c r="C8124" t="s">
        <v>306</v>
      </c>
      <c r="D8124" t="s">
        <v>40</v>
      </c>
      <c r="E8124" t="s">
        <v>42</v>
      </c>
      <c r="F8124" t="s">
        <v>86</v>
      </c>
      <c r="G8124">
        <v>11.952</v>
      </c>
    </row>
    <row r="8125" spans="1:7" x14ac:dyDescent="0.55000000000000004">
      <c r="A8125" s="1">
        <v>42553</v>
      </c>
      <c r="B8125" t="s">
        <v>22</v>
      </c>
      <c r="C8125" t="s">
        <v>50</v>
      </c>
      <c r="D8125" t="s">
        <v>26</v>
      </c>
      <c r="E8125" t="s">
        <v>42</v>
      </c>
      <c r="F8125" t="s">
        <v>86</v>
      </c>
      <c r="G8125">
        <v>11.952</v>
      </c>
    </row>
    <row r="8126" spans="1:7" x14ac:dyDescent="0.55000000000000004">
      <c r="A8126" s="1">
        <v>42997</v>
      </c>
      <c r="B8126" t="s">
        <v>98</v>
      </c>
      <c r="C8126" t="s">
        <v>39</v>
      </c>
      <c r="D8126" t="s">
        <v>40</v>
      </c>
      <c r="E8126" t="s">
        <v>42</v>
      </c>
      <c r="F8126" t="s">
        <v>71</v>
      </c>
      <c r="G8126">
        <v>11.952</v>
      </c>
    </row>
    <row r="8127" spans="1:7" x14ac:dyDescent="0.55000000000000004">
      <c r="A8127" s="1">
        <v>43001</v>
      </c>
      <c r="B8127" t="s">
        <v>98</v>
      </c>
      <c r="C8127" t="s">
        <v>494</v>
      </c>
      <c r="D8127" t="s">
        <v>144</v>
      </c>
      <c r="E8127" t="s">
        <v>42</v>
      </c>
      <c r="F8127" t="s">
        <v>86</v>
      </c>
      <c r="G8127">
        <v>11.952</v>
      </c>
    </row>
    <row r="8128" spans="1:7" x14ac:dyDescent="0.55000000000000004">
      <c r="A8128" s="1">
        <v>43074</v>
      </c>
      <c r="B8128" t="s">
        <v>37</v>
      </c>
      <c r="C8128" t="s">
        <v>207</v>
      </c>
      <c r="D8128" t="s">
        <v>101</v>
      </c>
      <c r="E8128" t="s">
        <v>42</v>
      </c>
      <c r="F8128" t="s">
        <v>43</v>
      </c>
      <c r="G8128">
        <v>11.952</v>
      </c>
    </row>
    <row r="8129" spans="1:7" x14ac:dyDescent="0.55000000000000004">
      <c r="A8129" s="1">
        <v>42676</v>
      </c>
      <c r="B8129" t="s">
        <v>22</v>
      </c>
      <c r="C8129" t="s">
        <v>39</v>
      </c>
      <c r="D8129" t="s">
        <v>40</v>
      </c>
      <c r="E8129" t="s">
        <v>42</v>
      </c>
      <c r="F8129" t="s">
        <v>71</v>
      </c>
      <c r="G8129">
        <v>11.952</v>
      </c>
    </row>
    <row r="8130" spans="1:7" x14ac:dyDescent="0.55000000000000004">
      <c r="A8130" s="1">
        <v>43319</v>
      </c>
      <c r="B8130" t="s">
        <v>22</v>
      </c>
      <c r="C8130" t="s">
        <v>39</v>
      </c>
      <c r="D8130" t="s">
        <v>40</v>
      </c>
      <c r="E8130" t="s">
        <v>42</v>
      </c>
      <c r="F8130" t="s">
        <v>71</v>
      </c>
      <c r="G8130">
        <v>11.952</v>
      </c>
    </row>
    <row r="8131" spans="1:7" x14ac:dyDescent="0.55000000000000004">
      <c r="A8131" s="1">
        <v>42304</v>
      </c>
      <c r="B8131" t="s">
        <v>98</v>
      </c>
      <c r="C8131" t="s">
        <v>84</v>
      </c>
      <c r="D8131" t="s">
        <v>26</v>
      </c>
      <c r="E8131" t="s">
        <v>42</v>
      </c>
      <c r="F8131" t="s">
        <v>86</v>
      </c>
      <c r="G8131">
        <v>11.952</v>
      </c>
    </row>
    <row r="8132" spans="1:7" x14ac:dyDescent="0.55000000000000004">
      <c r="A8132" s="1">
        <v>43186</v>
      </c>
      <c r="B8132" t="s">
        <v>98</v>
      </c>
      <c r="C8132" t="s">
        <v>39</v>
      </c>
      <c r="D8132" t="s">
        <v>40</v>
      </c>
      <c r="E8132" t="s">
        <v>42</v>
      </c>
      <c r="F8132" t="s">
        <v>86</v>
      </c>
      <c r="G8132">
        <v>11.94</v>
      </c>
    </row>
    <row r="8133" spans="1:7" x14ac:dyDescent="0.55000000000000004">
      <c r="A8133" s="1">
        <v>42364</v>
      </c>
      <c r="B8133" t="s">
        <v>22</v>
      </c>
      <c r="C8133" t="s">
        <v>39</v>
      </c>
      <c r="D8133" t="s">
        <v>40</v>
      </c>
      <c r="E8133" t="s">
        <v>42</v>
      </c>
      <c r="F8133" t="s">
        <v>575</v>
      </c>
      <c r="G8133">
        <v>11.91</v>
      </c>
    </row>
    <row r="8134" spans="1:7" x14ac:dyDescent="0.55000000000000004">
      <c r="A8134" s="1">
        <v>42129</v>
      </c>
      <c r="B8134" t="s">
        <v>37</v>
      </c>
      <c r="C8134" t="s">
        <v>315</v>
      </c>
      <c r="D8134" t="s">
        <v>26</v>
      </c>
      <c r="E8134" t="s">
        <v>42</v>
      </c>
      <c r="F8134" t="s">
        <v>71</v>
      </c>
      <c r="G8134">
        <v>11.88</v>
      </c>
    </row>
    <row r="8135" spans="1:7" x14ac:dyDescent="0.55000000000000004">
      <c r="A8135" s="1">
        <v>42956</v>
      </c>
      <c r="B8135" t="s">
        <v>98</v>
      </c>
      <c r="C8135" t="s">
        <v>331</v>
      </c>
      <c r="D8135" t="s">
        <v>26</v>
      </c>
      <c r="E8135" t="s">
        <v>42</v>
      </c>
      <c r="F8135" t="s">
        <v>71</v>
      </c>
      <c r="G8135">
        <v>11.88</v>
      </c>
    </row>
    <row r="8136" spans="1:7" x14ac:dyDescent="0.55000000000000004">
      <c r="A8136" s="1">
        <v>42738</v>
      </c>
      <c r="B8136" t="s">
        <v>37</v>
      </c>
      <c r="C8136" t="s">
        <v>646</v>
      </c>
      <c r="D8136" t="s">
        <v>101</v>
      </c>
      <c r="E8136" t="s">
        <v>42</v>
      </c>
      <c r="F8136" t="s">
        <v>71</v>
      </c>
      <c r="G8136">
        <v>11.88</v>
      </c>
    </row>
    <row r="8137" spans="1:7" x14ac:dyDescent="0.55000000000000004">
      <c r="A8137" s="1">
        <v>42301</v>
      </c>
      <c r="B8137" t="s">
        <v>22</v>
      </c>
      <c r="C8137" t="s">
        <v>379</v>
      </c>
      <c r="D8137" t="s">
        <v>26</v>
      </c>
      <c r="E8137" t="s">
        <v>42</v>
      </c>
      <c r="F8137" t="s">
        <v>265</v>
      </c>
      <c r="G8137">
        <v>11.85</v>
      </c>
    </row>
    <row r="8138" spans="1:7" x14ac:dyDescent="0.55000000000000004">
      <c r="A8138" s="1">
        <v>43091</v>
      </c>
      <c r="B8138" t="s">
        <v>22</v>
      </c>
      <c r="C8138" t="s">
        <v>416</v>
      </c>
      <c r="D8138" t="s">
        <v>40</v>
      </c>
      <c r="E8138" t="s">
        <v>28</v>
      </c>
      <c r="F8138" t="s">
        <v>61</v>
      </c>
      <c r="G8138">
        <v>11.84</v>
      </c>
    </row>
    <row r="8139" spans="1:7" x14ac:dyDescent="0.55000000000000004">
      <c r="A8139" s="1">
        <v>43044</v>
      </c>
      <c r="B8139" t="s">
        <v>22</v>
      </c>
      <c r="C8139" t="s">
        <v>100</v>
      </c>
      <c r="D8139" t="s">
        <v>101</v>
      </c>
      <c r="E8139" t="s">
        <v>42</v>
      </c>
      <c r="F8139" t="s">
        <v>43</v>
      </c>
      <c r="G8139">
        <v>11.84</v>
      </c>
    </row>
    <row r="8140" spans="1:7" x14ac:dyDescent="0.55000000000000004">
      <c r="A8140" s="1">
        <v>43126</v>
      </c>
      <c r="B8140" t="s">
        <v>22</v>
      </c>
      <c r="C8140" t="s">
        <v>39</v>
      </c>
      <c r="D8140" t="s">
        <v>40</v>
      </c>
      <c r="E8140" t="s">
        <v>42</v>
      </c>
      <c r="F8140" t="s">
        <v>265</v>
      </c>
      <c r="G8140">
        <v>11.84</v>
      </c>
    </row>
    <row r="8141" spans="1:7" x14ac:dyDescent="0.55000000000000004">
      <c r="A8141" s="1">
        <v>42666</v>
      </c>
      <c r="B8141" t="s">
        <v>22</v>
      </c>
      <c r="C8141" t="s">
        <v>50</v>
      </c>
      <c r="D8141" t="s">
        <v>26</v>
      </c>
      <c r="E8141" t="s">
        <v>67</v>
      </c>
      <c r="F8141" t="s">
        <v>68</v>
      </c>
      <c r="G8141">
        <v>11.824</v>
      </c>
    </row>
    <row r="8142" spans="1:7" x14ac:dyDescent="0.55000000000000004">
      <c r="A8142" s="1">
        <v>42682</v>
      </c>
      <c r="B8142" t="s">
        <v>37</v>
      </c>
      <c r="C8142" t="s">
        <v>263</v>
      </c>
      <c r="D8142" t="s">
        <v>144</v>
      </c>
      <c r="E8142" t="s">
        <v>28</v>
      </c>
      <c r="F8142" t="s">
        <v>61</v>
      </c>
      <c r="G8142">
        <v>11.82</v>
      </c>
    </row>
    <row r="8143" spans="1:7" x14ac:dyDescent="0.55000000000000004">
      <c r="A8143" s="1">
        <v>43451</v>
      </c>
      <c r="B8143" t="s">
        <v>98</v>
      </c>
      <c r="C8143" t="s">
        <v>39</v>
      </c>
      <c r="D8143" t="s">
        <v>40</v>
      </c>
      <c r="E8143" t="s">
        <v>42</v>
      </c>
      <c r="F8143" t="s">
        <v>71</v>
      </c>
      <c r="G8143">
        <v>11.808</v>
      </c>
    </row>
    <row r="8144" spans="1:7" x14ac:dyDescent="0.55000000000000004">
      <c r="A8144" s="1">
        <v>42564</v>
      </c>
      <c r="B8144" t="s">
        <v>22</v>
      </c>
      <c r="C8144" t="s">
        <v>263</v>
      </c>
      <c r="D8144" t="s">
        <v>144</v>
      </c>
      <c r="E8144" t="s">
        <v>42</v>
      </c>
      <c r="F8144" t="s">
        <v>71</v>
      </c>
      <c r="G8144">
        <v>11.808</v>
      </c>
    </row>
    <row r="8145" spans="1:7" x14ac:dyDescent="0.55000000000000004">
      <c r="A8145" s="1">
        <v>42326</v>
      </c>
      <c r="B8145" t="s">
        <v>22</v>
      </c>
      <c r="C8145" t="s">
        <v>494</v>
      </c>
      <c r="D8145" t="s">
        <v>144</v>
      </c>
      <c r="E8145" t="s">
        <v>42</v>
      </c>
      <c r="F8145" t="s">
        <v>71</v>
      </c>
      <c r="G8145">
        <v>11.808</v>
      </c>
    </row>
    <row r="8146" spans="1:7" x14ac:dyDescent="0.55000000000000004">
      <c r="A8146" s="1">
        <v>43375</v>
      </c>
      <c r="B8146" t="s">
        <v>98</v>
      </c>
      <c r="C8146" t="s">
        <v>331</v>
      </c>
      <c r="D8146" t="s">
        <v>26</v>
      </c>
      <c r="E8146" t="s">
        <v>28</v>
      </c>
      <c r="F8146" t="s">
        <v>61</v>
      </c>
      <c r="G8146">
        <v>11.808</v>
      </c>
    </row>
    <row r="8147" spans="1:7" x14ac:dyDescent="0.55000000000000004">
      <c r="A8147" s="1">
        <v>42082</v>
      </c>
      <c r="B8147" t="s">
        <v>37</v>
      </c>
      <c r="C8147" t="s">
        <v>50</v>
      </c>
      <c r="D8147" t="s">
        <v>26</v>
      </c>
      <c r="E8147" t="s">
        <v>42</v>
      </c>
      <c r="F8147" t="s">
        <v>43</v>
      </c>
      <c r="G8147">
        <v>11.808</v>
      </c>
    </row>
    <row r="8148" spans="1:7" x14ac:dyDescent="0.55000000000000004">
      <c r="A8148" s="1">
        <v>42645</v>
      </c>
      <c r="B8148" t="s">
        <v>22</v>
      </c>
      <c r="C8148" t="s">
        <v>39</v>
      </c>
      <c r="D8148" t="s">
        <v>40</v>
      </c>
      <c r="E8148" t="s">
        <v>42</v>
      </c>
      <c r="F8148" t="s">
        <v>71</v>
      </c>
      <c r="G8148">
        <v>11.808</v>
      </c>
    </row>
    <row r="8149" spans="1:7" x14ac:dyDescent="0.55000000000000004">
      <c r="A8149" s="1">
        <v>43347</v>
      </c>
      <c r="B8149" t="s">
        <v>37</v>
      </c>
      <c r="C8149" t="s">
        <v>39</v>
      </c>
      <c r="D8149" t="s">
        <v>40</v>
      </c>
      <c r="E8149" t="s">
        <v>42</v>
      </c>
      <c r="F8149" t="s">
        <v>71</v>
      </c>
      <c r="G8149">
        <v>11.808</v>
      </c>
    </row>
    <row r="8150" spans="1:7" x14ac:dyDescent="0.55000000000000004">
      <c r="A8150" s="1">
        <v>42666</v>
      </c>
      <c r="B8150" t="s">
        <v>22</v>
      </c>
      <c r="C8150" t="s">
        <v>39</v>
      </c>
      <c r="D8150" t="s">
        <v>40</v>
      </c>
      <c r="E8150" t="s">
        <v>42</v>
      </c>
      <c r="F8150" t="s">
        <v>169</v>
      </c>
      <c r="G8150">
        <v>11.8</v>
      </c>
    </row>
    <row r="8151" spans="1:7" x14ac:dyDescent="0.55000000000000004">
      <c r="A8151" s="1">
        <v>42008</v>
      </c>
      <c r="B8151" t="s">
        <v>98</v>
      </c>
      <c r="C8151" t="s">
        <v>207</v>
      </c>
      <c r="D8151" t="s">
        <v>101</v>
      </c>
      <c r="E8151" t="s">
        <v>42</v>
      </c>
      <c r="F8151" t="s">
        <v>43</v>
      </c>
      <c r="G8151">
        <v>11.784000000000001</v>
      </c>
    </row>
    <row r="8152" spans="1:7" x14ac:dyDescent="0.55000000000000004">
      <c r="A8152" s="1">
        <v>43360</v>
      </c>
      <c r="B8152" t="s">
        <v>37</v>
      </c>
      <c r="C8152" t="s">
        <v>117</v>
      </c>
      <c r="D8152" t="s">
        <v>40</v>
      </c>
      <c r="E8152" t="s">
        <v>42</v>
      </c>
      <c r="F8152" t="s">
        <v>71</v>
      </c>
      <c r="G8152">
        <v>11.784000000000001</v>
      </c>
    </row>
    <row r="8153" spans="1:7" x14ac:dyDescent="0.55000000000000004">
      <c r="A8153" s="1">
        <v>42951</v>
      </c>
      <c r="B8153" t="s">
        <v>37</v>
      </c>
      <c r="C8153" t="s">
        <v>39</v>
      </c>
      <c r="D8153" t="s">
        <v>40</v>
      </c>
      <c r="E8153" t="s">
        <v>42</v>
      </c>
      <c r="F8153" t="s">
        <v>71</v>
      </c>
      <c r="G8153">
        <v>11.784000000000001</v>
      </c>
    </row>
    <row r="8154" spans="1:7" x14ac:dyDescent="0.55000000000000004">
      <c r="A8154" s="1">
        <v>43363</v>
      </c>
      <c r="B8154" t="s">
        <v>22</v>
      </c>
      <c r="C8154" t="s">
        <v>263</v>
      </c>
      <c r="D8154" t="s">
        <v>144</v>
      </c>
      <c r="E8154" t="s">
        <v>42</v>
      </c>
      <c r="F8154" t="s">
        <v>71</v>
      </c>
      <c r="G8154">
        <v>11.784000000000001</v>
      </c>
    </row>
    <row r="8155" spans="1:7" x14ac:dyDescent="0.55000000000000004">
      <c r="A8155" s="1">
        <v>42556</v>
      </c>
      <c r="B8155" t="s">
        <v>37</v>
      </c>
      <c r="C8155" t="s">
        <v>84</v>
      </c>
      <c r="D8155" t="s">
        <v>26</v>
      </c>
      <c r="E8155" t="s">
        <v>42</v>
      </c>
      <c r="F8155" t="s">
        <v>43</v>
      </c>
      <c r="G8155">
        <v>11.784000000000001</v>
      </c>
    </row>
    <row r="8156" spans="1:7" x14ac:dyDescent="0.55000000000000004">
      <c r="A8156" s="1">
        <v>42998</v>
      </c>
      <c r="B8156" t="s">
        <v>37</v>
      </c>
      <c r="C8156" t="s">
        <v>39</v>
      </c>
      <c r="D8156" t="s">
        <v>40</v>
      </c>
      <c r="E8156" t="s">
        <v>42</v>
      </c>
      <c r="F8156" t="s">
        <v>64</v>
      </c>
      <c r="G8156">
        <v>11.76</v>
      </c>
    </row>
    <row r="8157" spans="1:7" x14ac:dyDescent="0.55000000000000004">
      <c r="A8157" s="1">
        <v>42686</v>
      </c>
      <c r="B8157" t="s">
        <v>37</v>
      </c>
      <c r="C8157" t="s">
        <v>50</v>
      </c>
      <c r="D8157" t="s">
        <v>26</v>
      </c>
      <c r="E8157" t="s">
        <v>42</v>
      </c>
      <c r="F8157" t="s">
        <v>64</v>
      </c>
      <c r="G8157">
        <v>11.76</v>
      </c>
    </row>
    <row r="8158" spans="1:7" x14ac:dyDescent="0.55000000000000004">
      <c r="A8158" s="1">
        <v>43148</v>
      </c>
      <c r="B8158" t="s">
        <v>98</v>
      </c>
      <c r="C8158" t="s">
        <v>786</v>
      </c>
      <c r="D8158" t="s">
        <v>144</v>
      </c>
      <c r="E8158" t="s">
        <v>42</v>
      </c>
      <c r="F8158" t="s">
        <v>86</v>
      </c>
      <c r="G8158">
        <v>11.76</v>
      </c>
    </row>
    <row r="8159" spans="1:7" x14ac:dyDescent="0.55000000000000004">
      <c r="A8159" s="1">
        <v>43373</v>
      </c>
      <c r="B8159" t="s">
        <v>37</v>
      </c>
      <c r="C8159" t="s">
        <v>92</v>
      </c>
      <c r="D8159" t="s">
        <v>40</v>
      </c>
      <c r="E8159" t="s">
        <v>42</v>
      </c>
      <c r="F8159" t="s">
        <v>86</v>
      </c>
      <c r="G8159">
        <v>11.76</v>
      </c>
    </row>
    <row r="8160" spans="1:7" x14ac:dyDescent="0.55000000000000004">
      <c r="A8160" s="1">
        <v>42360</v>
      </c>
      <c r="B8160" t="s">
        <v>22</v>
      </c>
      <c r="C8160" t="s">
        <v>39</v>
      </c>
      <c r="D8160" t="s">
        <v>40</v>
      </c>
      <c r="E8160" t="s">
        <v>42</v>
      </c>
      <c r="F8160" t="s">
        <v>64</v>
      </c>
      <c r="G8160">
        <v>11.76</v>
      </c>
    </row>
    <row r="8161" spans="1:7" x14ac:dyDescent="0.55000000000000004">
      <c r="A8161" s="1">
        <v>43425</v>
      </c>
      <c r="B8161" t="s">
        <v>37</v>
      </c>
      <c r="C8161" t="s">
        <v>39</v>
      </c>
      <c r="D8161" t="s">
        <v>40</v>
      </c>
      <c r="E8161" t="s">
        <v>42</v>
      </c>
      <c r="F8161" t="s">
        <v>64</v>
      </c>
      <c r="G8161">
        <v>11.76</v>
      </c>
    </row>
    <row r="8162" spans="1:7" x14ac:dyDescent="0.55000000000000004">
      <c r="A8162" s="1">
        <v>43213</v>
      </c>
      <c r="B8162" t="s">
        <v>37</v>
      </c>
      <c r="C8162" t="s">
        <v>494</v>
      </c>
      <c r="D8162" t="s">
        <v>144</v>
      </c>
      <c r="E8162" t="s">
        <v>42</v>
      </c>
      <c r="F8162" t="s">
        <v>71</v>
      </c>
      <c r="G8162">
        <v>11.76</v>
      </c>
    </row>
    <row r="8163" spans="1:7" x14ac:dyDescent="0.55000000000000004">
      <c r="A8163" s="1">
        <v>43406</v>
      </c>
      <c r="B8163" t="s">
        <v>22</v>
      </c>
      <c r="C8163" t="s">
        <v>593</v>
      </c>
      <c r="D8163" t="s">
        <v>101</v>
      </c>
      <c r="E8163" t="s">
        <v>42</v>
      </c>
      <c r="F8163" t="s">
        <v>86</v>
      </c>
      <c r="G8163">
        <v>11.76</v>
      </c>
    </row>
    <row r="8164" spans="1:7" x14ac:dyDescent="0.55000000000000004">
      <c r="A8164" s="1">
        <v>43438</v>
      </c>
      <c r="B8164" t="s">
        <v>37</v>
      </c>
      <c r="C8164" t="s">
        <v>39</v>
      </c>
      <c r="D8164" t="s">
        <v>40</v>
      </c>
      <c r="E8164" t="s">
        <v>42</v>
      </c>
      <c r="F8164" t="s">
        <v>86</v>
      </c>
      <c r="G8164">
        <v>11.76</v>
      </c>
    </row>
    <row r="8165" spans="1:7" x14ac:dyDescent="0.55000000000000004">
      <c r="A8165" s="1">
        <v>42522</v>
      </c>
      <c r="B8165" t="s">
        <v>98</v>
      </c>
      <c r="C8165" t="s">
        <v>39</v>
      </c>
      <c r="D8165" t="s">
        <v>40</v>
      </c>
      <c r="E8165" t="s">
        <v>42</v>
      </c>
      <c r="F8165" t="s">
        <v>86</v>
      </c>
      <c r="G8165">
        <v>11.76</v>
      </c>
    </row>
    <row r="8166" spans="1:7" x14ac:dyDescent="0.55000000000000004">
      <c r="A8166" s="1">
        <v>43037</v>
      </c>
      <c r="B8166" t="s">
        <v>22</v>
      </c>
      <c r="C8166" t="s">
        <v>39</v>
      </c>
      <c r="D8166" t="s">
        <v>40</v>
      </c>
      <c r="E8166" t="s">
        <v>42</v>
      </c>
      <c r="F8166" t="s">
        <v>71</v>
      </c>
      <c r="G8166">
        <v>11.744</v>
      </c>
    </row>
    <row r="8167" spans="1:7" x14ac:dyDescent="0.55000000000000004">
      <c r="A8167" s="1">
        <v>42467</v>
      </c>
      <c r="B8167" t="s">
        <v>98</v>
      </c>
      <c r="C8167" t="s">
        <v>143</v>
      </c>
      <c r="D8167" t="s">
        <v>144</v>
      </c>
      <c r="E8167" t="s">
        <v>42</v>
      </c>
      <c r="F8167" t="s">
        <v>64</v>
      </c>
      <c r="G8167">
        <v>11.736000000000001</v>
      </c>
    </row>
    <row r="8168" spans="1:7" x14ac:dyDescent="0.55000000000000004">
      <c r="A8168" s="1">
        <v>42695</v>
      </c>
      <c r="B8168" t="s">
        <v>37</v>
      </c>
      <c r="C8168" t="s">
        <v>100</v>
      </c>
      <c r="D8168" t="s">
        <v>101</v>
      </c>
      <c r="E8168" t="s">
        <v>42</v>
      </c>
      <c r="F8168" t="s">
        <v>43</v>
      </c>
      <c r="G8168">
        <v>11.696</v>
      </c>
    </row>
    <row r="8169" spans="1:7" x14ac:dyDescent="0.55000000000000004">
      <c r="A8169" s="1">
        <v>42724</v>
      </c>
      <c r="B8169" t="s">
        <v>98</v>
      </c>
      <c r="C8169" t="s">
        <v>50</v>
      </c>
      <c r="D8169" t="s">
        <v>26</v>
      </c>
      <c r="E8169" t="s">
        <v>42</v>
      </c>
      <c r="F8169" t="s">
        <v>43</v>
      </c>
      <c r="G8169">
        <v>11.696</v>
      </c>
    </row>
    <row r="8170" spans="1:7" x14ac:dyDescent="0.55000000000000004">
      <c r="A8170" s="1">
        <v>43345</v>
      </c>
      <c r="B8170" t="s">
        <v>22</v>
      </c>
      <c r="C8170" t="s">
        <v>453</v>
      </c>
      <c r="D8170" t="s">
        <v>40</v>
      </c>
      <c r="E8170" t="s">
        <v>42</v>
      </c>
      <c r="F8170" t="s">
        <v>43</v>
      </c>
      <c r="G8170">
        <v>11.696</v>
      </c>
    </row>
    <row r="8171" spans="1:7" x14ac:dyDescent="0.55000000000000004">
      <c r="A8171" s="1">
        <v>42890</v>
      </c>
      <c r="B8171" t="s">
        <v>22</v>
      </c>
      <c r="C8171" t="s">
        <v>207</v>
      </c>
      <c r="D8171" t="s">
        <v>101</v>
      </c>
      <c r="E8171" t="s">
        <v>28</v>
      </c>
      <c r="F8171" t="s">
        <v>61</v>
      </c>
      <c r="G8171">
        <v>11.688000000000001</v>
      </c>
    </row>
    <row r="8172" spans="1:7" x14ac:dyDescent="0.55000000000000004">
      <c r="A8172" s="1">
        <v>43038</v>
      </c>
      <c r="B8172" t="s">
        <v>22</v>
      </c>
      <c r="C8172" t="s">
        <v>234</v>
      </c>
      <c r="D8172" t="s">
        <v>101</v>
      </c>
      <c r="E8172" t="s">
        <v>42</v>
      </c>
      <c r="F8172" t="s">
        <v>64</v>
      </c>
      <c r="G8172">
        <v>11.68</v>
      </c>
    </row>
    <row r="8173" spans="1:7" x14ac:dyDescent="0.55000000000000004">
      <c r="A8173" s="1">
        <v>42974</v>
      </c>
      <c r="B8173" t="s">
        <v>22</v>
      </c>
      <c r="C8173" t="s">
        <v>1244</v>
      </c>
      <c r="D8173" t="s">
        <v>144</v>
      </c>
      <c r="E8173" t="s">
        <v>42</v>
      </c>
      <c r="F8173" t="s">
        <v>265</v>
      </c>
      <c r="G8173">
        <v>11.68</v>
      </c>
    </row>
    <row r="8174" spans="1:7" x14ac:dyDescent="0.55000000000000004">
      <c r="A8174" s="1">
        <v>43319</v>
      </c>
      <c r="B8174" t="s">
        <v>22</v>
      </c>
      <c r="C8174" t="s">
        <v>263</v>
      </c>
      <c r="D8174" t="s">
        <v>144</v>
      </c>
      <c r="E8174" t="s">
        <v>42</v>
      </c>
      <c r="F8174" t="s">
        <v>64</v>
      </c>
      <c r="G8174">
        <v>11.68</v>
      </c>
    </row>
    <row r="8175" spans="1:7" x14ac:dyDescent="0.55000000000000004">
      <c r="A8175" s="1">
        <v>42631</v>
      </c>
      <c r="B8175" t="s">
        <v>37</v>
      </c>
      <c r="C8175" t="s">
        <v>39</v>
      </c>
      <c r="D8175" t="s">
        <v>40</v>
      </c>
      <c r="E8175" t="s">
        <v>42</v>
      </c>
      <c r="F8175" t="s">
        <v>64</v>
      </c>
      <c r="G8175">
        <v>11.68</v>
      </c>
    </row>
    <row r="8176" spans="1:7" x14ac:dyDescent="0.55000000000000004">
      <c r="A8176" s="1">
        <v>43304</v>
      </c>
      <c r="B8176" t="s">
        <v>22</v>
      </c>
      <c r="C8176" t="s">
        <v>250</v>
      </c>
      <c r="D8176" t="s">
        <v>101</v>
      </c>
      <c r="E8176" t="s">
        <v>42</v>
      </c>
      <c r="F8176" t="s">
        <v>64</v>
      </c>
      <c r="G8176">
        <v>11.68</v>
      </c>
    </row>
    <row r="8177" spans="1:7" x14ac:dyDescent="0.55000000000000004">
      <c r="A8177" s="1">
        <v>43280</v>
      </c>
      <c r="B8177" t="s">
        <v>22</v>
      </c>
      <c r="C8177" t="s">
        <v>39</v>
      </c>
      <c r="D8177" t="s">
        <v>40</v>
      </c>
      <c r="E8177" t="s">
        <v>42</v>
      </c>
      <c r="F8177" t="s">
        <v>64</v>
      </c>
      <c r="G8177">
        <v>11.68</v>
      </c>
    </row>
    <row r="8178" spans="1:7" x14ac:dyDescent="0.55000000000000004">
      <c r="A8178" s="1">
        <v>42983</v>
      </c>
      <c r="B8178" t="s">
        <v>22</v>
      </c>
      <c r="C8178" t="s">
        <v>39</v>
      </c>
      <c r="D8178" t="s">
        <v>40</v>
      </c>
      <c r="E8178" t="s">
        <v>42</v>
      </c>
      <c r="F8178" t="s">
        <v>71</v>
      </c>
      <c r="G8178">
        <v>11.68</v>
      </c>
    </row>
    <row r="8179" spans="1:7" x14ac:dyDescent="0.55000000000000004">
      <c r="A8179" s="1">
        <v>43388</v>
      </c>
      <c r="B8179" t="s">
        <v>37</v>
      </c>
      <c r="C8179" t="s">
        <v>117</v>
      </c>
      <c r="D8179" t="s">
        <v>40</v>
      </c>
      <c r="E8179" t="s">
        <v>42</v>
      </c>
      <c r="F8179" t="s">
        <v>64</v>
      </c>
      <c r="G8179">
        <v>11.68</v>
      </c>
    </row>
    <row r="8180" spans="1:7" x14ac:dyDescent="0.55000000000000004">
      <c r="A8180" s="1">
        <v>43397</v>
      </c>
      <c r="B8180" t="s">
        <v>22</v>
      </c>
      <c r="C8180" t="s">
        <v>1488</v>
      </c>
      <c r="D8180" t="s">
        <v>26</v>
      </c>
      <c r="E8180" t="s">
        <v>42</v>
      </c>
      <c r="F8180" t="s">
        <v>265</v>
      </c>
      <c r="G8180">
        <v>11.68</v>
      </c>
    </row>
    <row r="8181" spans="1:7" x14ac:dyDescent="0.55000000000000004">
      <c r="A8181" s="1">
        <v>43407</v>
      </c>
      <c r="B8181" t="s">
        <v>22</v>
      </c>
      <c r="C8181" t="s">
        <v>143</v>
      </c>
      <c r="D8181" t="s">
        <v>144</v>
      </c>
      <c r="E8181" t="s">
        <v>42</v>
      </c>
      <c r="F8181" t="s">
        <v>71</v>
      </c>
      <c r="G8181">
        <v>11.673</v>
      </c>
    </row>
    <row r="8182" spans="1:7" x14ac:dyDescent="0.55000000000000004">
      <c r="A8182" s="1">
        <v>43428</v>
      </c>
      <c r="B8182" t="s">
        <v>37</v>
      </c>
      <c r="C8182" t="s">
        <v>331</v>
      </c>
      <c r="D8182" t="s">
        <v>26</v>
      </c>
      <c r="E8182" t="s">
        <v>42</v>
      </c>
      <c r="F8182" t="s">
        <v>71</v>
      </c>
      <c r="G8182">
        <v>11.673</v>
      </c>
    </row>
    <row r="8183" spans="1:7" x14ac:dyDescent="0.55000000000000004">
      <c r="A8183" s="1">
        <v>42536</v>
      </c>
      <c r="B8183" t="s">
        <v>22</v>
      </c>
      <c r="C8183" t="s">
        <v>50</v>
      </c>
      <c r="D8183" t="s">
        <v>26</v>
      </c>
      <c r="E8183" t="s">
        <v>67</v>
      </c>
      <c r="F8183" t="s">
        <v>157</v>
      </c>
      <c r="G8183">
        <v>11.672000000000001</v>
      </c>
    </row>
    <row r="8184" spans="1:7" x14ac:dyDescent="0.55000000000000004">
      <c r="A8184" s="1">
        <v>43037</v>
      </c>
      <c r="B8184" t="s">
        <v>37</v>
      </c>
      <c r="C8184" t="s">
        <v>786</v>
      </c>
      <c r="D8184" t="s">
        <v>144</v>
      </c>
      <c r="E8184" t="s">
        <v>42</v>
      </c>
      <c r="F8184" t="s">
        <v>74</v>
      </c>
      <c r="G8184">
        <v>11.67</v>
      </c>
    </row>
    <row r="8185" spans="1:7" x14ac:dyDescent="0.55000000000000004">
      <c r="A8185" s="1">
        <v>42892</v>
      </c>
      <c r="B8185" t="s">
        <v>22</v>
      </c>
      <c r="C8185" t="s">
        <v>1708</v>
      </c>
      <c r="D8185" t="s">
        <v>26</v>
      </c>
      <c r="E8185" t="s">
        <v>42</v>
      </c>
      <c r="F8185" t="s">
        <v>71</v>
      </c>
      <c r="G8185">
        <v>11.67</v>
      </c>
    </row>
    <row r="8186" spans="1:7" x14ac:dyDescent="0.55000000000000004">
      <c r="A8186" s="1">
        <v>43213</v>
      </c>
      <c r="B8186" t="s">
        <v>22</v>
      </c>
      <c r="C8186" t="s">
        <v>453</v>
      </c>
      <c r="D8186" t="s">
        <v>40</v>
      </c>
      <c r="E8186" t="s">
        <v>28</v>
      </c>
      <c r="F8186" t="s">
        <v>61</v>
      </c>
      <c r="G8186">
        <v>11.664</v>
      </c>
    </row>
    <row r="8187" spans="1:7" x14ac:dyDescent="0.55000000000000004">
      <c r="A8187" s="1">
        <v>42682</v>
      </c>
      <c r="B8187" t="s">
        <v>22</v>
      </c>
      <c r="C8187" t="s">
        <v>1244</v>
      </c>
      <c r="D8187" t="s">
        <v>144</v>
      </c>
      <c r="E8187" t="s">
        <v>42</v>
      </c>
      <c r="F8187" t="s">
        <v>64</v>
      </c>
      <c r="G8187">
        <v>11.65</v>
      </c>
    </row>
    <row r="8188" spans="1:7" x14ac:dyDescent="0.55000000000000004">
      <c r="A8188" s="1">
        <v>42751</v>
      </c>
      <c r="B8188" t="s">
        <v>22</v>
      </c>
      <c r="C8188" t="s">
        <v>39</v>
      </c>
      <c r="D8188" t="s">
        <v>40</v>
      </c>
      <c r="E8188" t="s">
        <v>42</v>
      </c>
      <c r="F8188" t="s">
        <v>71</v>
      </c>
      <c r="G8188">
        <v>11.648</v>
      </c>
    </row>
    <row r="8189" spans="1:7" x14ac:dyDescent="0.55000000000000004">
      <c r="A8189" s="1">
        <v>43386</v>
      </c>
      <c r="B8189" t="s">
        <v>37</v>
      </c>
      <c r="C8189" t="s">
        <v>143</v>
      </c>
      <c r="D8189" t="s">
        <v>144</v>
      </c>
      <c r="E8189" t="s">
        <v>42</v>
      </c>
      <c r="F8189" t="s">
        <v>86</v>
      </c>
      <c r="G8189">
        <v>11.648</v>
      </c>
    </row>
    <row r="8190" spans="1:7" x14ac:dyDescent="0.55000000000000004">
      <c r="A8190" s="1">
        <v>42938</v>
      </c>
      <c r="B8190" t="s">
        <v>22</v>
      </c>
      <c r="C8190" t="s">
        <v>143</v>
      </c>
      <c r="D8190" t="s">
        <v>144</v>
      </c>
      <c r="E8190" t="s">
        <v>28</v>
      </c>
      <c r="F8190" t="s">
        <v>61</v>
      </c>
      <c r="G8190">
        <v>11.648</v>
      </c>
    </row>
    <row r="8191" spans="1:7" x14ac:dyDescent="0.55000000000000004">
      <c r="A8191" s="1">
        <v>42175</v>
      </c>
      <c r="B8191" t="s">
        <v>22</v>
      </c>
      <c r="C8191" t="s">
        <v>100</v>
      </c>
      <c r="D8191" t="s">
        <v>101</v>
      </c>
      <c r="E8191" t="s">
        <v>42</v>
      </c>
      <c r="F8191" t="s">
        <v>86</v>
      </c>
      <c r="G8191">
        <v>11.648</v>
      </c>
    </row>
    <row r="8192" spans="1:7" x14ac:dyDescent="0.55000000000000004">
      <c r="A8192" s="1">
        <v>43087</v>
      </c>
      <c r="B8192" t="s">
        <v>98</v>
      </c>
      <c r="C8192" t="s">
        <v>416</v>
      </c>
      <c r="D8192" t="s">
        <v>40</v>
      </c>
      <c r="E8192" t="s">
        <v>42</v>
      </c>
      <c r="F8192" t="s">
        <v>86</v>
      </c>
      <c r="G8192">
        <v>11.648</v>
      </c>
    </row>
    <row r="8193" spans="1:7" x14ac:dyDescent="0.55000000000000004">
      <c r="A8193" s="1">
        <v>43070</v>
      </c>
      <c r="B8193" t="s">
        <v>22</v>
      </c>
      <c r="C8193" t="s">
        <v>100</v>
      </c>
      <c r="D8193" t="s">
        <v>101</v>
      </c>
      <c r="E8193" t="s">
        <v>42</v>
      </c>
      <c r="F8193" t="s">
        <v>74</v>
      </c>
      <c r="G8193">
        <v>11.648</v>
      </c>
    </row>
    <row r="8194" spans="1:7" x14ac:dyDescent="0.55000000000000004">
      <c r="A8194" s="1">
        <v>43373</v>
      </c>
      <c r="B8194" t="s">
        <v>98</v>
      </c>
      <c r="C8194" t="s">
        <v>100</v>
      </c>
      <c r="D8194" t="s">
        <v>101</v>
      </c>
      <c r="E8194" t="s">
        <v>42</v>
      </c>
      <c r="F8194" t="s">
        <v>71</v>
      </c>
      <c r="G8194">
        <v>11.646000000000001</v>
      </c>
    </row>
    <row r="8195" spans="1:7" x14ac:dyDescent="0.55000000000000004">
      <c r="A8195" s="1">
        <v>42311</v>
      </c>
      <c r="B8195" t="s">
        <v>22</v>
      </c>
      <c r="C8195" t="s">
        <v>745</v>
      </c>
      <c r="D8195" t="s">
        <v>144</v>
      </c>
      <c r="E8195" t="s">
        <v>42</v>
      </c>
      <c r="F8195" t="s">
        <v>575</v>
      </c>
      <c r="G8195">
        <v>11.64</v>
      </c>
    </row>
    <row r="8196" spans="1:7" x14ac:dyDescent="0.55000000000000004">
      <c r="A8196" s="1">
        <v>42930</v>
      </c>
      <c r="B8196" t="s">
        <v>22</v>
      </c>
      <c r="C8196" t="s">
        <v>143</v>
      </c>
      <c r="D8196" t="s">
        <v>144</v>
      </c>
      <c r="E8196" t="s">
        <v>42</v>
      </c>
      <c r="F8196" t="s">
        <v>575</v>
      </c>
      <c r="G8196">
        <v>11.632</v>
      </c>
    </row>
    <row r="8197" spans="1:7" x14ac:dyDescent="0.55000000000000004">
      <c r="A8197" s="1">
        <v>42112</v>
      </c>
      <c r="B8197" t="s">
        <v>22</v>
      </c>
      <c r="C8197" t="s">
        <v>39</v>
      </c>
      <c r="D8197" t="s">
        <v>40</v>
      </c>
      <c r="E8197" t="s">
        <v>42</v>
      </c>
      <c r="F8197" t="s">
        <v>265</v>
      </c>
      <c r="G8197">
        <v>11.62</v>
      </c>
    </row>
    <row r="8198" spans="1:7" x14ac:dyDescent="0.55000000000000004">
      <c r="A8198" s="1">
        <v>42696</v>
      </c>
      <c r="B8198" t="s">
        <v>22</v>
      </c>
      <c r="C8198" t="s">
        <v>143</v>
      </c>
      <c r="D8198" t="s">
        <v>144</v>
      </c>
      <c r="E8198" t="s">
        <v>42</v>
      </c>
      <c r="F8198" t="s">
        <v>71</v>
      </c>
      <c r="G8198">
        <v>11.61</v>
      </c>
    </row>
    <row r="8199" spans="1:7" x14ac:dyDescent="0.55000000000000004">
      <c r="A8199" s="1">
        <v>43012</v>
      </c>
      <c r="B8199" t="s">
        <v>37</v>
      </c>
      <c r="C8199" t="s">
        <v>50</v>
      </c>
      <c r="D8199" t="s">
        <v>26</v>
      </c>
      <c r="E8199" t="s">
        <v>28</v>
      </c>
      <c r="F8199" t="s">
        <v>61</v>
      </c>
      <c r="G8199">
        <v>11.568</v>
      </c>
    </row>
    <row r="8200" spans="1:7" x14ac:dyDescent="0.55000000000000004">
      <c r="A8200" s="1">
        <v>42365</v>
      </c>
      <c r="B8200" t="s">
        <v>98</v>
      </c>
      <c r="C8200" t="s">
        <v>39</v>
      </c>
      <c r="D8200" t="s">
        <v>40</v>
      </c>
      <c r="E8200" t="s">
        <v>42</v>
      </c>
      <c r="F8200" t="s">
        <v>43</v>
      </c>
      <c r="G8200">
        <v>11.56</v>
      </c>
    </row>
    <row r="8201" spans="1:7" x14ac:dyDescent="0.55000000000000004">
      <c r="A8201" s="1">
        <v>43063</v>
      </c>
      <c r="B8201" t="s">
        <v>22</v>
      </c>
      <c r="C8201" t="s">
        <v>263</v>
      </c>
      <c r="D8201" t="s">
        <v>144</v>
      </c>
      <c r="E8201" t="s">
        <v>42</v>
      </c>
      <c r="F8201" t="s">
        <v>86</v>
      </c>
      <c r="G8201">
        <v>11.56</v>
      </c>
    </row>
    <row r="8202" spans="1:7" x14ac:dyDescent="0.55000000000000004">
      <c r="A8202" s="1">
        <v>43396</v>
      </c>
      <c r="B8202" t="s">
        <v>37</v>
      </c>
      <c r="C8202" t="s">
        <v>263</v>
      </c>
      <c r="D8202" t="s">
        <v>144</v>
      </c>
      <c r="E8202" t="s">
        <v>42</v>
      </c>
      <c r="F8202" t="s">
        <v>86</v>
      </c>
      <c r="G8202">
        <v>11.56</v>
      </c>
    </row>
    <row r="8203" spans="1:7" x14ac:dyDescent="0.55000000000000004">
      <c r="A8203" s="1">
        <v>42666</v>
      </c>
      <c r="B8203" t="s">
        <v>22</v>
      </c>
      <c r="C8203" t="s">
        <v>39</v>
      </c>
      <c r="D8203" t="s">
        <v>40</v>
      </c>
      <c r="E8203" t="s">
        <v>42</v>
      </c>
      <c r="F8203" t="s">
        <v>86</v>
      </c>
      <c r="G8203">
        <v>11.56</v>
      </c>
    </row>
    <row r="8204" spans="1:7" x14ac:dyDescent="0.55000000000000004">
      <c r="A8204" s="1">
        <v>43261</v>
      </c>
      <c r="B8204" t="s">
        <v>22</v>
      </c>
      <c r="C8204" t="s">
        <v>92</v>
      </c>
      <c r="D8204" t="s">
        <v>40</v>
      </c>
      <c r="E8204" t="s">
        <v>42</v>
      </c>
      <c r="F8204" t="s">
        <v>43</v>
      </c>
      <c r="G8204">
        <v>11.56</v>
      </c>
    </row>
    <row r="8205" spans="1:7" x14ac:dyDescent="0.55000000000000004">
      <c r="A8205" s="1">
        <v>42973</v>
      </c>
      <c r="B8205" t="s">
        <v>22</v>
      </c>
      <c r="C8205" t="s">
        <v>234</v>
      </c>
      <c r="D8205" t="s">
        <v>101</v>
      </c>
      <c r="E8205" t="s">
        <v>42</v>
      </c>
      <c r="F8205" t="s">
        <v>86</v>
      </c>
      <c r="G8205">
        <v>11.56</v>
      </c>
    </row>
    <row r="8206" spans="1:7" x14ac:dyDescent="0.55000000000000004">
      <c r="A8206" s="1">
        <v>43091</v>
      </c>
      <c r="B8206" t="s">
        <v>98</v>
      </c>
      <c r="C8206" t="s">
        <v>92</v>
      </c>
      <c r="D8206" t="s">
        <v>40</v>
      </c>
      <c r="E8206" t="s">
        <v>67</v>
      </c>
      <c r="F8206" t="s">
        <v>680</v>
      </c>
      <c r="G8206">
        <v>11.56</v>
      </c>
    </row>
    <row r="8207" spans="1:7" x14ac:dyDescent="0.55000000000000004">
      <c r="A8207" s="1">
        <v>42238</v>
      </c>
      <c r="B8207" t="s">
        <v>22</v>
      </c>
      <c r="C8207" t="s">
        <v>593</v>
      </c>
      <c r="D8207" t="s">
        <v>101</v>
      </c>
      <c r="E8207" t="s">
        <v>42</v>
      </c>
      <c r="F8207" t="s">
        <v>86</v>
      </c>
      <c r="G8207">
        <v>11.56</v>
      </c>
    </row>
    <row r="8208" spans="1:7" x14ac:dyDescent="0.55000000000000004">
      <c r="A8208" s="1">
        <v>43357</v>
      </c>
      <c r="B8208" t="s">
        <v>22</v>
      </c>
      <c r="C8208" t="s">
        <v>263</v>
      </c>
      <c r="D8208" t="s">
        <v>144</v>
      </c>
      <c r="E8208" t="s">
        <v>42</v>
      </c>
      <c r="F8208" t="s">
        <v>86</v>
      </c>
      <c r="G8208">
        <v>11.56</v>
      </c>
    </row>
    <row r="8209" spans="1:7" x14ac:dyDescent="0.55000000000000004">
      <c r="A8209" s="1">
        <v>43416</v>
      </c>
      <c r="B8209" t="s">
        <v>22</v>
      </c>
      <c r="C8209" t="s">
        <v>39</v>
      </c>
      <c r="D8209" t="s">
        <v>40</v>
      </c>
      <c r="E8209" t="s">
        <v>42</v>
      </c>
      <c r="F8209" t="s">
        <v>86</v>
      </c>
      <c r="G8209">
        <v>11.56</v>
      </c>
    </row>
    <row r="8210" spans="1:7" x14ac:dyDescent="0.55000000000000004">
      <c r="A8210" s="1">
        <v>43280</v>
      </c>
      <c r="B8210" t="s">
        <v>22</v>
      </c>
      <c r="C8210" t="s">
        <v>225</v>
      </c>
      <c r="D8210" t="s">
        <v>101</v>
      </c>
      <c r="E8210" t="s">
        <v>42</v>
      </c>
      <c r="F8210" t="s">
        <v>71</v>
      </c>
      <c r="G8210">
        <v>11.54</v>
      </c>
    </row>
    <row r="8211" spans="1:7" x14ac:dyDescent="0.55000000000000004">
      <c r="A8211" s="1">
        <v>43345</v>
      </c>
      <c r="B8211" t="s">
        <v>37</v>
      </c>
      <c r="C8211" t="s">
        <v>263</v>
      </c>
      <c r="D8211" t="s">
        <v>144</v>
      </c>
      <c r="E8211" t="s">
        <v>28</v>
      </c>
      <c r="F8211" t="s">
        <v>61</v>
      </c>
      <c r="G8211">
        <v>11.54</v>
      </c>
    </row>
    <row r="8212" spans="1:7" x14ac:dyDescent="0.55000000000000004">
      <c r="A8212" s="1">
        <v>43211</v>
      </c>
      <c r="B8212" t="s">
        <v>22</v>
      </c>
      <c r="C8212" t="s">
        <v>92</v>
      </c>
      <c r="D8212" t="s">
        <v>40</v>
      </c>
      <c r="E8212" t="s">
        <v>67</v>
      </c>
      <c r="F8212" t="s">
        <v>157</v>
      </c>
      <c r="G8212">
        <v>11.54</v>
      </c>
    </row>
    <row r="8213" spans="1:7" x14ac:dyDescent="0.55000000000000004">
      <c r="A8213" s="1">
        <v>43312</v>
      </c>
      <c r="B8213" t="s">
        <v>98</v>
      </c>
      <c r="C8213" t="s">
        <v>241</v>
      </c>
      <c r="D8213" t="s">
        <v>144</v>
      </c>
      <c r="E8213" t="s">
        <v>42</v>
      </c>
      <c r="F8213" t="s">
        <v>86</v>
      </c>
      <c r="G8213">
        <v>11.54</v>
      </c>
    </row>
    <row r="8214" spans="1:7" x14ac:dyDescent="0.55000000000000004">
      <c r="A8214" s="1">
        <v>43021</v>
      </c>
      <c r="B8214" t="s">
        <v>22</v>
      </c>
      <c r="C8214" t="s">
        <v>39</v>
      </c>
      <c r="D8214" t="s">
        <v>40</v>
      </c>
      <c r="E8214" t="s">
        <v>42</v>
      </c>
      <c r="F8214" t="s">
        <v>64</v>
      </c>
      <c r="G8214">
        <v>11.52</v>
      </c>
    </row>
    <row r="8215" spans="1:7" x14ac:dyDescent="0.55000000000000004">
      <c r="A8215" s="1">
        <v>42290</v>
      </c>
      <c r="B8215" t="s">
        <v>22</v>
      </c>
      <c r="C8215" t="s">
        <v>92</v>
      </c>
      <c r="D8215" t="s">
        <v>40</v>
      </c>
      <c r="E8215" t="s">
        <v>42</v>
      </c>
      <c r="F8215" t="s">
        <v>64</v>
      </c>
      <c r="G8215">
        <v>11.52</v>
      </c>
    </row>
    <row r="8216" spans="1:7" x14ac:dyDescent="0.55000000000000004">
      <c r="A8216" s="1">
        <v>42694</v>
      </c>
      <c r="B8216" t="s">
        <v>37</v>
      </c>
      <c r="C8216" t="s">
        <v>263</v>
      </c>
      <c r="D8216" t="s">
        <v>144</v>
      </c>
      <c r="E8216" t="s">
        <v>42</v>
      </c>
      <c r="F8216" t="s">
        <v>64</v>
      </c>
      <c r="G8216">
        <v>11.52</v>
      </c>
    </row>
    <row r="8217" spans="1:7" x14ac:dyDescent="0.55000000000000004">
      <c r="A8217" s="1">
        <v>42415</v>
      </c>
      <c r="B8217" t="s">
        <v>22</v>
      </c>
      <c r="C8217" t="s">
        <v>39</v>
      </c>
      <c r="D8217" t="s">
        <v>40</v>
      </c>
      <c r="E8217" t="s">
        <v>42</v>
      </c>
      <c r="F8217" t="s">
        <v>71</v>
      </c>
      <c r="G8217">
        <v>11.52</v>
      </c>
    </row>
    <row r="8218" spans="1:7" x14ac:dyDescent="0.55000000000000004">
      <c r="A8218" s="1">
        <v>42322</v>
      </c>
      <c r="B8218" t="s">
        <v>22</v>
      </c>
      <c r="C8218" t="s">
        <v>234</v>
      </c>
      <c r="D8218" t="s">
        <v>101</v>
      </c>
      <c r="E8218" t="s">
        <v>42</v>
      </c>
      <c r="F8218" t="s">
        <v>71</v>
      </c>
      <c r="G8218">
        <v>11.52</v>
      </c>
    </row>
    <row r="8219" spans="1:7" x14ac:dyDescent="0.55000000000000004">
      <c r="A8219" s="1">
        <v>43347</v>
      </c>
      <c r="B8219" t="s">
        <v>22</v>
      </c>
      <c r="C8219" t="s">
        <v>494</v>
      </c>
      <c r="D8219" t="s">
        <v>144</v>
      </c>
      <c r="E8219" t="s">
        <v>42</v>
      </c>
      <c r="F8219" t="s">
        <v>86</v>
      </c>
      <c r="G8219">
        <v>11.52</v>
      </c>
    </row>
    <row r="8220" spans="1:7" x14ac:dyDescent="0.55000000000000004">
      <c r="A8220" s="1">
        <v>42346</v>
      </c>
      <c r="B8220" t="s">
        <v>22</v>
      </c>
      <c r="C8220" t="s">
        <v>416</v>
      </c>
      <c r="D8220" t="s">
        <v>40</v>
      </c>
      <c r="E8220" t="s">
        <v>42</v>
      </c>
      <c r="F8220" t="s">
        <v>43</v>
      </c>
      <c r="G8220">
        <v>11.52</v>
      </c>
    </row>
    <row r="8221" spans="1:7" x14ac:dyDescent="0.55000000000000004">
      <c r="A8221" s="1">
        <v>42567</v>
      </c>
      <c r="B8221" t="s">
        <v>98</v>
      </c>
      <c r="C8221" t="s">
        <v>2738</v>
      </c>
      <c r="D8221" t="s">
        <v>144</v>
      </c>
      <c r="E8221" t="s">
        <v>42</v>
      </c>
      <c r="F8221" t="s">
        <v>265</v>
      </c>
      <c r="G8221">
        <v>11.52</v>
      </c>
    </row>
    <row r="8222" spans="1:7" x14ac:dyDescent="0.55000000000000004">
      <c r="A8222" s="1">
        <v>43427</v>
      </c>
      <c r="B8222" t="s">
        <v>22</v>
      </c>
      <c r="C8222" t="s">
        <v>207</v>
      </c>
      <c r="D8222" t="s">
        <v>101</v>
      </c>
      <c r="E8222" t="s">
        <v>42</v>
      </c>
      <c r="F8222" t="s">
        <v>43</v>
      </c>
      <c r="G8222">
        <v>11.52</v>
      </c>
    </row>
    <row r="8223" spans="1:7" x14ac:dyDescent="0.55000000000000004">
      <c r="A8223" s="1">
        <v>42334</v>
      </c>
      <c r="B8223" t="s">
        <v>22</v>
      </c>
      <c r="C8223" t="s">
        <v>263</v>
      </c>
      <c r="D8223" t="s">
        <v>144</v>
      </c>
      <c r="E8223" t="s">
        <v>42</v>
      </c>
      <c r="F8223" t="s">
        <v>43</v>
      </c>
      <c r="G8223">
        <v>11.52</v>
      </c>
    </row>
    <row r="8224" spans="1:7" x14ac:dyDescent="0.55000000000000004">
      <c r="A8224" s="1">
        <v>43414</v>
      </c>
      <c r="B8224" t="s">
        <v>98</v>
      </c>
      <c r="C8224" t="s">
        <v>50</v>
      </c>
      <c r="D8224" t="s">
        <v>26</v>
      </c>
      <c r="E8224" t="s">
        <v>42</v>
      </c>
      <c r="F8224" t="s">
        <v>71</v>
      </c>
      <c r="G8224">
        <v>11.52</v>
      </c>
    </row>
    <row r="8225" spans="1:7" x14ac:dyDescent="0.55000000000000004">
      <c r="A8225" s="1">
        <v>43165</v>
      </c>
      <c r="B8225" t="s">
        <v>98</v>
      </c>
      <c r="C8225" t="s">
        <v>39</v>
      </c>
      <c r="D8225" t="s">
        <v>40</v>
      </c>
      <c r="E8225" t="s">
        <v>42</v>
      </c>
      <c r="F8225" t="s">
        <v>43</v>
      </c>
      <c r="G8225">
        <v>11.52</v>
      </c>
    </row>
    <row r="8226" spans="1:7" x14ac:dyDescent="0.55000000000000004">
      <c r="A8226" s="1">
        <v>42207</v>
      </c>
      <c r="B8226" t="s">
        <v>22</v>
      </c>
      <c r="C8226" t="s">
        <v>39</v>
      </c>
      <c r="D8226" t="s">
        <v>40</v>
      </c>
      <c r="E8226" t="s">
        <v>42</v>
      </c>
      <c r="F8226" t="s">
        <v>64</v>
      </c>
      <c r="G8226">
        <v>11.52</v>
      </c>
    </row>
    <row r="8227" spans="1:7" x14ac:dyDescent="0.55000000000000004">
      <c r="A8227" s="1">
        <v>43120</v>
      </c>
      <c r="B8227" t="s">
        <v>22</v>
      </c>
      <c r="C8227" t="s">
        <v>207</v>
      </c>
      <c r="D8227" t="s">
        <v>101</v>
      </c>
      <c r="E8227" t="s">
        <v>42</v>
      </c>
      <c r="F8227" t="s">
        <v>43</v>
      </c>
      <c r="G8227">
        <v>11.52</v>
      </c>
    </row>
    <row r="8228" spans="1:7" x14ac:dyDescent="0.55000000000000004">
      <c r="A8228" s="1">
        <v>42080</v>
      </c>
      <c r="B8228" t="s">
        <v>37</v>
      </c>
      <c r="C8228" t="s">
        <v>1488</v>
      </c>
      <c r="D8228" t="s">
        <v>26</v>
      </c>
      <c r="E8228" t="s">
        <v>42</v>
      </c>
      <c r="F8228" t="s">
        <v>71</v>
      </c>
      <c r="G8228">
        <v>11.43</v>
      </c>
    </row>
    <row r="8229" spans="1:7" x14ac:dyDescent="0.55000000000000004">
      <c r="A8229" s="1">
        <v>43367</v>
      </c>
      <c r="B8229" t="s">
        <v>22</v>
      </c>
      <c r="C8229" t="s">
        <v>207</v>
      </c>
      <c r="D8229" t="s">
        <v>101</v>
      </c>
      <c r="E8229" t="s">
        <v>42</v>
      </c>
      <c r="F8229" t="s">
        <v>86</v>
      </c>
      <c r="G8229">
        <v>11.423999999999999</v>
      </c>
    </row>
    <row r="8230" spans="1:7" x14ac:dyDescent="0.55000000000000004">
      <c r="A8230" s="1">
        <v>43409</v>
      </c>
      <c r="B8230" t="s">
        <v>22</v>
      </c>
      <c r="C8230" t="s">
        <v>263</v>
      </c>
      <c r="D8230" t="s">
        <v>144</v>
      </c>
      <c r="E8230" t="s">
        <v>42</v>
      </c>
      <c r="F8230" t="s">
        <v>71</v>
      </c>
      <c r="G8230">
        <v>11.423999999999999</v>
      </c>
    </row>
    <row r="8231" spans="1:7" x14ac:dyDescent="0.55000000000000004">
      <c r="A8231" s="1">
        <v>42939</v>
      </c>
      <c r="B8231" t="s">
        <v>98</v>
      </c>
      <c r="C8231" t="s">
        <v>207</v>
      </c>
      <c r="D8231" t="s">
        <v>101</v>
      </c>
      <c r="E8231" t="s">
        <v>42</v>
      </c>
      <c r="F8231" t="s">
        <v>71</v>
      </c>
      <c r="G8231">
        <v>11.416</v>
      </c>
    </row>
    <row r="8232" spans="1:7" x14ac:dyDescent="0.55000000000000004">
      <c r="A8232" s="1">
        <v>43086</v>
      </c>
      <c r="B8232" t="s">
        <v>37</v>
      </c>
      <c r="C8232" t="s">
        <v>665</v>
      </c>
      <c r="D8232" t="s">
        <v>40</v>
      </c>
      <c r="E8232" t="s">
        <v>42</v>
      </c>
      <c r="F8232" t="s">
        <v>71</v>
      </c>
      <c r="G8232">
        <v>11.416</v>
      </c>
    </row>
    <row r="8233" spans="1:7" x14ac:dyDescent="0.55000000000000004">
      <c r="A8233" s="1">
        <v>43286</v>
      </c>
      <c r="B8233" t="s">
        <v>37</v>
      </c>
      <c r="C8233" t="s">
        <v>100</v>
      </c>
      <c r="D8233" t="s">
        <v>101</v>
      </c>
      <c r="E8233" t="s">
        <v>42</v>
      </c>
      <c r="F8233" t="s">
        <v>71</v>
      </c>
      <c r="G8233">
        <v>11.394</v>
      </c>
    </row>
    <row r="8234" spans="1:7" x14ac:dyDescent="0.55000000000000004">
      <c r="A8234" s="1">
        <v>43043</v>
      </c>
      <c r="B8234" t="s">
        <v>22</v>
      </c>
      <c r="C8234" t="s">
        <v>100</v>
      </c>
      <c r="D8234" t="s">
        <v>101</v>
      </c>
      <c r="E8234" t="s">
        <v>28</v>
      </c>
      <c r="F8234" t="s">
        <v>61</v>
      </c>
      <c r="G8234">
        <v>11.375999999999999</v>
      </c>
    </row>
    <row r="8235" spans="1:7" x14ac:dyDescent="0.55000000000000004">
      <c r="A8235" s="1">
        <v>42689</v>
      </c>
      <c r="B8235" t="s">
        <v>37</v>
      </c>
      <c r="C8235" t="s">
        <v>207</v>
      </c>
      <c r="D8235" t="s">
        <v>101</v>
      </c>
      <c r="E8235" t="s">
        <v>42</v>
      </c>
      <c r="F8235" t="s">
        <v>71</v>
      </c>
      <c r="G8235">
        <v>11.364000000000001</v>
      </c>
    </row>
    <row r="8236" spans="1:7" x14ac:dyDescent="0.55000000000000004">
      <c r="A8236" s="1">
        <v>43201</v>
      </c>
      <c r="B8236" t="s">
        <v>98</v>
      </c>
      <c r="C8236" t="s">
        <v>100</v>
      </c>
      <c r="D8236" t="s">
        <v>101</v>
      </c>
      <c r="E8236" t="s">
        <v>42</v>
      </c>
      <c r="F8236" t="s">
        <v>71</v>
      </c>
      <c r="G8236">
        <v>11.364000000000001</v>
      </c>
    </row>
    <row r="8237" spans="1:7" x14ac:dyDescent="0.55000000000000004">
      <c r="A8237" s="1">
        <v>42017</v>
      </c>
      <c r="B8237" t="s">
        <v>37</v>
      </c>
      <c r="C8237" t="s">
        <v>734</v>
      </c>
      <c r="D8237" t="s">
        <v>26</v>
      </c>
      <c r="E8237" t="s">
        <v>42</v>
      </c>
      <c r="F8237" t="s">
        <v>169</v>
      </c>
      <c r="G8237">
        <v>11.36</v>
      </c>
    </row>
    <row r="8238" spans="1:7" x14ac:dyDescent="0.55000000000000004">
      <c r="A8238" s="1">
        <v>43046</v>
      </c>
      <c r="B8238" t="s">
        <v>37</v>
      </c>
      <c r="C8238" t="s">
        <v>39</v>
      </c>
      <c r="D8238" t="s">
        <v>40</v>
      </c>
      <c r="E8238" t="s">
        <v>42</v>
      </c>
      <c r="F8238" t="s">
        <v>575</v>
      </c>
      <c r="G8238">
        <v>11.36</v>
      </c>
    </row>
    <row r="8239" spans="1:7" x14ac:dyDescent="0.55000000000000004">
      <c r="A8239" s="1">
        <v>42348</v>
      </c>
      <c r="B8239" t="s">
        <v>22</v>
      </c>
      <c r="C8239" t="s">
        <v>263</v>
      </c>
      <c r="D8239" t="s">
        <v>144</v>
      </c>
      <c r="E8239" t="s">
        <v>42</v>
      </c>
      <c r="F8239" t="s">
        <v>86</v>
      </c>
      <c r="G8239">
        <v>11.36</v>
      </c>
    </row>
    <row r="8240" spans="1:7" x14ac:dyDescent="0.55000000000000004">
      <c r="A8240" s="1">
        <v>42330</v>
      </c>
      <c r="B8240" t="s">
        <v>37</v>
      </c>
      <c r="C8240" t="s">
        <v>1271</v>
      </c>
      <c r="D8240" t="s">
        <v>26</v>
      </c>
      <c r="E8240" t="s">
        <v>42</v>
      </c>
      <c r="F8240" t="s">
        <v>169</v>
      </c>
      <c r="G8240">
        <v>11.36</v>
      </c>
    </row>
    <row r="8241" spans="1:7" x14ac:dyDescent="0.55000000000000004">
      <c r="A8241" s="1">
        <v>42322</v>
      </c>
      <c r="B8241" t="s">
        <v>98</v>
      </c>
      <c r="C8241" t="s">
        <v>263</v>
      </c>
      <c r="D8241" t="s">
        <v>144</v>
      </c>
      <c r="E8241" t="s">
        <v>42</v>
      </c>
      <c r="F8241" t="s">
        <v>86</v>
      </c>
      <c r="G8241">
        <v>11.36</v>
      </c>
    </row>
    <row r="8242" spans="1:7" x14ac:dyDescent="0.55000000000000004">
      <c r="A8242" s="1">
        <v>42065</v>
      </c>
      <c r="B8242" t="s">
        <v>98</v>
      </c>
      <c r="C8242" t="s">
        <v>263</v>
      </c>
      <c r="D8242" t="s">
        <v>144</v>
      </c>
      <c r="E8242" t="s">
        <v>42</v>
      </c>
      <c r="F8242" t="s">
        <v>169</v>
      </c>
      <c r="G8242">
        <v>11.36</v>
      </c>
    </row>
    <row r="8243" spans="1:7" x14ac:dyDescent="0.55000000000000004">
      <c r="A8243" s="1">
        <v>42595</v>
      </c>
      <c r="B8243" t="s">
        <v>22</v>
      </c>
      <c r="C8243" t="s">
        <v>250</v>
      </c>
      <c r="D8243" t="s">
        <v>101</v>
      </c>
      <c r="E8243" t="s">
        <v>42</v>
      </c>
      <c r="F8243" t="s">
        <v>71</v>
      </c>
      <c r="G8243">
        <v>11.36</v>
      </c>
    </row>
    <row r="8244" spans="1:7" x14ac:dyDescent="0.55000000000000004">
      <c r="A8244" s="1">
        <v>42683</v>
      </c>
      <c r="B8244" t="s">
        <v>22</v>
      </c>
      <c r="C8244" t="s">
        <v>143</v>
      </c>
      <c r="D8244" t="s">
        <v>144</v>
      </c>
      <c r="E8244" t="s">
        <v>42</v>
      </c>
      <c r="F8244" t="s">
        <v>86</v>
      </c>
      <c r="G8244">
        <v>11.352</v>
      </c>
    </row>
    <row r="8245" spans="1:7" x14ac:dyDescent="0.55000000000000004">
      <c r="A8245" s="1">
        <v>42268</v>
      </c>
      <c r="B8245" t="s">
        <v>98</v>
      </c>
      <c r="C8245" t="s">
        <v>143</v>
      </c>
      <c r="D8245" t="s">
        <v>144</v>
      </c>
      <c r="E8245" t="s">
        <v>42</v>
      </c>
      <c r="F8245" t="s">
        <v>86</v>
      </c>
      <c r="G8245">
        <v>11.352</v>
      </c>
    </row>
    <row r="8246" spans="1:7" x14ac:dyDescent="0.55000000000000004">
      <c r="A8246" s="1">
        <v>43438</v>
      </c>
      <c r="B8246" t="s">
        <v>37</v>
      </c>
      <c r="C8246" t="s">
        <v>143</v>
      </c>
      <c r="D8246" t="s">
        <v>144</v>
      </c>
      <c r="E8246" t="s">
        <v>28</v>
      </c>
      <c r="F8246" t="s">
        <v>61</v>
      </c>
      <c r="G8246">
        <v>11.352</v>
      </c>
    </row>
    <row r="8247" spans="1:7" x14ac:dyDescent="0.55000000000000004">
      <c r="A8247" s="1">
        <v>42824</v>
      </c>
      <c r="B8247" t="s">
        <v>37</v>
      </c>
      <c r="C8247" t="s">
        <v>745</v>
      </c>
      <c r="D8247" t="s">
        <v>144</v>
      </c>
      <c r="E8247" t="s">
        <v>42</v>
      </c>
      <c r="F8247" t="s">
        <v>86</v>
      </c>
      <c r="G8247">
        <v>11.34</v>
      </c>
    </row>
    <row r="8248" spans="1:7" x14ac:dyDescent="0.55000000000000004">
      <c r="A8248" s="1">
        <v>42308</v>
      </c>
      <c r="B8248" t="s">
        <v>37</v>
      </c>
      <c r="C8248" t="s">
        <v>39</v>
      </c>
      <c r="D8248" t="s">
        <v>40</v>
      </c>
      <c r="E8248" t="s">
        <v>42</v>
      </c>
      <c r="F8248" t="s">
        <v>265</v>
      </c>
      <c r="G8248">
        <v>11.34</v>
      </c>
    </row>
    <row r="8249" spans="1:7" x14ac:dyDescent="0.55000000000000004">
      <c r="A8249" s="1">
        <v>42990</v>
      </c>
      <c r="B8249" t="s">
        <v>37</v>
      </c>
      <c r="C8249" t="s">
        <v>315</v>
      </c>
      <c r="D8249" t="s">
        <v>26</v>
      </c>
      <c r="E8249" t="s">
        <v>42</v>
      </c>
      <c r="F8249" t="s">
        <v>265</v>
      </c>
      <c r="G8249">
        <v>11.34</v>
      </c>
    </row>
    <row r="8250" spans="1:7" x14ac:dyDescent="0.55000000000000004">
      <c r="A8250" s="1">
        <v>43095</v>
      </c>
      <c r="B8250" t="s">
        <v>22</v>
      </c>
      <c r="C8250" t="s">
        <v>453</v>
      </c>
      <c r="D8250" t="s">
        <v>40</v>
      </c>
      <c r="E8250" t="s">
        <v>42</v>
      </c>
      <c r="F8250" t="s">
        <v>64</v>
      </c>
      <c r="G8250">
        <v>11.327999999999999</v>
      </c>
    </row>
    <row r="8251" spans="1:7" x14ac:dyDescent="0.55000000000000004">
      <c r="A8251" s="1">
        <v>43276</v>
      </c>
      <c r="B8251" t="s">
        <v>98</v>
      </c>
      <c r="C8251" t="s">
        <v>416</v>
      </c>
      <c r="D8251" t="s">
        <v>40</v>
      </c>
      <c r="E8251" t="s">
        <v>42</v>
      </c>
      <c r="F8251" t="s">
        <v>265</v>
      </c>
      <c r="G8251">
        <v>11.304</v>
      </c>
    </row>
    <row r="8252" spans="1:7" x14ac:dyDescent="0.55000000000000004">
      <c r="A8252" s="1">
        <v>42884</v>
      </c>
      <c r="B8252" t="s">
        <v>22</v>
      </c>
      <c r="C8252" t="s">
        <v>331</v>
      </c>
      <c r="D8252" t="s">
        <v>26</v>
      </c>
      <c r="E8252" t="s">
        <v>42</v>
      </c>
      <c r="F8252" t="s">
        <v>71</v>
      </c>
      <c r="G8252">
        <v>11.276999999999999</v>
      </c>
    </row>
    <row r="8253" spans="1:7" x14ac:dyDescent="0.55000000000000004">
      <c r="A8253" s="1">
        <v>42197</v>
      </c>
      <c r="B8253" t="s">
        <v>22</v>
      </c>
      <c r="C8253" t="s">
        <v>92</v>
      </c>
      <c r="D8253" t="s">
        <v>40</v>
      </c>
      <c r="E8253" t="s">
        <v>42</v>
      </c>
      <c r="F8253" t="s">
        <v>71</v>
      </c>
      <c r="G8253">
        <v>11.263999999999999</v>
      </c>
    </row>
    <row r="8254" spans="1:7" x14ac:dyDescent="0.55000000000000004">
      <c r="A8254" s="1">
        <v>42934</v>
      </c>
      <c r="B8254" t="s">
        <v>98</v>
      </c>
      <c r="C8254" t="s">
        <v>143</v>
      </c>
      <c r="D8254" t="s">
        <v>144</v>
      </c>
      <c r="E8254" t="s">
        <v>42</v>
      </c>
      <c r="F8254" t="s">
        <v>64</v>
      </c>
      <c r="G8254">
        <v>11.263999999999999</v>
      </c>
    </row>
    <row r="8255" spans="1:7" x14ac:dyDescent="0.55000000000000004">
      <c r="A8255" s="1">
        <v>42898</v>
      </c>
      <c r="B8255" t="s">
        <v>98</v>
      </c>
      <c r="C8255" t="s">
        <v>100</v>
      </c>
      <c r="D8255" t="s">
        <v>101</v>
      </c>
      <c r="E8255" t="s">
        <v>42</v>
      </c>
      <c r="F8255" t="s">
        <v>64</v>
      </c>
      <c r="G8255">
        <v>11.263999999999999</v>
      </c>
    </row>
    <row r="8256" spans="1:7" x14ac:dyDescent="0.55000000000000004">
      <c r="A8256" s="1">
        <v>42960</v>
      </c>
      <c r="B8256" t="s">
        <v>22</v>
      </c>
      <c r="C8256" t="s">
        <v>84</v>
      </c>
      <c r="D8256" t="s">
        <v>26</v>
      </c>
      <c r="E8256" t="s">
        <v>42</v>
      </c>
      <c r="F8256" t="s">
        <v>71</v>
      </c>
      <c r="G8256">
        <v>11.231999999999999</v>
      </c>
    </row>
    <row r="8257" spans="1:7" x14ac:dyDescent="0.55000000000000004">
      <c r="A8257" s="1">
        <v>43098</v>
      </c>
      <c r="B8257" t="s">
        <v>22</v>
      </c>
      <c r="C8257" t="s">
        <v>39</v>
      </c>
      <c r="D8257" t="s">
        <v>40</v>
      </c>
      <c r="E8257" t="s">
        <v>42</v>
      </c>
      <c r="F8257" t="s">
        <v>71</v>
      </c>
      <c r="G8257">
        <v>11.231999999999999</v>
      </c>
    </row>
    <row r="8258" spans="1:7" x14ac:dyDescent="0.55000000000000004">
      <c r="A8258" s="1">
        <v>42888</v>
      </c>
      <c r="B8258" t="s">
        <v>37</v>
      </c>
      <c r="C8258" t="s">
        <v>92</v>
      </c>
      <c r="D8258" t="s">
        <v>40</v>
      </c>
      <c r="E8258" t="s">
        <v>42</v>
      </c>
      <c r="F8258" t="s">
        <v>71</v>
      </c>
      <c r="G8258">
        <v>11.231999999999999</v>
      </c>
    </row>
    <row r="8259" spans="1:7" x14ac:dyDescent="0.55000000000000004">
      <c r="A8259" s="1">
        <v>43365</v>
      </c>
      <c r="B8259" t="s">
        <v>37</v>
      </c>
      <c r="C8259" t="s">
        <v>100</v>
      </c>
      <c r="D8259" t="s">
        <v>101</v>
      </c>
      <c r="E8259" t="s">
        <v>42</v>
      </c>
      <c r="F8259" t="s">
        <v>71</v>
      </c>
      <c r="G8259">
        <v>11.228</v>
      </c>
    </row>
    <row r="8260" spans="1:7" x14ac:dyDescent="0.55000000000000004">
      <c r="A8260" s="1">
        <v>43417</v>
      </c>
      <c r="B8260" t="s">
        <v>37</v>
      </c>
      <c r="C8260" t="s">
        <v>494</v>
      </c>
      <c r="D8260" t="s">
        <v>144</v>
      </c>
      <c r="E8260" t="s">
        <v>42</v>
      </c>
      <c r="F8260" t="s">
        <v>71</v>
      </c>
      <c r="G8260">
        <v>11.22</v>
      </c>
    </row>
    <row r="8261" spans="1:7" x14ac:dyDescent="0.55000000000000004">
      <c r="A8261" s="1">
        <v>43150</v>
      </c>
      <c r="B8261" t="s">
        <v>22</v>
      </c>
      <c r="C8261" t="s">
        <v>92</v>
      </c>
      <c r="D8261" t="s">
        <v>40</v>
      </c>
      <c r="E8261" t="s">
        <v>42</v>
      </c>
      <c r="F8261" t="s">
        <v>265</v>
      </c>
      <c r="G8261">
        <v>11.22</v>
      </c>
    </row>
    <row r="8262" spans="1:7" x14ac:dyDescent="0.55000000000000004">
      <c r="A8262" s="1">
        <v>42652</v>
      </c>
      <c r="B8262" t="s">
        <v>22</v>
      </c>
      <c r="C8262" t="s">
        <v>50</v>
      </c>
      <c r="D8262" t="s">
        <v>26</v>
      </c>
      <c r="E8262" t="s">
        <v>42</v>
      </c>
      <c r="F8262" t="s">
        <v>71</v>
      </c>
      <c r="G8262">
        <v>11.214</v>
      </c>
    </row>
    <row r="8263" spans="1:7" x14ac:dyDescent="0.55000000000000004">
      <c r="A8263" s="1">
        <v>42434</v>
      </c>
      <c r="B8263" t="s">
        <v>22</v>
      </c>
      <c r="C8263" t="s">
        <v>207</v>
      </c>
      <c r="D8263" t="s">
        <v>101</v>
      </c>
      <c r="E8263" t="s">
        <v>42</v>
      </c>
      <c r="F8263" t="s">
        <v>71</v>
      </c>
      <c r="G8263">
        <v>11.212</v>
      </c>
    </row>
    <row r="8264" spans="1:7" x14ac:dyDescent="0.55000000000000004">
      <c r="A8264" s="1">
        <v>42930</v>
      </c>
      <c r="B8264" t="s">
        <v>37</v>
      </c>
      <c r="C8264" t="s">
        <v>263</v>
      </c>
      <c r="D8264" t="s">
        <v>144</v>
      </c>
      <c r="E8264" t="s">
        <v>42</v>
      </c>
      <c r="F8264" t="s">
        <v>55</v>
      </c>
      <c r="G8264">
        <v>11.21</v>
      </c>
    </row>
    <row r="8265" spans="1:7" x14ac:dyDescent="0.55000000000000004">
      <c r="A8265" s="1">
        <v>43417</v>
      </c>
      <c r="B8265" t="s">
        <v>22</v>
      </c>
      <c r="C8265" t="s">
        <v>263</v>
      </c>
      <c r="D8265" t="s">
        <v>144</v>
      </c>
      <c r="E8265" t="s">
        <v>42</v>
      </c>
      <c r="F8265" t="s">
        <v>55</v>
      </c>
      <c r="G8265">
        <v>11.21</v>
      </c>
    </row>
    <row r="8266" spans="1:7" x14ac:dyDescent="0.55000000000000004">
      <c r="A8266" s="1">
        <v>42803</v>
      </c>
      <c r="B8266" t="s">
        <v>22</v>
      </c>
      <c r="C8266" t="s">
        <v>1244</v>
      </c>
      <c r="D8266" t="s">
        <v>144</v>
      </c>
      <c r="E8266" t="s">
        <v>42</v>
      </c>
      <c r="F8266" t="s">
        <v>55</v>
      </c>
      <c r="G8266">
        <v>11.21</v>
      </c>
    </row>
    <row r="8267" spans="1:7" x14ac:dyDescent="0.55000000000000004">
      <c r="A8267" s="1">
        <v>43270</v>
      </c>
      <c r="B8267" t="s">
        <v>22</v>
      </c>
      <c r="C8267" t="s">
        <v>100</v>
      </c>
      <c r="D8267" t="s">
        <v>101</v>
      </c>
      <c r="E8267" t="s">
        <v>42</v>
      </c>
      <c r="F8267" t="s">
        <v>575</v>
      </c>
      <c r="G8267">
        <v>11.183999999999999</v>
      </c>
    </row>
    <row r="8268" spans="1:7" x14ac:dyDescent="0.55000000000000004">
      <c r="A8268" s="1">
        <v>43352</v>
      </c>
      <c r="B8268" t="s">
        <v>37</v>
      </c>
      <c r="C8268" t="s">
        <v>416</v>
      </c>
      <c r="D8268" t="s">
        <v>40</v>
      </c>
      <c r="E8268" t="s">
        <v>42</v>
      </c>
      <c r="F8268" t="s">
        <v>74</v>
      </c>
      <c r="G8268">
        <v>11.176</v>
      </c>
    </row>
    <row r="8269" spans="1:7" x14ac:dyDescent="0.55000000000000004">
      <c r="A8269" s="1">
        <v>43403</v>
      </c>
      <c r="B8269" t="s">
        <v>22</v>
      </c>
      <c r="C8269" t="s">
        <v>143</v>
      </c>
      <c r="D8269" t="s">
        <v>144</v>
      </c>
      <c r="E8269" t="s">
        <v>42</v>
      </c>
      <c r="F8269" t="s">
        <v>55</v>
      </c>
      <c r="G8269">
        <v>11.167999999999999</v>
      </c>
    </row>
    <row r="8270" spans="1:7" x14ac:dyDescent="0.55000000000000004">
      <c r="A8270" s="1">
        <v>42955</v>
      </c>
      <c r="B8270" t="s">
        <v>22</v>
      </c>
      <c r="C8270" t="s">
        <v>100</v>
      </c>
      <c r="D8270" t="s">
        <v>101</v>
      </c>
      <c r="E8270" t="s">
        <v>42</v>
      </c>
      <c r="F8270" t="s">
        <v>265</v>
      </c>
      <c r="G8270">
        <v>11.167999999999999</v>
      </c>
    </row>
    <row r="8271" spans="1:7" x14ac:dyDescent="0.55000000000000004">
      <c r="A8271" s="1">
        <v>42553</v>
      </c>
      <c r="B8271" t="s">
        <v>22</v>
      </c>
      <c r="C8271" t="s">
        <v>207</v>
      </c>
      <c r="D8271" t="s">
        <v>101</v>
      </c>
      <c r="E8271" t="s">
        <v>42</v>
      </c>
      <c r="F8271" t="s">
        <v>86</v>
      </c>
      <c r="G8271">
        <v>11.167999999999999</v>
      </c>
    </row>
    <row r="8272" spans="1:7" x14ac:dyDescent="0.55000000000000004">
      <c r="A8272" s="1">
        <v>42464</v>
      </c>
      <c r="B8272" t="s">
        <v>98</v>
      </c>
      <c r="C8272" t="s">
        <v>263</v>
      </c>
      <c r="D8272" t="s">
        <v>144</v>
      </c>
      <c r="E8272" t="s">
        <v>42</v>
      </c>
      <c r="F8272" t="s">
        <v>64</v>
      </c>
      <c r="G8272">
        <v>11.16</v>
      </c>
    </row>
    <row r="8273" spans="1:7" x14ac:dyDescent="0.55000000000000004">
      <c r="A8273" s="1">
        <v>42891</v>
      </c>
      <c r="B8273" t="s">
        <v>22</v>
      </c>
      <c r="C8273" t="s">
        <v>241</v>
      </c>
      <c r="D8273" t="s">
        <v>144</v>
      </c>
      <c r="E8273" t="s">
        <v>42</v>
      </c>
      <c r="F8273" t="s">
        <v>64</v>
      </c>
      <c r="G8273">
        <v>11.16</v>
      </c>
    </row>
    <row r="8274" spans="1:7" x14ac:dyDescent="0.55000000000000004">
      <c r="A8274" s="1">
        <v>43443</v>
      </c>
      <c r="B8274" t="s">
        <v>98</v>
      </c>
      <c r="C8274" t="s">
        <v>39</v>
      </c>
      <c r="D8274" t="s">
        <v>40</v>
      </c>
      <c r="E8274" t="s">
        <v>42</v>
      </c>
      <c r="F8274" t="s">
        <v>64</v>
      </c>
      <c r="G8274">
        <v>11.16</v>
      </c>
    </row>
    <row r="8275" spans="1:7" x14ac:dyDescent="0.55000000000000004">
      <c r="A8275" s="1">
        <v>42856</v>
      </c>
      <c r="B8275" t="s">
        <v>22</v>
      </c>
      <c r="C8275" t="s">
        <v>1708</v>
      </c>
      <c r="D8275" t="s">
        <v>26</v>
      </c>
      <c r="E8275" t="s">
        <v>42</v>
      </c>
      <c r="F8275" t="s">
        <v>64</v>
      </c>
      <c r="G8275">
        <v>11.16</v>
      </c>
    </row>
    <row r="8276" spans="1:7" x14ac:dyDescent="0.55000000000000004">
      <c r="A8276" s="1">
        <v>42562</v>
      </c>
      <c r="B8276" t="s">
        <v>22</v>
      </c>
      <c r="C8276" t="s">
        <v>143</v>
      </c>
      <c r="D8276" t="s">
        <v>144</v>
      </c>
      <c r="E8276" t="s">
        <v>42</v>
      </c>
      <c r="F8276" t="s">
        <v>64</v>
      </c>
      <c r="G8276">
        <v>11.12</v>
      </c>
    </row>
    <row r="8277" spans="1:7" x14ac:dyDescent="0.55000000000000004">
      <c r="A8277" s="1">
        <v>43235</v>
      </c>
      <c r="B8277" t="s">
        <v>22</v>
      </c>
      <c r="C8277" t="s">
        <v>207</v>
      </c>
      <c r="D8277" t="s">
        <v>101</v>
      </c>
      <c r="E8277" t="s">
        <v>67</v>
      </c>
      <c r="F8277" t="s">
        <v>68</v>
      </c>
      <c r="G8277">
        <v>11.12</v>
      </c>
    </row>
    <row r="8278" spans="1:7" x14ac:dyDescent="0.55000000000000004">
      <c r="A8278" s="1">
        <v>43192</v>
      </c>
      <c r="B8278" t="s">
        <v>98</v>
      </c>
      <c r="C8278" t="s">
        <v>745</v>
      </c>
      <c r="D8278" t="s">
        <v>144</v>
      </c>
      <c r="E8278" t="s">
        <v>42</v>
      </c>
      <c r="F8278" t="s">
        <v>64</v>
      </c>
      <c r="G8278">
        <v>11.12</v>
      </c>
    </row>
    <row r="8279" spans="1:7" x14ac:dyDescent="0.55000000000000004">
      <c r="A8279" s="1">
        <v>42557</v>
      </c>
      <c r="B8279" t="s">
        <v>37</v>
      </c>
      <c r="C8279" t="s">
        <v>786</v>
      </c>
      <c r="D8279" t="s">
        <v>144</v>
      </c>
      <c r="E8279" t="s">
        <v>42</v>
      </c>
      <c r="F8279" t="s">
        <v>64</v>
      </c>
      <c r="G8279">
        <v>11.12</v>
      </c>
    </row>
    <row r="8280" spans="1:7" x14ac:dyDescent="0.55000000000000004">
      <c r="A8280" s="1">
        <v>42270</v>
      </c>
      <c r="B8280" t="s">
        <v>37</v>
      </c>
      <c r="C8280" t="s">
        <v>241</v>
      </c>
      <c r="D8280" t="s">
        <v>144</v>
      </c>
      <c r="E8280" t="s">
        <v>42</v>
      </c>
      <c r="F8280" t="s">
        <v>71</v>
      </c>
      <c r="G8280">
        <v>11.12</v>
      </c>
    </row>
    <row r="8281" spans="1:7" x14ac:dyDescent="0.55000000000000004">
      <c r="A8281" s="1">
        <v>42267</v>
      </c>
      <c r="B8281" t="s">
        <v>22</v>
      </c>
      <c r="C8281" t="s">
        <v>207</v>
      </c>
      <c r="D8281" t="s">
        <v>101</v>
      </c>
      <c r="E8281" t="s">
        <v>67</v>
      </c>
      <c r="F8281" t="s">
        <v>68</v>
      </c>
      <c r="G8281">
        <v>11.12</v>
      </c>
    </row>
    <row r="8282" spans="1:7" x14ac:dyDescent="0.55000000000000004">
      <c r="A8282" s="1">
        <v>42989</v>
      </c>
      <c r="B8282" t="s">
        <v>22</v>
      </c>
      <c r="C8282" t="s">
        <v>315</v>
      </c>
      <c r="D8282" t="s">
        <v>26</v>
      </c>
      <c r="E8282" t="s">
        <v>42</v>
      </c>
      <c r="F8282" t="s">
        <v>169</v>
      </c>
      <c r="G8282">
        <v>11.09</v>
      </c>
    </row>
    <row r="8283" spans="1:7" x14ac:dyDescent="0.55000000000000004">
      <c r="A8283" s="1">
        <v>42176</v>
      </c>
      <c r="B8283" t="s">
        <v>22</v>
      </c>
      <c r="C8283" t="s">
        <v>453</v>
      </c>
      <c r="D8283" t="s">
        <v>40</v>
      </c>
      <c r="E8283" t="s">
        <v>42</v>
      </c>
      <c r="F8283" t="s">
        <v>71</v>
      </c>
      <c r="G8283">
        <v>11.087999999999999</v>
      </c>
    </row>
    <row r="8284" spans="1:7" x14ac:dyDescent="0.55000000000000004">
      <c r="A8284" s="1">
        <v>42937</v>
      </c>
      <c r="B8284" t="s">
        <v>37</v>
      </c>
      <c r="C8284" t="s">
        <v>494</v>
      </c>
      <c r="D8284" t="s">
        <v>144</v>
      </c>
      <c r="E8284" t="s">
        <v>42</v>
      </c>
      <c r="F8284" t="s">
        <v>71</v>
      </c>
      <c r="G8284">
        <v>11.087999999999999</v>
      </c>
    </row>
    <row r="8285" spans="1:7" x14ac:dyDescent="0.55000000000000004">
      <c r="A8285" s="1">
        <v>43443</v>
      </c>
      <c r="B8285" t="s">
        <v>22</v>
      </c>
      <c r="C8285" t="s">
        <v>143</v>
      </c>
      <c r="D8285" t="s">
        <v>144</v>
      </c>
      <c r="E8285" t="s">
        <v>42</v>
      </c>
      <c r="F8285" t="s">
        <v>71</v>
      </c>
      <c r="G8285">
        <v>11.087999999999999</v>
      </c>
    </row>
    <row r="8286" spans="1:7" x14ac:dyDescent="0.55000000000000004">
      <c r="A8286" s="1">
        <v>42261</v>
      </c>
      <c r="B8286" t="s">
        <v>22</v>
      </c>
      <c r="C8286" t="s">
        <v>263</v>
      </c>
      <c r="D8286" t="s">
        <v>144</v>
      </c>
      <c r="E8286" t="s">
        <v>42</v>
      </c>
      <c r="F8286" t="s">
        <v>169</v>
      </c>
      <c r="G8286">
        <v>11.07</v>
      </c>
    </row>
    <row r="8287" spans="1:7" x14ac:dyDescent="0.55000000000000004">
      <c r="A8287" s="1">
        <v>42990</v>
      </c>
      <c r="B8287" t="s">
        <v>22</v>
      </c>
      <c r="C8287" t="s">
        <v>92</v>
      </c>
      <c r="D8287" t="s">
        <v>40</v>
      </c>
      <c r="E8287" t="s">
        <v>42</v>
      </c>
      <c r="F8287" t="s">
        <v>43</v>
      </c>
      <c r="G8287">
        <v>11.07</v>
      </c>
    </row>
    <row r="8288" spans="1:7" x14ac:dyDescent="0.55000000000000004">
      <c r="A8288" s="1">
        <v>43386</v>
      </c>
      <c r="B8288" t="s">
        <v>22</v>
      </c>
      <c r="C8288" t="s">
        <v>734</v>
      </c>
      <c r="D8288" t="s">
        <v>26</v>
      </c>
      <c r="E8288" t="s">
        <v>42</v>
      </c>
      <c r="F8288" t="s">
        <v>43</v>
      </c>
      <c r="G8288">
        <v>11.07</v>
      </c>
    </row>
    <row r="8289" spans="1:7" x14ac:dyDescent="0.55000000000000004">
      <c r="A8289" s="1">
        <v>43439</v>
      </c>
      <c r="B8289" t="s">
        <v>22</v>
      </c>
      <c r="C8289" t="s">
        <v>263</v>
      </c>
      <c r="D8289" t="s">
        <v>144</v>
      </c>
      <c r="E8289" t="s">
        <v>42</v>
      </c>
      <c r="F8289" t="s">
        <v>43</v>
      </c>
      <c r="G8289">
        <v>11.07</v>
      </c>
    </row>
    <row r="8290" spans="1:7" x14ac:dyDescent="0.55000000000000004">
      <c r="A8290" s="1">
        <v>43226</v>
      </c>
      <c r="B8290" t="s">
        <v>37</v>
      </c>
      <c r="C8290" t="s">
        <v>100</v>
      </c>
      <c r="D8290" t="s">
        <v>101</v>
      </c>
      <c r="E8290" t="s">
        <v>42</v>
      </c>
      <c r="F8290" t="s">
        <v>71</v>
      </c>
      <c r="G8290">
        <v>11.06</v>
      </c>
    </row>
    <row r="8291" spans="1:7" x14ac:dyDescent="0.55000000000000004">
      <c r="A8291" s="1">
        <v>43184</v>
      </c>
      <c r="B8291" t="s">
        <v>22</v>
      </c>
      <c r="C8291" t="s">
        <v>263</v>
      </c>
      <c r="D8291" t="s">
        <v>144</v>
      </c>
      <c r="E8291" t="s">
        <v>42</v>
      </c>
      <c r="F8291" t="s">
        <v>64</v>
      </c>
      <c r="G8291">
        <v>11.05</v>
      </c>
    </row>
    <row r="8292" spans="1:7" x14ac:dyDescent="0.55000000000000004">
      <c r="A8292" s="1">
        <v>42645</v>
      </c>
      <c r="B8292" t="s">
        <v>22</v>
      </c>
      <c r="C8292" t="s">
        <v>416</v>
      </c>
      <c r="D8292" t="s">
        <v>40</v>
      </c>
      <c r="E8292" t="s">
        <v>28</v>
      </c>
      <c r="F8292" t="s">
        <v>61</v>
      </c>
      <c r="G8292">
        <v>11.032</v>
      </c>
    </row>
    <row r="8293" spans="1:7" x14ac:dyDescent="0.55000000000000004">
      <c r="A8293" s="1">
        <v>43312</v>
      </c>
      <c r="B8293" t="s">
        <v>98</v>
      </c>
      <c r="C8293" t="s">
        <v>241</v>
      </c>
      <c r="D8293" t="s">
        <v>144</v>
      </c>
      <c r="E8293" t="s">
        <v>42</v>
      </c>
      <c r="F8293" t="s">
        <v>71</v>
      </c>
      <c r="G8293">
        <v>11.01</v>
      </c>
    </row>
    <row r="8294" spans="1:7" x14ac:dyDescent="0.55000000000000004">
      <c r="A8294" s="1">
        <v>42318</v>
      </c>
      <c r="B8294" t="s">
        <v>22</v>
      </c>
      <c r="C8294" t="s">
        <v>39</v>
      </c>
      <c r="D8294" t="s">
        <v>40</v>
      </c>
      <c r="E8294" t="s">
        <v>67</v>
      </c>
      <c r="F8294" t="s">
        <v>157</v>
      </c>
      <c r="G8294">
        <v>10.99</v>
      </c>
    </row>
    <row r="8295" spans="1:7" x14ac:dyDescent="0.55000000000000004">
      <c r="A8295" s="1">
        <v>42319</v>
      </c>
      <c r="B8295" t="s">
        <v>22</v>
      </c>
      <c r="C8295" t="s">
        <v>207</v>
      </c>
      <c r="D8295" t="s">
        <v>101</v>
      </c>
      <c r="E8295" t="s">
        <v>28</v>
      </c>
      <c r="F8295" t="s">
        <v>61</v>
      </c>
      <c r="G8295">
        <v>10.984</v>
      </c>
    </row>
    <row r="8296" spans="1:7" x14ac:dyDescent="0.55000000000000004">
      <c r="A8296" s="1">
        <v>42365</v>
      </c>
      <c r="B8296" t="s">
        <v>98</v>
      </c>
      <c r="C8296" t="s">
        <v>39</v>
      </c>
      <c r="D8296" t="s">
        <v>40</v>
      </c>
      <c r="E8296" t="s">
        <v>42</v>
      </c>
      <c r="F8296" t="s">
        <v>74</v>
      </c>
      <c r="G8296">
        <v>10.98</v>
      </c>
    </row>
    <row r="8297" spans="1:7" x14ac:dyDescent="0.55000000000000004">
      <c r="A8297" s="1">
        <v>42867</v>
      </c>
      <c r="B8297" t="s">
        <v>37</v>
      </c>
      <c r="C8297" t="s">
        <v>315</v>
      </c>
      <c r="D8297" t="s">
        <v>26</v>
      </c>
      <c r="E8297" t="s">
        <v>42</v>
      </c>
      <c r="F8297" t="s">
        <v>64</v>
      </c>
      <c r="G8297">
        <v>10.96</v>
      </c>
    </row>
    <row r="8298" spans="1:7" x14ac:dyDescent="0.55000000000000004">
      <c r="A8298" s="1">
        <v>42464</v>
      </c>
      <c r="B8298" t="s">
        <v>22</v>
      </c>
      <c r="C8298" t="s">
        <v>234</v>
      </c>
      <c r="D8298" t="s">
        <v>101</v>
      </c>
      <c r="E8298" t="s">
        <v>67</v>
      </c>
      <c r="F8298" t="s">
        <v>68</v>
      </c>
      <c r="G8298">
        <v>10.95</v>
      </c>
    </row>
    <row r="8299" spans="1:7" x14ac:dyDescent="0.55000000000000004">
      <c r="A8299" s="1">
        <v>42700</v>
      </c>
      <c r="B8299" t="s">
        <v>37</v>
      </c>
      <c r="C8299" t="s">
        <v>1244</v>
      </c>
      <c r="D8299" t="s">
        <v>144</v>
      </c>
      <c r="E8299" t="s">
        <v>42</v>
      </c>
      <c r="F8299" t="s">
        <v>86</v>
      </c>
      <c r="G8299">
        <v>10.95</v>
      </c>
    </row>
    <row r="8300" spans="1:7" x14ac:dyDescent="0.55000000000000004">
      <c r="A8300" s="1">
        <v>42826</v>
      </c>
      <c r="B8300" t="s">
        <v>37</v>
      </c>
      <c r="C8300" t="s">
        <v>263</v>
      </c>
      <c r="D8300" t="s">
        <v>144</v>
      </c>
      <c r="E8300" t="s">
        <v>42</v>
      </c>
      <c r="F8300" t="s">
        <v>575</v>
      </c>
      <c r="G8300">
        <v>10.95</v>
      </c>
    </row>
    <row r="8301" spans="1:7" x14ac:dyDescent="0.55000000000000004">
      <c r="A8301" s="1">
        <v>42979</v>
      </c>
      <c r="B8301" t="s">
        <v>22</v>
      </c>
      <c r="C8301" t="s">
        <v>263</v>
      </c>
      <c r="D8301" t="s">
        <v>144</v>
      </c>
      <c r="E8301" t="s">
        <v>42</v>
      </c>
      <c r="F8301" t="s">
        <v>575</v>
      </c>
      <c r="G8301">
        <v>10.95</v>
      </c>
    </row>
    <row r="8302" spans="1:7" x14ac:dyDescent="0.55000000000000004">
      <c r="A8302" s="1">
        <v>42323</v>
      </c>
      <c r="B8302" t="s">
        <v>37</v>
      </c>
      <c r="C8302" t="s">
        <v>39</v>
      </c>
      <c r="D8302" t="s">
        <v>40</v>
      </c>
      <c r="E8302" t="s">
        <v>42</v>
      </c>
      <c r="F8302" t="s">
        <v>575</v>
      </c>
      <c r="G8302">
        <v>10.95</v>
      </c>
    </row>
    <row r="8303" spans="1:7" x14ac:dyDescent="0.55000000000000004">
      <c r="A8303" s="1">
        <v>42645</v>
      </c>
      <c r="B8303" t="s">
        <v>22</v>
      </c>
      <c r="C8303" t="s">
        <v>453</v>
      </c>
      <c r="D8303" t="s">
        <v>40</v>
      </c>
      <c r="E8303" t="s">
        <v>42</v>
      </c>
      <c r="F8303" t="s">
        <v>575</v>
      </c>
      <c r="G8303">
        <v>10.944000000000001</v>
      </c>
    </row>
    <row r="8304" spans="1:7" x14ac:dyDescent="0.55000000000000004">
      <c r="A8304" s="1">
        <v>42581</v>
      </c>
      <c r="B8304" t="s">
        <v>22</v>
      </c>
      <c r="C8304" t="s">
        <v>39</v>
      </c>
      <c r="D8304" t="s">
        <v>40</v>
      </c>
      <c r="E8304" t="s">
        <v>42</v>
      </c>
      <c r="F8304" t="s">
        <v>71</v>
      </c>
      <c r="G8304">
        <v>10.92</v>
      </c>
    </row>
    <row r="8305" spans="1:7" x14ac:dyDescent="0.55000000000000004">
      <c r="A8305" s="1">
        <v>42695</v>
      </c>
      <c r="B8305" t="s">
        <v>22</v>
      </c>
      <c r="C8305" t="s">
        <v>250</v>
      </c>
      <c r="D8305" t="s">
        <v>101</v>
      </c>
      <c r="E8305" t="s">
        <v>42</v>
      </c>
      <c r="F8305" t="s">
        <v>64</v>
      </c>
      <c r="G8305">
        <v>10.92</v>
      </c>
    </row>
    <row r="8306" spans="1:7" x14ac:dyDescent="0.55000000000000004">
      <c r="A8306" s="1">
        <v>43078</v>
      </c>
      <c r="B8306" t="s">
        <v>22</v>
      </c>
      <c r="C8306" t="s">
        <v>234</v>
      </c>
      <c r="D8306" t="s">
        <v>101</v>
      </c>
      <c r="E8306" t="s">
        <v>67</v>
      </c>
      <c r="F8306" t="s">
        <v>68</v>
      </c>
      <c r="G8306">
        <v>10.9</v>
      </c>
    </row>
    <row r="8307" spans="1:7" x14ac:dyDescent="0.55000000000000004">
      <c r="A8307" s="1">
        <v>42448</v>
      </c>
      <c r="B8307" t="s">
        <v>22</v>
      </c>
      <c r="C8307" t="s">
        <v>39</v>
      </c>
      <c r="D8307" t="s">
        <v>40</v>
      </c>
      <c r="E8307" t="s">
        <v>42</v>
      </c>
      <c r="F8307" t="s">
        <v>265</v>
      </c>
      <c r="G8307">
        <v>10.9</v>
      </c>
    </row>
    <row r="8308" spans="1:7" x14ac:dyDescent="0.55000000000000004">
      <c r="A8308" s="1">
        <v>43345</v>
      </c>
      <c r="B8308" t="s">
        <v>22</v>
      </c>
      <c r="C8308" t="s">
        <v>745</v>
      </c>
      <c r="D8308" t="s">
        <v>144</v>
      </c>
      <c r="E8308" t="s">
        <v>42</v>
      </c>
      <c r="F8308" t="s">
        <v>55</v>
      </c>
      <c r="G8308">
        <v>10.9</v>
      </c>
    </row>
    <row r="8309" spans="1:7" x14ac:dyDescent="0.55000000000000004">
      <c r="A8309" s="1">
        <v>43207</v>
      </c>
      <c r="B8309" t="s">
        <v>22</v>
      </c>
      <c r="C8309" t="s">
        <v>39</v>
      </c>
      <c r="D8309" t="s">
        <v>40</v>
      </c>
      <c r="E8309" t="s">
        <v>42</v>
      </c>
      <c r="F8309" t="s">
        <v>265</v>
      </c>
      <c r="G8309">
        <v>10.9</v>
      </c>
    </row>
    <row r="8310" spans="1:7" x14ac:dyDescent="0.55000000000000004">
      <c r="A8310" s="1">
        <v>42127</v>
      </c>
      <c r="B8310" t="s">
        <v>22</v>
      </c>
      <c r="C8310" t="s">
        <v>263</v>
      </c>
      <c r="D8310" t="s">
        <v>144</v>
      </c>
      <c r="E8310" t="s">
        <v>42</v>
      </c>
      <c r="F8310" t="s">
        <v>71</v>
      </c>
      <c r="G8310">
        <v>10.896000000000001</v>
      </c>
    </row>
    <row r="8311" spans="1:7" x14ac:dyDescent="0.55000000000000004">
      <c r="A8311" s="1">
        <v>43180</v>
      </c>
      <c r="B8311" t="s">
        <v>22</v>
      </c>
      <c r="C8311" t="s">
        <v>39</v>
      </c>
      <c r="D8311" t="s">
        <v>40</v>
      </c>
      <c r="E8311" t="s">
        <v>42</v>
      </c>
      <c r="F8311" t="s">
        <v>71</v>
      </c>
      <c r="G8311">
        <v>10.896000000000001</v>
      </c>
    </row>
    <row r="8312" spans="1:7" x14ac:dyDescent="0.55000000000000004">
      <c r="A8312" s="1">
        <v>42256</v>
      </c>
      <c r="B8312" t="s">
        <v>22</v>
      </c>
      <c r="C8312" t="s">
        <v>207</v>
      </c>
      <c r="D8312" t="s">
        <v>101</v>
      </c>
      <c r="E8312" t="s">
        <v>42</v>
      </c>
      <c r="F8312" t="s">
        <v>86</v>
      </c>
      <c r="G8312">
        <v>10.896000000000001</v>
      </c>
    </row>
    <row r="8313" spans="1:7" x14ac:dyDescent="0.55000000000000004">
      <c r="A8313" s="1">
        <v>42423</v>
      </c>
      <c r="B8313" t="s">
        <v>98</v>
      </c>
      <c r="C8313" t="s">
        <v>263</v>
      </c>
      <c r="D8313" t="s">
        <v>144</v>
      </c>
      <c r="E8313" t="s">
        <v>42</v>
      </c>
      <c r="F8313" t="s">
        <v>71</v>
      </c>
      <c r="G8313">
        <v>10.896000000000001</v>
      </c>
    </row>
    <row r="8314" spans="1:7" x14ac:dyDescent="0.55000000000000004">
      <c r="A8314" s="1">
        <v>43415</v>
      </c>
      <c r="B8314" t="s">
        <v>22</v>
      </c>
      <c r="C8314" t="s">
        <v>39</v>
      </c>
      <c r="D8314" t="s">
        <v>40</v>
      </c>
      <c r="E8314" t="s">
        <v>42</v>
      </c>
      <c r="F8314" t="s">
        <v>74</v>
      </c>
      <c r="G8314">
        <v>10.89</v>
      </c>
    </row>
    <row r="8315" spans="1:7" x14ac:dyDescent="0.55000000000000004">
      <c r="A8315" s="1">
        <v>43361</v>
      </c>
      <c r="B8315" t="s">
        <v>37</v>
      </c>
      <c r="C8315" t="s">
        <v>39</v>
      </c>
      <c r="D8315" t="s">
        <v>40</v>
      </c>
      <c r="E8315" t="s">
        <v>42</v>
      </c>
      <c r="F8315" t="s">
        <v>169</v>
      </c>
      <c r="G8315">
        <v>10.86</v>
      </c>
    </row>
    <row r="8316" spans="1:7" x14ac:dyDescent="0.55000000000000004">
      <c r="A8316" s="1">
        <v>43444</v>
      </c>
      <c r="B8316" t="s">
        <v>22</v>
      </c>
      <c r="C8316" t="s">
        <v>745</v>
      </c>
      <c r="D8316" t="s">
        <v>144</v>
      </c>
      <c r="E8316" t="s">
        <v>42</v>
      </c>
      <c r="F8316" t="s">
        <v>169</v>
      </c>
      <c r="G8316">
        <v>10.86</v>
      </c>
    </row>
    <row r="8317" spans="1:7" x14ac:dyDescent="0.55000000000000004">
      <c r="A8317" s="1">
        <v>43436</v>
      </c>
      <c r="B8317" t="s">
        <v>37</v>
      </c>
      <c r="C8317" t="s">
        <v>39</v>
      </c>
      <c r="D8317" t="s">
        <v>40</v>
      </c>
      <c r="E8317" t="s">
        <v>42</v>
      </c>
      <c r="F8317" t="s">
        <v>86</v>
      </c>
      <c r="G8317">
        <v>10.86</v>
      </c>
    </row>
    <row r="8318" spans="1:7" x14ac:dyDescent="0.55000000000000004">
      <c r="A8318" s="1">
        <v>42963</v>
      </c>
      <c r="B8318" t="s">
        <v>22</v>
      </c>
      <c r="C8318" t="s">
        <v>39</v>
      </c>
      <c r="D8318" t="s">
        <v>40</v>
      </c>
      <c r="E8318" t="s">
        <v>42</v>
      </c>
      <c r="F8318" t="s">
        <v>169</v>
      </c>
      <c r="G8318">
        <v>10.86</v>
      </c>
    </row>
    <row r="8319" spans="1:7" x14ac:dyDescent="0.55000000000000004">
      <c r="A8319" s="1">
        <v>42508</v>
      </c>
      <c r="B8319" t="s">
        <v>37</v>
      </c>
      <c r="C8319" t="s">
        <v>39</v>
      </c>
      <c r="D8319" t="s">
        <v>40</v>
      </c>
      <c r="E8319" t="s">
        <v>42</v>
      </c>
      <c r="F8319" t="s">
        <v>86</v>
      </c>
      <c r="G8319">
        <v>10.86</v>
      </c>
    </row>
    <row r="8320" spans="1:7" x14ac:dyDescent="0.55000000000000004">
      <c r="A8320" s="1">
        <v>43416</v>
      </c>
      <c r="B8320" t="s">
        <v>37</v>
      </c>
      <c r="C8320" t="s">
        <v>494</v>
      </c>
      <c r="D8320" t="s">
        <v>144</v>
      </c>
      <c r="E8320" t="s">
        <v>42</v>
      </c>
      <c r="F8320" t="s">
        <v>86</v>
      </c>
      <c r="G8320">
        <v>10.848000000000001</v>
      </c>
    </row>
    <row r="8321" spans="1:7" x14ac:dyDescent="0.55000000000000004">
      <c r="A8321" s="1">
        <v>43428</v>
      </c>
      <c r="B8321" t="s">
        <v>22</v>
      </c>
      <c r="C8321" t="s">
        <v>100</v>
      </c>
      <c r="D8321" t="s">
        <v>101</v>
      </c>
      <c r="E8321" t="s">
        <v>42</v>
      </c>
      <c r="F8321" t="s">
        <v>265</v>
      </c>
      <c r="G8321">
        <v>10.824</v>
      </c>
    </row>
    <row r="8322" spans="1:7" x14ac:dyDescent="0.55000000000000004">
      <c r="A8322" s="1">
        <v>43382</v>
      </c>
      <c r="B8322" t="s">
        <v>22</v>
      </c>
      <c r="C8322" t="s">
        <v>84</v>
      </c>
      <c r="D8322" t="s">
        <v>26</v>
      </c>
      <c r="E8322" t="s">
        <v>42</v>
      </c>
      <c r="F8322" t="s">
        <v>86</v>
      </c>
      <c r="G8322">
        <v>10.816000000000001</v>
      </c>
    </row>
    <row r="8323" spans="1:7" x14ac:dyDescent="0.55000000000000004">
      <c r="A8323" s="1">
        <v>43450</v>
      </c>
      <c r="B8323" t="s">
        <v>22</v>
      </c>
      <c r="C8323" t="s">
        <v>646</v>
      </c>
      <c r="D8323" t="s">
        <v>101</v>
      </c>
      <c r="E8323" t="s">
        <v>42</v>
      </c>
      <c r="F8323" t="s">
        <v>71</v>
      </c>
      <c r="G8323">
        <v>10.8</v>
      </c>
    </row>
    <row r="8324" spans="1:7" x14ac:dyDescent="0.55000000000000004">
      <c r="A8324" s="1">
        <v>42984</v>
      </c>
      <c r="B8324" t="s">
        <v>22</v>
      </c>
      <c r="C8324" t="s">
        <v>100</v>
      </c>
      <c r="D8324" t="s">
        <v>101</v>
      </c>
      <c r="E8324" t="s">
        <v>42</v>
      </c>
      <c r="F8324" t="s">
        <v>55</v>
      </c>
      <c r="G8324">
        <v>10.784000000000001</v>
      </c>
    </row>
    <row r="8325" spans="1:7" x14ac:dyDescent="0.55000000000000004">
      <c r="A8325" s="1">
        <v>43330</v>
      </c>
      <c r="B8325" t="s">
        <v>22</v>
      </c>
      <c r="C8325" t="s">
        <v>494</v>
      </c>
      <c r="D8325" t="s">
        <v>144</v>
      </c>
      <c r="E8325" t="s">
        <v>42</v>
      </c>
      <c r="F8325" t="s">
        <v>71</v>
      </c>
      <c r="G8325">
        <v>10.782</v>
      </c>
    </row>
    <row r="8326" spans="1:7" x14ac:dyDescent="0.55000000000000004">
      <c r="A8326" s="1">
        <v>43058</v>
      </c>
      <c r="B8326" t="s">
        <v>22</v>
      </c>
      <c r="C8326" t="s">
        <v>100</v>
      </c>
      <c r="D8326" t="s">
        <v>101</v>
      </c>
      <c r="E8326" t="s">
        <v>42</v>
      </c>
      <c r="F8326" t="s">
        <v>71</v>
      </c>
      <c r="G8326">
        <v>10.78</v>
      </c>
    </row>
    <row r="8327" spans="1:7" x14ac:dyDescent="0.55000000000000004">
      <c r="A8327" s="1">
        <v>42294</v>
      </c>
      <c r="B8327" t="s">
        <v>22</v>
      </c>
      <c r="C8327" t="s">
        <v>100</v>
      </c>
      <c r="D8327" t="s">
        <v>101</v>
      </c>
      <c r="E8327" t="s">
        <v>42</v>
      </c>
      <c r="F8327" t="s">
        <v>71</v>
      </c>
      <c r="G8327">
        <v>10.78</v>
      </c>
    </row>
    <row r="8328" spans="1:7" x14ac:dyDescent="0.55000000000000004">
      <c r="A8328" s="1">
        <v>43360</v>
      </c>
      <c r="B8328" t="s">
        <v>37</v>
      </c>
      <c r="C8328" t="s">
        <v>117</v>
      </c>
      <c r="D8328" t="s">
        <v>40</v>
      </c>
      <c r="E8328" t="s">
        <v>42</v>
      </c>
      <c r="F8328" t="s">
        <v>71</v>
      </c>
      <c r="G8328">
        <v>10.776</v>
      </c>
    </row>
    <row r="8329" spans="1:7" x14ac:dyDescent="0.55000000000000004">
      <c r="A8329" s="1">
        <v>43204</v>
      </c>
      <c r="B8329" t="s">
        <v>22</v>
      </c>
      <c r="C8329" t="s">
        <v>263</v>
      </c>
      <c r="D8329" t="s">
        <v>144</v>
      </c>
      <c r="E8329" t="s">
        <v>42</v>
      </c>
      <c r="F8329" t="s">
        <v>71</v>
      </c>
      <c r="G8329">
        <v>10.776</v>
      </c>
    </row>
    <row r="8330" spans="1:7" x14ac:dyDescent="0.55000000000000004">
      <c r="A8330" s="1">
        <v>42344</v>
      </c>
      <c r="B8330" t="s">
        <v>22</v>
      </c>
      <c r="C8330" t="s">
        <v>207</v>
      </c>
      <c r="D8330" t="s">
        <v>101</v>
      </c>
      <c r="E8330" t="s">
        <v>28</v>
      </c>
      <c r="F8330" t="s">
        <v>61</v>
      </c>
      <c r="G8330">
        <v>10.776</v>
      </c>
    </row>
    <row r="8331" spans="1:7" x14ac:dyDescent="0.55000000000000004">
      <c r="A8331" s="1">
        <v>43056</v>
      </c>
      <c r="B8331" t="s">
        <v>22</v>
      </c>
      <c r="C8331" t="s">
        <v>665</v>
      </c>
      <c r="D8331" t="s">
        <v>40</v>
      </c>
      <c r="E8331" t="s">
        <v>42</v>
      </c>
      <c r="F8331" t="s">
        <v>71</v>
      </c>
      <c r="G8331">
        <v>10.776</v>
      </c>
    </row>
    <row r="8332" spans="1:7" x14ac:dyDescent="0.55000000000000004">
      <c r="A8332" s="1">
        <v>42638</v>
      </c>
      <c r="B8332" t="s">
        <v>22</v>
      </c>
      <c r="C8332" t="s">
        <v>745</v>
      </c>
      <c r="D8332" t="s">
        <v>144</v>
      </c>
      <c r="E8332" t="s">
        <v>42</v>
      </c>
      <c r="F8332" t="s">
        <v>71</v>
      </c>
      <c r="G8332">
        <v>10.76</v>
      </c>
    </row>
    <row r="8333" spans="1:7" x14ac:dyDescent="0.55000000000000004">
      <c r="A8333" s="1">
        <v>42707</v>
      </c>
      <c r="B8333" t="s">
        <v>98</v>
      </c>
      <c r="C8333" t="s">
        <v>263</v>
      </c>
      <c r="D8333" t="s">
        <v>144</v>
      </c>
      <c r="E8333" t="s">
        <v>42</v>
      </c>
      <c r="F8333" t="s">
        <v>71</v>
      </c>
      <c r="G8333">
        <v>10.752000000000001</v>
      </c>
    </row>
    <row r="8334" spans="1:7" x14ac:dyDescent="0.55000000000000004">
      <c r="A8334" s="1">
        <v>42112</v>
      </c>
      <c r="B8334" t="s">
        <v>22</v>
      </c>
      <c r="C8334" t="s">
        <v>39</v>
      </c>
      <c r="D8334" t="s">
        <v>40</v>
      </c>
      <c r="E8334" t="s">
        <v>42</v>
      </c>
      <c r="F8334" t="s">
        <v>64</v>
      </c>
      <c r="G8334">
        <v>10.75</v>
      </c>
    </row>
    <row r="8335" spans="1:7" x14ac:dyDescent="0.55000000000000004">
      <c r="A8335" s="1">
        <v>43343</v>
      </c>
      <c r="B8335" t="s">
        <v>22</v>
      </c>
      <c r="C8335" t="s">
        <v>306</v>
      </c>
      <c r="D8335" t="s">
        <v>40</v>
      </c>
      <c r="E8335" t="s">
        <v>42</v>
      </c>
      <c r="F8335" t="s">
        <v>55</v>
      </c>
      <c r="G8335">
        <v>10.744</v>
      </c>
    </row>
    <row r="8336" spans="1:7" x14ac:dyDescent="0.55000000000000004">
      <c r="A8336" s="1">
        <v>42473</v>
      </c>
      <c r="B8336" t="s">
        <v>22</v>
      </c>
      <c r="C8336" t="s">
        <v>306</v>
      </c>
      <c r="D8336" t="s">
        <v>40</v>
      </c>
      <c r="E8336" t="s">
        <v>42</v>
      </c>
      <c r="F8336" t="s">
        <v>55</v>
      </c>
      <c r="G8336">
        <v>10.744</v>
      </c>
    </row>
    <row r="8337" spans="1:7" x14ac:dyDescent="0.55000000000000004">
      <c r="A8337" s="1">
        <v>43043</v>
      </c>
      <c r="B8337" t="s">
        <v>22</v>
      </c>
      <c r="C8337" t="s">
        <v>25</v>
      </c>
      <c r="D8337" t="s">
        <v>26</v>
      </c>
      <c r="E8337" t="s">
        <v>42</v>
      </c>
      <c r="F8337" t="s">
        <v>265</v>
      </c>
      <c r="G8337">
        <v>10.74</v>
      </c>
    </row>
    <row r="8338" spans="1:7" x14ac:dyDescent="0.55000000000000004">
      <c r="A8338" s="1">
        <v>42683</v>
      </c>
      <c r="B8338" t="s">
        <v>98</v>
      </c>
      <c r="C8338" t="s">
        <v>250</v>
      </c>
      <c r="D8338" t="s">
        <v>101</v>
      </c>
      <c r="E8338" t="s">
        <v>42</v>
      </c>
      <c r="F8338" t="s">
        <v>71</v>
      </c>
      <c r="G8338">
        <v>10.74</v>
      </c>
    </row>
    <row r="8339" spans="1:7" x14ac:dyDescent="0.55000000000000004">
      <c r="A8339" s="1">
        <v>42235</v>
      </c>
      <c r="B8339" t="s">
        <v>22</v>
      </c>
      <c r="C8339" t="s">
        <v>494</v>
      </c>
      <c r="D8339" t="s">
        <v>144</v>
      </c>
      <c r="E8339" t="s">
        <v>42</v>
      </c>
      <c r="F8339" t="s">
        <v>64</v>
      </c>
      <c r="G8339">
        <v>10.72</v>
      </c>
    </row>
    <row r="8340" spans="1:7" x14ac:dyDescent="0.55000000000000004">
      <c r="A8340" s="1">
        <v>42477</v>
      </c>
      <c r="B8340" t="s">
        <v>22</v>
      </c>
      <c r="C8340" t="s">
        <v>263</v>
      </c>
      <c r="D8340" t="s">
        <v>144</v>
      </c>
      <c r="E8340" t="s">
        <v>42</v>
      </c>
      <c r="F8340" t="s">
        <v>64</v>
      </c>
      <c r="G8340">
        <v>10.71</v>
      </c>
    </row>
    <row r="8341" spans="1:7" x14ac:dyDescent="0.55000000000000004">
      <c r="A8341" s="1">
        <v>43144</v>
      </c>
      <c r="B8341" t="s">
        <v>22</v>
      </c>
      <c r="C8341" t="s">
        <v>2738</v>
      </c>
      <c r="D8341" t="s">
        <v>144</v>
      </c>
      <c r="E8341" t="s">
        <v>42</v>
      </c>
      <c r="F8341" t="s">
        <v>64</v>
      </c>
      <c r="G8341">
        <v>10.71</v>
      </c>
    </row>
    <row r="8342" spans="1:7" x14ac:dyDescent="0.55000000000000004">
      <c r="A8342" s="1">
        <v>42863</v>
      </c>
      <c r="B8342" t="s">
        <v>22</v>
      </c>
      <c r="C8342" t="s">
        <v>494</v>
      </c>
      <c r="D8342" t="s">
        <v>144</v>
      </c>
      <c r="E8342" t="s">
        <v>42</v>
      </c>
      <c r="F8342" t="s">
        <v>86</v>
      </c>
      <c r="G8342">
        <v>10.688000000000001</v>
      </c>
    </row>
    <row r="8343" spans="1:7" x14ac:dyDescent="0.55000000000000004">
      <c r="A8343" s="1">
        <v>42275</v>
      </c>
      <c r="B8343" t="s">
        <v>37</v>
      </c>
      <c r="C8343" t="s">
        <v>84</v>
      </c>
      <c r="D8343" t="s">
        <v>26</v>
      </c>
      <c r="E8343" t="s">
        <v>42</v>
      </c>
      <c r="F8343" t="s">
        <v>86</v>
      </c>
      <c r="G8343">
        <v>10.688000000000001</v>
      </c>
    </row>
    <row r="8344" spans="1:7" x14ac:dyDescent="0.55000000000000004">
      <c r="A8344" s="1">
        <v>42666</v>
      </c>
      <c r="B8344" t="s">
        <v>22</v>
      </c>
      <c r="C8344" t="s">
        <v>50</v>
      </c>
      <c r="D8344" t="s">
        <v>26</v>
      </c>
      <c r="E8344" t="s">
        <v>42</v>
      </c>
      <c r="F8344" t="s">
        <v>64</v>
      </c>
      <c r="G8344">
        <v>10.688000000000001</v>
      </c>
    </row>
    <row r="8345" spans="1:7" x14ac:dyDescent="0.55000000000000004">
      <c r="A8345" s="1">
        <v>42347</v>
      </c>
      <c r="B8345" t="s">
        <v>37</v>
      </c>
      <c r="C8345" t="s">
        <v>100</v>
      </c>
      <c r="D8345" t="s">
        <v>101</v>
      </c>
      <c r="E8345" t="s">
        <v>42</v>
      </c>
      <c r="F8345" t="s">
        <v>86</v>
      </c>
      <c r="G8345">
        <v>10.688000000000001</v>
      </c>
    </row>
    <row r="8346" spans="1:7" x14ac:dyDescent="0.55000000000000004">
      <c r="A8346" s="1">
        <v>43253</v>
      </c>
      <c r="B8346" t="s">
        <v>22</v>
      </c>
      <c r="C8346" t="s">
        <v>100</v>
      </c>
      <c r="D8346" t="s">
        <v>101</v>
      </c>
      <c r="E8346" t="s">
        <v>42</v>
      </c>
      <c r="F8346" t="s">
        <v>86</v>
      </c>
      <c r="G8346">
        <v>10.688000000000001</v>
      </c>
    </row>
    <row r="8347" spans="1:7" x14ac:dyDescent="0.55000000000000004">
      <c r="A8347" s="1">
        <v>43427</v>
      </c>
      <c r="B8347" t="s">
        <v>37</v>
      </c>
      <c r="C8347" t="s">
        <v>207</v>
      </c>
      <c r="D8347" t="s">
        <v>101</v>
      </c>
      <c r="E8347" t="s">
        <v>42</v>
      </c>
      <c r="F8347" t="s">
        <v>86</v>
      </c>
      <c r="G8347">
        <v>10.688000000000001</v>
      </c>
    </row>
    <row r="8348" spans="1:7" x14ac:dyDescent="0.55000000000000004">
      <c r="A8348" s="1">
        <v>43407</v>
      </c>
      <c r="B8348" t="s">
        <v>22</v>
      </c>
      <c r="C8348" t="s">
        <v>50</v>
      </c>
      <c r="D8348" t="s">
        <v>26</v>
      </c>
      <c r="E8348" t="s">
        <v>42</v>
      </c>
      <c r="F8348" t="s">
        <v>86</v>
      </c>
      <c r="G8348">
        <v>10.688000000000001</v>
      </c>
    </row>
    <row r="8349" spans="1:7" x14ac:dyDescent="0.55000000000000004">
      <c r="A8349" s="1">
        <v>42242</v>
      </c>
      <c r="B8349" t="s">
        <v>22</v>
      </c>
      <c r="C8349" t="s">
        <v>241</v>
      </c>
      <c r="D8349" t="s">
        <v>144</v>
      </c>
      <c r="E8349" t="s">
        <v>28</v>
      </c>
      <c r="F8349" t="s">
        <v>61</v>
      </c>
      <c r="G8349">
        <v>10.68</v>
      </c>
    </row>
    <row r="8350" spans="1:7" x14ac:dyDescent="0.55000000000000004">
      <c r="A8350" s="1">
        <v>43440</v>
      </c>
      <c r="B8350" t="s">
        <v>37</v>
      </c>
      <c r="C8350" t="s">
        <v>39</v>
      </c>
      <c r="D8350" t="s">
        <v>40</v>
      </c>
      <c r="E8350" t="s">
        <v>42</v>
      </c>
      <c r="F8350" t="s">
        <v>55</v>
      </c>
      <c r="G8350">
        <v>10.68</v>
      </c>
    </row>
    <row r="8351" spans="1:7" x14ac:dyDescent="0.55000000000000004">
      <c r="A8351" s="1">
        <v>42030</v>
      </c>
      <c r="B8351" t="s">
        <v>37</v>
      </c>
      <c r="C8351" t="s">
        <v>5330</v>
      </c>
      <c r="D8351" t="s">
        <v>101</v>
      </c>
      <c r="E8351" t="s">
        <v>42</v>
      </c>
      <c r="F8351" t="s">
        <v>71</v>
      </c>
      <c r="G8351">
        <v>10.68</v>
      </c>
    </row>
    <row r="8352" spans="1:7" x14ac:dyDescent="0.55000000000000004">
      <c r="A8352" s="1">
        <v>42671</v>
      </c>
      <c r="B8352" t="s">
        <v>22</v>
      </c>
      <c r="C8352" t="s">
        <v>25</v>
      </c>
      <c r="D8352" t="s">
        <v>26</v>
      </c>
      <c r="E8352" t="s">
        <v>42</v>
      </c>
      <c r="F8352" t="s">
        <v>169</v>
      </c>
      <c r="G8352">
        <v>10.67</v>
      </c>
    </row>
    <row r="8353" spans="1:7" x14ac:dyDescent="0.55000000000000004">
      <c r="A8353" s="1">
        <v>42591</v>
      </c>
      <c r="B8353" t="s">
        <v>22</v>
      </c>
      <c r="C8353" t="s">
        <v>263</v>
      </c>
      <c r="D8353" t="s">
        <v>144</v>
      </c>
      <c r="E8353" t="s">
        <v>42</v>
      </c>
      <c r="F8353" t="s">
        <v>265</v>
      </c>
      <c r="G8353">
        <v>10.65</v>
      </c>
    </row>
    <row r="8354" spans="1:7" x14ac:dyDescent="0.55000000000000004">
      <c r="A8354" s="1">
        <v>42788</v>
      </c>
      <c r="B8354" t="s">
        <v>22</v>
      </c>
      <c r="C8354" t="s">
        <v>39</v>
      </c>
      <c r="D8354" t="s">
        <v>40</v>
      </c>
      <c r="E8354" t="s">
        <v>42</v>
      </c>
      <c r="F8354" t="s">
        <v>265</v>
      </c>
      <c r="G8354">
        <v>10.65</v>
      </c>
    </row>
    <row r="8355" spans="1:7" x14ac:dyDescent="0.55000000000000004">
      <c r="A8355" s="1">
        <v>43390</v>
      </c>
      <c r="B8355" t="s">
        <v>22</v>
      </c>
      <c r="C8355" t="s">
        <v>39</v>
      </c>
      <c r="D8355" t="s">
        <v>40</v>
      </c>
      <c r="E8355" t="s">
        <v>42</v>
      </c>
      <c r="F8355" t="s">
        <v>64</v>
      </c>
      <c r="G8355">
        <v>10.64</v>
      </c>
    </row>
    <row r="8356" spans="1:7" x14ac:dyDescent="0.55000000000000004">
      <c r="A8356" s="1">
        <v>43151</v>
      </c>
      <c r="B8356" t="s">
        <v>98</v>
      </c>
      <c r="C8356" t="s">
        <v>306</v>
      </c>
      <c r="D8356" t="s">
        <v>40</v>
      </c>
      <c r="E8356" t="s">
        <v>42</v>
      </c>
      <c r="F8356" t="s">
        <v>169</v>
      </c>
      <c r="G8356">
        <v>10.64</v>
      </c>
    </row>
    <row r="8357" spans="1:7" x14ac:dyDescent="0.55000000000000004">
      <c r="A8357" s="1">
        <v>43368</v>
      </c>
      <c r="B8357" t="s">
        <v>22</v>
      </c>
      <c r="C8357" t="s">
        <v>494</v>
      </c>
      <c r="D8357" t="s">
        <v>144</v>
      </c>
      <c r="E8357" t="s">
        <v>42</v>
      </c>
      <c r="F8357" t="s">
        <v>64</v>
      </c>
      <c r="G8357">
        <v>10.608000000000001</v>
      </c>
    </row>
    <row r="8358" spans="1:7" x14ac:dyDescent="0.55000000000000004">
      <c r="A8358" s="1">
        <v>42704</v>
      </c>
      <c r="B8358" t="s">
        <v>22</v>
      </c>
      <c r="C8358" t="s">
        <v>143</v>
      </c>
      <c r="D8358" t="s">
        <v>144</v>
      </c>
      <c r="E8358" t="s">
        <v>42</v>
      </c>
      <c r="F8358" t="s">
        <v>265</v>
      </c>
      <c r="G8358">
        <v>10.584</v>
      </c>
    </row>
    <row r="8359" spans="1:7" x14ac:dyDescent="0.55000000000000004">
      <c r="A8359" s="1">
        <v>42976</v>
      </c>
      <c r="B8359" t="s">
        <v>37</v>
      </c>
      <c r="C8359" t="s">
        <v>143</v>
      </c>
      <c r="D8359" t="s">
        <v>144</v>
      </c>
      <c r="E8359" t="s">
        <v>42</v>
      </c>
      <c r="F8359" t="s">
        <v>265</v>
      </c>
      <c r="G8359">
        <v>10.584</v>
      </c>
    </row>
    <row r="8360" spans="1:7" x14ac:dyDescent="0.55000000000000004">
      <c r="A8360" s="1">
        <v>43077</v>
      </c>
      <c r="B8360" t="s">
        <v>98</v>
      </c>
      <c r="C8360" t="s">
        <v>494</v>
      </c>
      <c r="D8360" t="s">
        <v>144</v>
      </c>
      <c r="E8360" t="s">
        <v>42</v>
      </c>
      <c r="F8360" t="s">
        <v>86</v>
      </c>
      <c r="G8360">
        <v>10.584</v>
      </c>
    </row>
    <row r="8361" spans="1:7" x14ac:dyDescent="0.55000000000000004">
      <c r="A8361" s="1">
        <v>43416</v>
      </c>
      <c r="B8361" t="s">
        <v>37</v>
      </c>
      <c r="C8361" t="s">
        <v>39</v>
      </c>
      <c r="D8361" t="s">
        <v>40</v>
      </c>
      <c r="E8361" t="s">
        <v>42</v>
      </c>
      <c r="F8361" t="s">
        <v>86</v>
      </c>
      <c r="G8361">
        <v>10.56</v>
      </c>
    </row>
    <row r="8362" spans="1:7" x14ac:dyDescent="0.55000000000000004">
      <c r="A8362" s="1">
        <v>42077</v>
      </c>
      <c r="B8362" t="s">
        <v>37</v>
      </c>
      <c r="C8362" t="s">
        <v>39</v>
      </c>
      <c r="D8362" t="s">
        <v>40</v>
      </c>
      <c r="E8362" t="s">
        <v>42</v>
      </c>
      <c r="F8362" t="s">
        <v>86</v>
      </c>
      <c r="G8362">
        <v>10.56</v>
      </c>
    </row>
    <row r="8363" spans="1:7" x14ac:dyDescent="0.55000000000000004">
      <c r="A8363" s="1">
        <v>43015</v>
      </c>
      <c r="B8363" t="s">
        <v>22</v>
      </c>
      <c r="C8363" t="s">
        <v>39</v>
      </c>
      <c r="D8363" t="s">
        <v>40</v>
      </c>
      <c r="E8363" t="s">
        <v>42</v>
      </c>
      <c r="F8363" t="s">
        <v>86</v>
      </c>
      <c r="G8363">
        <v>10.56</v>
      </c>
    </row>
    <row r="8364" spans="1:7" x14ac:dyDescent="0.55000000000000004">
      <c r="A8364" s="1">
        <v>42955</v>
      </c>
      <c r="B8364" t="s">
        <v>22</v>
      </c>
      <c r="C8364" t="s">
        <v>646</v>
      </c>
      <c r="D8364" t="s">
        <v>101</v>
      </c>
      <c r="E8364" t="s">
        <v>42</v>
      </c>
      <c r="F8364" t="s">
        <v>86</v>
      </c>
      <c r="G8364">
        <v>10.56</v>
      </c>
    </row>
    <row r="8365" spans="1:7" x14ac:dyDescent="0.55000000000000004">
      <c r="A8365" s="1">
        <v>43298</v>
      </c>
      <c r="B8365" t="s">
        <v>37</v>
      </c>
      <c r="C8365" t="s">
        <v>39</v>
      </c>
      <c r="D8365" t="s">
        <v>40</v>
      </c>
      <c r="E8365" t="s">
        <v>42</v>
      </c>
      <c r="F8365" t="s">
        <v>55</v>
      </c>
      <c r="G8365">
        <v>10.56</v>
      </c>
    </row>
    <row r="8366" spans="1:7" x14ac:dyDescent="0.55000000000000004">
      <c r="A8366" s="1">
        <v>42034</v>
      </c>
      <c r="B8366" t="s">
        <v>22</v>
      </c>
      <c r="C8366" t="s">
        <v>234</v>
      </c>
      <c r="D8366" t="s">
        <v>101</v>
      </c>
      <c r="E8366" t="s">
        <v>42</v>
      </c>
      <c r="F8366" t="s">
        <v>86</v>
      </c>
      <c r="G8366">
        <v>10.56</v>
      </c>
    </row>
    <row r="8367" spans="1:7" x14ac:dyDescent="0.55000000000000004">
      <c r="A8367" s="1">
        <v>42780</v>
      </c>
      <c r="B8367" t="s">
        <v>22</v>
      </c>
      <c r="C8367" t="s">
        <v>2738</v>
      </c>
      <c r="D8367" t="s">
        <v>144</v>
      </c>
      <c r="E8367" t="s">
        <v>28</v>
      </c>
      <c r="F8367" t="s">
        <v>61</v>
      </c>
      <c r="G8367">
        <v>10.56</v>
      </c>
    </row>
    <row r="8368" spans="1:7" x14ac:dyDescent="0.55000000000000004">
      <c r="A8368" s="1">
        <v>42526</v>
      </c>
      <c r="B8368" t="s">
        <v>37</v>
      </c>
      <c r="C8368" t="s">
        <v>593</v>
      </c>
      <c r="D8368" t="s">
        <v>101</v>
      </c>
      <c r="E8368" t="s">
        <v>42</v>
      </c>
      <c r="F8368" t="s">
        <v>86</v>
      </c>
      <c r="G8368">
        <v>10.56</v>
      </c>
    </row>
    <row r="8369" spans="1:7" x14ac:dyDescent="0.55000000000000004">
      <c r="A8369" s="1">
        <v>43354</v>
      </c>
      <c r="B8369" t="s">
        <v>22</v>
      </c>
      <c r="C8369" t="s">
        <v>207</v>
      </c>
      <c r="D8369" t="s">
        <v>101</v>
      </c>
      <c r="E8369" t="s">
        <v>42</v>
      </c>
      <c r="F8369" t="s">
        <v>265</v>
      </c>
      <c r="G8369">
        <v>10.528</v>
      </c>
    </row>
    <row r="8370" spans="1:7" x14ac:dyDescent="0.55000000000000004">
      <c r="A8370" s="1">
        <v>43001</v>
      </c>
      <c r="B8370" t="s">
        <v>98</v>
      </c>
      <c r="C8370" t="s">
        <v>263</v>
      </c>
      <c r="D8370" t="s">
        <v>144</v>
      </c>
      <c r="E8370" t="s">
        <v>42</v>
      </c>
      <c r="F8370" t="s">
        <v>71</v>
      </c>
      <c r="G8370">
        <v>10.528</v>
      </c>
    </row>
    <row r="8371" spans="1:7" x14ac:dyDescent="0.55000000000000004">
      <c r="A8371" s="1">
        <v>43063</v>
      </c>
      <c r="B8371" t="s">
        <v>98</v>
      </c>
      <c r="C8371" t="s">
        <v>50</v>
      </c>
      <c r="D8371" t="s">
        <v>26</v>
      </c>
      <c r="E8371" t="s">
        <v>42</v>
      </c>
      <c r="F8371" t="s">
        <v>86</v>
      </c>
      <c r="G8371">
        <v>10.528</v>
      </c>
    </row>
    <row r="8372" spans="1:7" x14ac:dyDescent="0.55000000000000004">
      <c r="A8372" s="1">
        <v>42574</v>
      </c>
      <c r="B8372" t="s">
        <v>22</v>
      </c>
      <c r="C8372" t="s">
        <v>263</v>
      </c>
      <c r="D8372" t="s">
        <v>144</v>
      </c>
      <c r="E8372" t="s">
        <v>42</v>
      </c>
      <c r="F8372" t="s">
        <v>71</v>
      </c>
      <c r="G8372">
        <v>10.512</v>
      </c>
    </row>
    <row r="8373" spans="1:7" x14ac:dyDescent="0.55000000000000004">
      <c r="A8373" s="1">
        <v>42093</v>
      </c>
      <c r="B8373" t="s">
        <v>37</v>
      </c>
      <c r="C8373" t="s">
        <v>263</v>
      </c>
      <c r="D8373" t="s">
        <v>144</v>
      </c>
      <c r="E8373" t="s">
        <v>42</v>
      </c>
      <c r="F8373" t="s">
        <v>64</v>
      </c>
      <c r="G8373">
        <v>10.5</v>
      </c>
    </row>
    <row r="8374" spans="1:7" x14ac:dyDescent="0.55000000000000004">
      <c r="A8374" s="1">
        <v>43007</v>
      </c>
      <c r="B8374" t="s">
        <v>37</v>
      </c>
      <c r="C8374" t="s">
        <v>306</v>
      </c>
      <c r="D8374" t="s">
        <v>40</v>
      </c>
      <c r="E8374" t="s">
        <v>42</v>
      </c>
      <c r="F8374" t="s">
        <v>64</v>
      </c>
      <c r="G8374">
        <v>10.496</v>
      </c>
    </row>
    <row r="8375" spans="1:7" x14ac:dyDescent="0.55000000000000004">
      <c r="A8375" s="1">
        <v>43429</v>
      </c>
      <c r="B8375" t="s">
        <v>22</v>
      </c>
      <c r="C8375" t="s">
        <v>39</v>
      </c>
      <c r="D8375" t="s">
        <v>40</v>
      </c>
      <c r="E8375" t="s">
        <v>42</v>
      </c>
      <c r="F8375" t="s">
        <v>55</v>
      </c>
      <c r="G8375">
        <v>10.48</v>
      </c>
    </row>
    <row r="8376" spans="1:7" x14ac:dyDescent="0.55000000000000004">
      <c r="A8376" s="1">
        <v>42638</v>
      </c>
      <c r="B8376" t="s">
        <v>37</v>
      </c>
      <c r="C8376" t="s">
        <v>331</v>
      </c>
      <c r="D8376" t="s">
        <v>26</v>
      </c>
      <c r="E8376" t="s">
        <v>42</v>
      </c>
      <c r="F8376" t="s">
        <v>86</v>
      </c>
      <c r="G8376">
        <v>10.48</v>
      </c>
    </row>
    <row r="8377" spans="1:7" x14ac:dyDescent="0.55000000000000004">
      <c r="A8377" s="1">
        <v>43386</v>
      </c>
      <c r="B8377" t="s">
        <v>22</v>
      </c>
      <c r="C8377" t="s">
        <v>207</v>
      </c>
      <c r="D8377" t="s">
        <v>101</v>
      </c>
      <c r="E8377" t="s">
        <v>28</v>
      </c>
      <c r="F8377" t="s">
        <v>61</v>
      </c>
      <c r="G8377">
        <v>10.476000000000001</v>
      </c>
    </row>
    <row r="8378" spans="1:7" x14ac:dyDescent="0.55000000000000004">
      <c r="A8378" s="1">
        <v>42682</v>
      </c>
      <c r="B8378" t="s">
        <v>22</v>
      </c>
      <c r="C8378" t="s">
        <v>100</v>
      </c>
      <c r="D8378" t="s">
        <v>101</v>
      </c>
      <c r="E8378" t="s">
        <v>42</v>
      </c>
      <c r="F8378" t="s">
        <v>71</v>
      </c>
      <c r="G8378">
        <v>10.476000000000001</v>
      </c>
    </row>
    <row r="8379" spans="1:7" x14ac:dyDescent="0.55000000000000004">
      <c r="A8379" s="1">
        <v>42990</v>
      </c>
      <c r="B8379" t="s">
        <v>22</v>
      </c>
      <c r="C8379" t="s">
        <v>92</v>
      </c>
      <c r="D8379" t="s">
        <v>40</v>
      </c>
      <c r="E8379" t="s">
        <v>42</v>
      </c>
      <c r="F8379" t="s">
        <v>265</v>
      </c>
      <c r="G8379">
        <v>10.47</v>
      </c>
    </row>
    <row r="8380" spans="1:7" x14ac:dyDescent="0.55000000000000004">
      <c r="A8380" s="1">
        <v>42074</v>
      </c>
      <c r="B8380" t="s">
        <v>22</v>
      </c>
      <c r="C8380" t="s">
        <v>494</v>
      </c>
      <c r="D8380" t="s">
        <v>144</v>
      </c>
      <c r="E8380" t="s">
        <v>42</v>
      </c>
      <c r="F8380" t="s">
        <v>265</v>
      </c>
      <c r="G8380">
        <v>10.464</v>
      </c>
    </row>
    <row r="8381" spans="1:7" x14ac:dyDescent="0.55000000000000004">
      <c r="A8381" s="1">
        <v>43415</v>
      </c>
      <c r="B8381" t="s">
        <v>22</v>
      </c>
      <c r="C8381" t="s">
        <v>100</v>
      </c>
      <c r="D8381" t="s">
        <v>101</v>
      </c>
      <c r="E8381" t="s">
        <v>42</v>
      </c>
      <c r="F8381" t="s">
        <v>43</v>
      </c>
      <c r="G8381">
        <v>10.44</v>
      </c>
    </row>
    <row r="8382" spans="1:7" x14ac:dyDescent="0.55000000000000004">
      <c r="A8382" s="1">
        <v>42941</v>
      </c>
      <c r="B8382" t="s">
        <v>98</v>
      </c>
      <c r="C8382" t="s">
        <v>315</v>
      </c>
      <c r="D8382" t="s">
        <v>26</v>
      </c>
      <c r="E8382" t="s">
        <v>42</v>
      </c>
      <c r="F8382" t="s">
        <v>71</v>
      </c>
      <c r="G8382">
        <v>10.44</v>
      </c>
    </row>
    <row r="8383" spans="1:7" x14ac:dyDescent="0.55000000000000004">
      <c r="A8383" s="1">
        <v>43088</v>
      </c>
      <c r="B8383" t="s">
        <v>37</v>
      </c>
      <c r="C8383" t="s">
        <v>306</v>
      </c>
      <c r="D8383" t="s">
        <v>40</v>
      </c>
      <c r="E8383" t="s">
        <v>42</v>
      </c>
      <c r="F8383" t="s">
        <v>71</v>
      </c>
      <c r="G8383">
        <v>10.44</v>
      </c>
    </row>
    <row r="8384" spans="1:7" x14ac:dyDescent="0.55000000000000004">
      <c r="A8384" s="1">
        <v>42011</v>
      </c>
      <c r="B8384" t="s">
        <v>22</v>
      </c>
      <c r="C8384" t="s">
        <v>100</v>
      </c>
      <c r="D8384" t="s">
        <v>101</v>
      </c>
      <c r="E8384" t="s">
        <v>42</v>
      </c>
      <c r="F8384" t="s">
        <v>71</v>
      </c>
      <c r="G8384">
        <v>10.43</v>
      </c>
    </row>
    <row r="8385" spans="1:7" x14ac:dyDescent="0.55000000000000004">
      <c r="A8385" s="1">
        <v>43214</v>
      </c>
      <c r="B8385" t="s">
        <v>22</v>
      </c>
      <c r="C8385" t="s">
        <v>207</v>
      </c>
      <c r="D8385" t="s">
        <v>101</v>
      </c>
      <c r="E8385" t="s">
        <v>42</v>
      </c>
      <c r="F8385" t="s">
        <v>71</v>
      </c>
      <c r="G8385">
        <v>10.43</v>
      </c>
    </row>
    <row r="8386" spans="1:7" x14ac:dyDescent="0.55000000000000004">
      <c r="A8386" s="1">
        <v>42465</v>
      </c>
      <c r="B8386" t="s">
        <v>98</v>
      </c>
      <c r="C8386" t="s">
        <v>143</v>
      </c>
      <c r="D8386" t="s">
        <v>144</v>
      </c>
      <c r="E8386" t="s">
        <v>42</v>
      </c>
      <c r="F8386" t="s">
        <v>71</v>
      </c>
      <c r="G8386">
        <v>10.428000000000001</v>
      </c>
    </row>
    <row r="8387" spans="1:7" x14ac:dyDescent="0.55000000000000004">
      <c r="A8387" s="1">
        <v>42476</v>
      </c>
      <c r="B8387" t="s">
        <v>37</v>
      </c>
      <c r="C8387" t="s">
        <v>494</v>
      </c>
      <c r="D8387" t="s">
        <v>144</v>
      </c>
      <c r="E8387" t="s">
        <v>42</v>
      </c>
      <c r="F8387" t="s">
        <v>265</v>
      </c>
      <c r="G8387">
        <v>10.416</v>
      </c>
    </row>
    <row r="8388" spans="1:7" x14ac:dyDescent="0.55000000000000004">
      <c r="A8388" s="1">
        <v>43443</v>
      </c>
      <c r="B8388" t="s">
        <v>22</v>
      </c>
      <c r="C8388" t="s">
        <v>250</v>
      </c>
      <c r="D8388" t="s">
        <v>101</v>
      </c>
      <c r="E8388" t="s">
        <v>42</v>
      </c>
      <c r="F8388" t="s">
        <v>71</v>
      </c>
      <c r="G8388">
        <v>10.4</v>
      </c>
    </row>
    <row r="8389" spans="1:7" x14ac:dyDescent="0.55000000000000004">
      <c r="A8389" s="1">
        <v>42381</v>
      </c>
      <c r="B8389" t="s">
        <v>37</v>
      </c>
      <c r="C8389" t="s">
        <v>494</v>
      </c>
      <c r="D8389" t="s">
        <v>144</v>
      </c>
      <c r="E8389" t="s">
        <v>67</v>
      </c>
      <c r="F8389" t="s">
        <v>157</v>
      </c>
      <c r="G8389">
        <v>10.384</v>
      </c>
    </row>
    <row r="8390" spans="1:7" x14ac:dyDescent="0.55000000000000004">
      <c r="A8390" s="1">
        <v>42869</v>
      </c>
      <c r="B8390" t="s">
        <v>37</v>
      </c>
      <c r="C8390" t="s">
        <v>50</v>
      </c>
      <c r="D8390" t="s">
        <v>26</v>
      </c>
      <c r="E8390" t="s">
        <v>42</v>
      </c>
      <c r="F8390" t="s">
        <v>71</v>
      </c>
      <c r="G8390">
        <v>10.38</v>
      </c>
    </row>
    <row r="8391" spans="1:7" x14ac:dyDescent="0.55000000000000004">
      <c r="A8391" s="1">
        <v>42814</v>
      </c>
      <c r="B8391" t="s">
        <v>22</v>
      </c>
      <c r="C8391" t="s">
        <v>416</v>
      </c>
      <c r="D8391" t="s">
        <v>40</v>
      </c>
      <c r="E8391" t="s">
        <v>42</v>
      </c>
      <c r="F8391" t="s">
        <v>86</v>
      </c>
      <c r="G8391">
        <v>10.368</v>
      </c>
    </row>
    <row r="8392" spans="1:7" x14ac:dyDescent="0.55000000000000004">
      <c r="A8392" s="1">
        <v>42259</v>
      </c>
      <c r="B8392" t="s">
        <v>37</v>
      </c>
      <c r="C8392" t="s">
        <v>84</v>
      </c>
      <c r="D8392" t="s">
        <v>26</v>
      </c>
      <c r="E8392" t="s">
        <v>42</v>
      </c>
      <c r="F8392" t="s">
        <v>86</v>
      </c>
      <c r="G8392">
        <v>10.368</v>
      </c>
    </row>
    <row r="8393" spans="1:7" x14ac:dyDescent="0.55000000000000004">
      <c r="A8393" s="1">
        <v>43058</v>
      </c>
      <c r="B8393" t="s">
        <v>22</v>
      </c>
      <c r="C8393" t="s">
        <v>100</v>
      </c>
      <c r="D8393" t="s">
        <v>101</v>
      </c>
      <c r="E8393" t="s">
        <v>42</v>
      </c>
      <c r="F8393" t="s">
        <v>86</v>
      </c>
      <c r="G8393">
        <v>10.368</v>
      </c>
    </row>
    <row r="8394" spans="1:7" x14ac:dyDescent="0.55000000000000004">
      <c r="A8394" s="1">
        <v>42881</v>
      </c>
      <c r="B8394" t="s">
        <v>22</v>
      </c>
      <c r="C8394" t="s">
        <v>100</v>
      </c>
      <c r="D8394" t="s">
        <v>101</v>
      </c>
      <c r="E8394" t="s">
        <v>42</v>
      </c>
      <c r="F8394" t="s">
        <v>86</v>
      </c>
      <c r="G8394">
        <v>10.368</v>
      </c>
    </row>
    <row r="8395" spans="1:7" x14ac:dyDescent="0.55000000000000004">
      <c r="A8395" s="1">
        <v>42863</v>
      </c>
      <c r="B8395" t="s">
        <v>22</v>
      </c>
      <c r="C8395" t="s">
        <v>494</v>
      </c>
      <c r="D8395" t="s">
        <v>144</v>
      </c>
      <c r="E8395" t="s">
        <v>42</v>
      </c>
      <c r="F8395" t="s">
        <v>86</v>
      </c>
      <c r="G8395">
        <v>10.368</v>
      </c>
    </row>
    <row r="8396" spans="1:7" x14ac:dyDescent="0.55000000000000004">
      <c r="A8396" s="1">
        <v>43444</v>
      </c>
      <c r="B8396" t="s">
        <v>22</v>
      </c>
      <c r="C8396" t="s">
        <v>143</v>
      </c>
      <c r="D8396" t="s">
        <v>144</v>
      </c>
      <c r="E8396" t="s">
        <v>42</v>
      </c>
      <c r="F8396" t="s">
        <v>86</v>
      </c>
      <c r="G8396">
        <v>10.368</v>
      </c>
    </row>
    <row r="8397" spans="1:7" x14ac:dyDescent="0.55000000000000004">
      <c r="A8397" s="1">
        <v>42119</v>
      </c>
      <c r="B8397" t="s">
        <v>98</v>
      </c>
      <c r="C8397" t="s">
        <v>100</v>
      </c>
      <c r="D8397" t="s">
        <v>101</v>
      </c>
      <c r="E8397" t="s">
        <v>42</v>
      </c>
      <c r="F8397" t="s">
        <v>86</v>
      </c>
      <c r="G8397">
        <v>10.368</v>
      </c>
    </row>
    <row r="8398" spans="1:7" x14ac:dyDescent="0.55000000000000004">
      <c r="A8398" s="1">
        <v>42906</v>
      </c>
      <c r="B8398" t="s">
        <v>37</v>
      </c>
      <c r="C8398" t="s">
        <v>100</v>
      </c>
      <c r="D8398" t="s">
        <v>101</v>
      </c>
      <c r="E8398" t="s">
        <v>42</v>
      </c>
      <c r="F8398" t="s">
        <v>86</v>
      </c>
      <c r="G8398">
        <v>10.368</v>
      </c>
    </row>
    <row r="8399" spans="1:7" x14ac:dyDescent="0.55000000000000004">
      <c r="A8399" s="1">
        <v>42301</v>
      </c>
      <c r="B8399" t="s">
        <v>98</v>
      </c>
      <c r="C8399" t="s">
        <v>50</v>
      </c>
      <c r="D8399" t="s">
        <v>26</v>
      </c>
      <c r="E8399" t="s">
        <v>42</v>
      </c>
      <c r="F8399" t="s">
        <v>86</v>
      </c>
      <c r="G8399">
        <v>10.368</v>
      </c>
    </row>
    <row r="8400" spans="1:7" x14ac:dyDescent="0.55000000000000004">
      <c r="A8400" s="1">
        <v>42729</v>
      </c>
      <c r="B8400" t="s">
        <v>22</v>
      </c>
      <c r="C8400" t="s">
        <v>331</v>
      </c>
      <c r="D8400" t="s">
        <v>26</v>
      </c>
      <c r="E8400" t="s">
        <v>42</v>
      </c>
      <c r="F8400" t="s">
        <v>86</v>
      </c>
      <c r="G8400">
        <v>10.368</v>
      </c>
    </row>
    <row r="8401" spans="1:7" x14ac:dyDescent="0.55000000000000004">
      <c r="A8401" s="1">
        <v>43415</v>
      </c>
      <c r="B8401" t="s">
        <v>98</v>
      </c>
      <c r="C8401" t="s">
        <v>494</v>
      </c>
      <c r="D8401" t="s">
        <v>144</v>
      </c>
      <c r="E8401" t="s">
        <v>42</v>
      </c>
      <c r="F8401" t="s">
        <v>86</v>
      </c>
      <c r="G8401">
        <v>10.368</v>
      </c>
    </row>
    <row r="8402" spans="1:7" x14ac:dyDescent="0.55000000000000004">
      <c r="A8402" s="1">
        <v>42605</v>
      </c>
      <c r="B8402" t="s">
        <v>22</v>
      </c>
      <c r="C8402" t="s">
        <v>207</v>
      </c>
      <c r="D8402" t="s">
        <v>101</v>
      </c>
      <c r="E8402" t="s">
        <v>42</v>
      </c>
      <c r="F8402" t="s">
        <v>86</v>
      </c>
      <c r="G8402">
        <v>10.368</v>
      </c>
    </row>
    <row r="8403" spans="1:7" x14ac:dyDescent="0.55000000000000004">
      <c r="A8403" s="1">
        <v>42194</v>
      </c>
      <c r="B8403" t="s">
        <v>37</v>
      </c>
      <c r="C8403" t="s">
        <v>100</v>
      </c>
      <c r="D8403" t="s">
        <v>101</v>
      </c>
      <c r="E8403" t="s">
        <v>42</v>
      </c>
      <c r="F8403" t="s">
        <v>86</v>
      </c>
      <c r="G8403">
        <v>10.368</v>
      </c>
    </row>
    <row r="8404" spans="1:7" x14ac:dyDescent="0.55000000000000004">
      <c r="A8404" s="1">
        <v>43220</v>
      </c>
      <c r="B8404" t="s">
        <v>22</v>
      </c>
      <c r="C8404" t="s">
        <v>494</v>
      </c>
      <c r="D8404" t="s">
        <v>144</v>
      </c>
      <c r="E8404" t="s">
        <v>42</v>
      </c>
      <c r="F8404" t="s">
        <v>86</v>
      </c>
      <c r="G8404">
        <v>10.368</v>
      </c>
    </row>
    <row r="8405" spans="1:7" x14ac:dyDescent="0.55000000000000004">
      <c r="A8405" s="1">
        <v>43200</v>
      </c>
      <c r="B8405" t="s">
        <v>22</v>
      </c>
      <c r="C8405" t="s">
        <v>100</v>
      </c>
      <c r="D8405" t="s">
        <v>101</v>
      </c>
      <c r="E8405" t="s">
        <v>42</v>
      </c>
      <c r="F8405" t="s">
        <v>86</v>
      </c>
      <c r="G8405">
        <v>10.368</v>
      </c>
    </row>
    <row r="8406" spans="1:7" x14ac:dyDescent="0.55000000000000004">
      <c r="A8406" s="1">
        <v>42346</v>
      </c>
      <c r="B8406" t="s">
        <v>22</v>
      </c>
      <c r="C8406" t="s">
        <v>416</v>
      </c>
      <c r="D8406" t="s">
        <v>40</v>
      </c>
      <c r="E8406" t="s">
        <v>42</v>
      </c>
      <c r="F8406" t="s">
        <v>86</v>
      </c>
      <c r="G8406">
        <v>10.368</v>
      </c>
    </row>
    <row r="8407" spans="1:7" x14ac:dyDescent="0.55000000000000004">
      <c r="A8407" s="1">
        <v>42105</v>
      </c>
      <c r="B8407" t="s">
        <v>22</v>
      </c>
      <c r="C8407" t="s">
        <v>50</v>
      </c>
      <c r="D8407" t="s">
        <v>26</v>
      </c>
      <c r="E8407" t="s">
        <v>42</v>
      </c>
      <c r="F8407" t="s">
        <v>86</v>
      </c>
      <c r="G8407">
        <v>10.368</v>
      </c>
    </row>
    <row r="8408" spans="1:7" x14ac:dyDescent="0.55000000000000004">
      <c r="A8408" s="1">
        <v>42372</v>
      </c>
      <c r="B8408" t="s">
        <v>37</v>
      </c>
      <c r="C8408" t="s">
        <v>100</v>
      </c>
      <c r="D8408" t="s">
        <v>101</v>
      </c>
      <c r="E8408" t="s">
        <v>42</v>
      </c>
      <c r="F8408" t="s">
        <v>86</v>
      </c>
      <c r="G8408">
        <v>10.368</v>
      </c>
    </row>
    <row r="8409" spans="1:7" x14ac:dyDescent="0.55000000000000004">
      <c r="A8409" s="1">
        <v>43445</v>
      </c>
      <c r="B8409" t="s">
        <v>22</v>
      </c>
      <c r="C8409" t="s">
        <v>207</v>
      </c>
      <c r="D8409" t="s">
        <v>101</v>
      </c>
      <c r="E8409" t="s">
        <v>42</v>
      </c>
      <c r="F8409" t="s">
        <v>86</v>
      </c>
      <c r="G8409">
        <v>10.368</v>
      </c>
    </row>
    <row r="8410" spans="1:7" x14ac:dyDescent="0.55000000000000004">
      <c r="A8410" s="1">
        <v>43096</v>
      </c>
      <c r="B8410" t="s">
        <v>22</v>
      </c>
      <c r="C8410" t="s">
        <v>100</v>
      </c>
      <c r="D8410" t="s">
        <v>101</v>
      </c>
      <c r="E8410" t="s">
        <v>42</v>
      </c>
      <c r="F8410" t="s">
        <v>86</v>
      </c>
      <c r="G8410">
        <v>10.368</v>
      </c>
    </row>
    <row r="8411" spans="1:7" x14ac:dyDescent="0.55000000000000004">
      <c r="A8411" s="1">
        <v>42667</v>
      </c>
      <c r="B8411" t="s">
        <v>37</v>
      </c>
      <c r="C8411" t="s">
        <v>100</v>
      </c>
      <c r="D8411" t="s">
        <v>101</v>
      </c>
      <c r="E8411" t="s">
        <v>42</v>
      </c>
      <c r="F8411" t="s">
        <v>86</v>
      </c>
      <c r="G8411">
        <v>10.368</v>
      </c>
    </row>
    <row r="8412" spans="1:7" x14ac:dyDescent="0.55000000000000004">
      <c r="A8412" s="1">
        <v>42983</v>
      </c>
      <c r="B8412" t="s">
        <v>37</v>
      </c>
      <c r="C8412" t="s">
        <v>100</v>
      </c>
      <c r="D8412" t="s">
        <v>101</v>
      </c>
      <c r="E8412" t="s">
        <v>42</v>
      </c>
      <c r="F8412" t="s">
        <v>86</v>
      </c>
      <c r="G8412">
        <v>10.368</v>
      </c>
    </row>
    <row r="8413" spans="1:7" x14ac:dyDescent="0.55000000000000004">
      <c r="A8413" s="1">
        <v>42196</v>
      </c>
      <c r="B8413" t="s">
        <v>22</v>
      </c>
      <c r="C8413" t="s">
        <v>100</v>
      </c>
      <c r="D8413" t="s">
        <v>101</v>
      </c>
      <c r="E8413" t="s">
        <v>42</v>
      </c>
      <c r="F8413" t="s">
        <v>86</v>
      </c>
      <c r="G8413">
        <v>10.368</v>
      </c>
    </row>
    <row r="8414" spans="1:7" x14ac:dyDescent="0.55000000000000004">
      <c r="A8414" s="1">
        <v>43336</v>
      </c>
      <c r="B8414" t="s">
        <v>22</v>
      </c>
      <c r="C8414" t="s">
        <v>494</v>
      </c>
      <c r="D8414" t="s">
        <v>144</v>
      </c>
      <c r="E8414" t="s">
        <v>42</v>
      </c>
      <c r="F8414" t="s">
        <v>86</v>
      </c>
      <c r="G8414">
        <v>10.368</v>
      </c>
    </row>
    <row r="8415" spans="1:7" x14ac:dyDescent="0.55000000000000004">
      <c r="A8415" s="1">
        <v>43371</v>
      </c>
      <c r="B8415" t="s">
        <v>37</v>
      </c>
      <c r="C8415" t="s">
        <v>50</v>
      </c>
      <c r="D8415" t="s">
        <v>26</v>
      </c>
      <c r="E8415" t="s">
        <v>42</v>
      </c>
      <c r="F8415" t="s">
        <v>86</v>
      </c>
      <c r="G8415">
        <v>10.368</v>
      </c>
    </row>
    <row r="8416" spans="1:7" x14ac:dyDescent="0.55000000000000004">
      <c r="A8416" s="1">
        <v>42878</v>
      </c>
      <c r="B8416" t="s">
        <v>22</v>
      </c>
      <c r="C8416" t="s">
        <v>143</v>
      </c>
      <c r="D8416" t="s">
        <v>144</v>
      </c>
      <c r="E8416" t="s">
        <v>42</v>
      </c>
      <c r="F8416" t="s">
        <v>86</v>
      </c>
      <c r="G8416">
        <v>10.368</v>
      </c>
    </row>
    <row r="8417" spans="1:7" x14ac:dyDescent="0.55000000000000004">
      <c r="A8417" s="1">
        <v>43435</v>
      </c>
      <c r="B8417" t="s">
        <v>37</v>
      </c>
      <c r="C8417" t="s">
        <v>100</v>
      </c>
      <c r="D8417" t="s">
        <v>101</v>
      </c>
      <c r="E8417" t="s">
        <v>42</v>
      </c>
      <c r="F8417" t="s">
        <v>86</v>
      </c>
      <c r="G8417">
        <v>10.368</v>
      </c>
    </row>
    <row r="8418" spans="1:7" x14ac:dyDescent="0.55000000000000004">
      <c r="A8418" s="1">
        <v>43347</v>
      </c>
      <c r="B8418" t="s">
        <v>22</v>
      </c>
      <c r="C8418" t="s">
        <v>50</v>
      </c>
      <c r="D8418" t="s">
        <v>26</v>
      </c>
      <c r="E8418" t="s">
        <v>42</v>
      </c>
      <c r="F8418" t="s">
        <v>86</v>
      </c>
      <c r="G8418">
        <v>10.368</v>
      </c>
    </row>
    <row r="8419" spans="1:7" x14ac:dyDescent="0.55000000000000004">
      <c r="A8419" s="1">
        <v>43437</v>
      </c>
      <c r="B8419" t="s">
        <v>22</v>
      </c>
      <c r="C8419" t="s">
        <v>100</v>
      </c>
      <c r="D8419" t="s">
        <v>101</v>
      </c>
      <c r="E8419" t="s">
        <v>42</v>
      </c>
      <c r="F8419" t="s">
        <v>86</v>
      </c>
      <c r="G8419">
        <v>10.368</v>
      </c>
    </row>
    <row r="8420" spans="1:7" x14ac:dyDescent="0.55000000000000004">
      <c r="A8420" s="1">
        <v>42598</v>
      </c>
      <c r="B8420" t="s">
        <v>37</v>
      </c>
      <c r="C8420" t="s">
        <v>143</v>
      </c>
      <c r="D8420" t="s">
        <v>144</v>
      </c>
      <c r="E8420" t="s">
        <v>42</v>
      </c>
      <c r="F8420" t="s">
        <v>86</v>
      </c>
      <c r="G8420">
        <v>10.368</v>
      </c>
    </row>
    <row r="8421" spans="1:7" x14ac:dyDescent="0.55000000000000004">
      <c r="A8421" s="1">
        <v>42144</v>
      </c>
      <c r="B8421" t="s">
        <v>37</v>
      </c>
      <c r="C8421" t="s">
        <v>100</v>
      </c>
      <c r="D8421" t="s">
        <v>101</v>
      </c>
      <c r="E8421" t="s">
        <v>42</v>
      </c>
      <c r="F8421" t="s">
        <v>86</v>
      </c>
      <c r="G8421">
        <v>10.368</v>
      </c>
    </row>
    <row r="8422" spans="1:7" x14ac:dyDescent="0.55000000000000004">
      <c r="A8422" s="1">
        <v>42886</v>
      </c>
      <c r="B8422" t="s">
        <v>22</v>
      </c>
      <c r="C8422" t="s">
        <v>207</v>
      </c>
      <c r="D8422" t="s">
        <v>101</v>
      </c>
      <c r="E8422" t="s">
        <v>42</v>
      </c>
      <c r="F8422" t="s">
        <v>86</v>
      </c>
      <c r="G8422">
        <v>10.368</v>
      </c>
    </row>
    <row r="8423" spans="1:7" x14ac:dyDescent="0.55000000000000004">
      <c r="A8423" s="1">
        <v>43385</v>
      </c>
      <c r="B8423" t="s">
        <v>98</v>
      </c>
      <c r="C8423" t="s">
        <v>100</v>
      </c>
      <c r="D8423" t="s">
        <v>101</v>
      </c>
      <c r="E8423" t="s">
        <v>42</v>
      </c>
      <c r="F8423" t="s">
        <v>86</v>
      </c>
      <c r="G8423">
        <v>10.368</v>
      </c>
    </row>
    <row r="8424" spans="1:7" x14ac:dyDescent="0.55000000000000004">
      <c r="A8424" s="1">
        <v>42304</v>
      </c>
      <c r="B8424" t="s">
        <v>98</v>
      </c>
      <c r="C8424" t="s">
        <v>84</v>
      </c>
      <c r="D8424" t="s">
        <v>26</v>
      </c>
      <c r="E8424" t="s">
        <v>42</v>
      </c>
      <c r="F8424" t="s">
        <v>86</v>
      </c>
      <c r="G8424">
        <v>10.368</v>
      </c>
    </row>
    <row r="8425" spans="1:7" x14ac:dyDescent="0.55000000000000004">
      <c r="A8425" s="1">
        <v>42381</v>
      </c>
      <c r="B8425" t="s">
        <v>37</v>
      </c>
      <c r="C8425" t="s">
        <v>494</v>
      </c>
      <c r="D8425" t="s">
        <v>144</v>
      </c>
      <c r="E8425" t="s">
        <v>42</v>
      </c>
      <c r="F8425" t="s">
        <v>64</v>
      </c>
      <c r="G8425">
        <v>10.368</v>
      </c>
    </row>
    <row r="8426" spans="1:7" x14ac:dyDescent="0.55000000000000004">
      <c r="A8426" s="1">
        <v>43259</v>
      </c>
      <c r="B8426" t="s">
        <v>22</v>
      </c>
      <c r="C8426" t="s">
        <v>745</v>
      </c>
      <c r="D8426" t="s">
        <v>144</v>
      </c>
      <c r="E8426" t="s">
        <v>42</v>
      </c>
      <c r="F8426" t="s">
        <v>71</v>
      </c>
      <c r="G8426">
        <v>10.36</v>
      </c>
    </row>
    <row r="8427" spans="1:7" x14ac:dyDescent="0.55000000000000004">
      <c r="A8427" s="1">
        <v>43273</v>
      </c>
      <c r="B8427" t="s">
        <v>98</v>
      </c>
      <c r="C8427" t="s">
        <v>143</v>
      </c>
      <c r="D8427" t="s">
        <v>144</v>
      </c>
      <c r="E8427" t="s">
        <v>42</v>
      </c>
      <c r="F8427" t="s">
        <v>71</v>
      </c>
      <c r="G8427">
        <v>10.332000000000001</v>
      </c>
    </row>
    <row r="8428" spans="1:7" x14ac:dyDescent="0.55000000000000004">
      <c r="A8428" s="1">
        <v>42715</v>
      </c>
      <c r="B8428" t="s">
        <v>22</v>
      </c>
      <c r="C8428" t="s">
        <v>494</v>
      </c>
      <c r="D8428" t="s">
        <v>144</v>
      </c>
      <c r="E8428" t="s">
        <v>42</v>
      </c>
      <c r="F8428" t="s">
        <v>71</v>
      </c>
      <c r="G8428">
        <v>10.332000000000001</v>
      </c>
    </row>
    <row r="8429" spans="1:7" x14ac:dyDescent="0.55000000000000004">
      <c r="A8429" s="1">
        <v>42144</v>
      </c>
      <c r="B8429" t="s">
        <v>37</v>
      </c>
      <c r="C8429" t="s">
        <v>100</v>
      </c>
      <c r="D8429" t="s">
        <v>101</v>
      </c>
      <c r="E8429" t="s">
        <v>28</v>
      </c>
      <c r="F8429" t="s">
        <v>61</v>
      </c>
      <c r="G8429">
        <v>10.332000000000001</v>
      </c>
    </row>
    <row r="8430" spans="1:7" x14ac:dyDescent="0.55000000000000004">
      <c r="A8430" s="1">
        <v>43437</v>
      </c>
      <c r="B8430" t="s">
        <v>22</v>
      </c>
      <c r="C8430" t="s">
        <v>453</v>
      </c>
      <c r="D8430" t="s">
        <v>40</v>
      </c>
      <c r="E8430" t="s">
        <v>42</v>
      </c>
      <c r="F8430" t="s">
        <v>86</v>
      </c>
      <c r="G8430">
        <v>10.32</v>
      </c>
    </row>
    <row r="8431" spans="1:7" x14ac:dyDescent="0.55000000000000004">
      <c r="A8431" s="1">
        <v>42434</v>
      </c>
      <c r="B8431" t="s">
        <v>37</v>
      </c>
      <c r="C8431" t="s">
        <v>143</v>
      </c>
      <c r="D8431" t="s">
        <v>144</v>
      </c>
      <c r="E8431" t="s">
        <v>67</v>
      </c>
      <c r="F8431" t="s">
        <v>157</v>
      </c>
      <c r="G8431">
        <v>10.311999999999999</v>
      </c>
    </row>
    <row r="8432" spans="1:7" x14ac:dyDescent="0.55000000000000004">
      <c r="A8432" s="1">
        <v>42100</v>
      </c>
      <c r="B8432" t="s">
        <v>98</v>
      </c>
      <c r="C8432" t="s">
        <v>143</v>
      </c>
      <c r="D8432" t="s">
        <v>144</v>
      </c>
      <c r="E8432" t="s">
        <v>42</v>
      </c>
      <c r="F8432" t="s">
        <v>575</v>
      </c>
      <c r="G8432">
        <v>10.304</v>
      </c>
    </row>
    <row r="8433" spans="1:7" x14ac:dyDescent="0.55000000000000004">
      <c r="A8433" s="1">
        <v>42960</v>
      </c>
      <c r="B8433" t="s">
        <v>22</v>
      </c>
      <c r="C8433" t="s">
        <v>84</v>
      </c>
      <c r="D8433" t="s">
        <v>26</v>
      </c>
      <c r="E8433" t="s">
        <v>42</v>
      </c>
      <c r="F8433" t="s">
        <v>86</v>
      </c>
      <c r="G8433">
        <v>10.272</v>
      </c>
    </row>
    <row r="8434" spans="1:7" x14ac:dyDescent="0.55000000000000004">
      <c r="A8434" s="1">
        <v>43176</v>
      </c>
      <c r="B8434" t="s">
        <v>98</v>
      </c>
      <c r="C8434" t="s">
        <v>100</v>
      </c>
      <c r="D8434" t="s">
        <v>101</v>
      </c>
      <c r="E8434" t="s">
        <v>42</v>
      </c>
      <c r="F8434" t="s">
        <v>86</v>
      </c>
      <c r="G8434">
        <v>10.272</v>
      </c>
    </row>
    <row r="8435" spans="1:7" x14ac:dyDescent="0.55000000000000004">
      <c r="A8435" s="1">
        <v>43396</v>
      </c>
      <c r="B8435" t="s">
        <v>22</v>
      </c>
      <c r="C8435" t="s">
        <v>100</v>
      </c>
      <c r="D8435" t="s">
        <v>101</v>
      </c>
      <c r="E8435" t="s">
        <v>42</v>
      </c>
      <c r="F8435" t="s">
        <v>64</v>
      </c>
      <c r="G8435">
        <v>10.272</v>
      </c>
    </row>
    <row r="8436" spans="1:7" x14ac:dyDescent="0.55000000000000004">
      <c r="A8436" s="1">
        <v>42983</v>
      </c>
      <c r="B8436" t="s">
        <v>22</v>
      </c>
      <c r="C8436" t="s">
        <v>331</v>
      </c>
      <c r="D8436" t="s">
        <v>26</v>
      </c>
      <c r="E8436" t="s">
        <v>42</v>
      </c>
      <c r="F8436" t="s">
        <v>86</v>
      </c>
      <c r="G8436">
        <v>10.272</v>
      </c>
    </row>
    <row r="8437" spans="1:7" x14ac:dyDescent="0.55000000000000004">
      <c r="A8437" s="1">
        <v>42309</v>
      </c>
      <c r="B8437" t="s">
        <v>37</v>
      </c>
      <c r="C8437" t="s">
        <v>84</v>
      </c>
      <c r="D8437" t="s">
        <v>26</v>
      </c>
      <c r="E8437" t="s">
        <v>42</v>
      </c>
      <c r="F8437" t="s">
        <v>64</v>
      </c>
      <c r="G8437">
        <v>10.272</v>
      </c>
    </row>
    <row r="8438" spans="1:7" x14ac:dyDescent="0.55000000000000004">
      <c r="A8438" s="1">
        <v>43275</v>
      </c>
      <c r="B8438" t="s">
        <v>37</v>
      </c>
      <c r="C8438" t="s">
        <v>207</v>
      </c>
      <c r="D8438" t="s">
        <v>101</v>
      </c>
      <c r="E8438" t="s">
        <v>42</v>
      </c>
      <c r="F8438" t="s">
        <v>86</v>
      </c>
      <c r="G8438">
        <v>10.272</v>
      </c>
    </row>
    <row r="8439" spans="1:7" x14ac:dyDescent="0.55000000000000004">
      <c r="A8439" s="1">
        <v>43232</v>
      </c>
      <c r="B8439" t="s">
        <v>98</v>
      </c>
      <c r="C8439" t="s">
        <v>494</v>
      </c>
      <c r="D8439" t="s">
        <v>144</v>
      </c>
      <c r="E8439" t="s">
        <v>42</v>
      </c>
      <c r="F8439" t="s">
        <v>64</v>
      </c>
      <c r="G8439">
        <v>10.272</v>
      </c>
    </row>
    <row r="8440" spans="1:7" x14ac:dyDescent="0.55000000000000004">
      <c r="A8440" s="1">
        <v>42521</v>
      </c>
      <c r="B8440" t="s">
        <v>22</v>
      </c>
      <c r="C8440" t="s">
        <v>84</v>
      </c>
      <c r="D8440" t="s">
        <v>26</v>
      </c>
      <c r="E8440" t="s">
        <v>42</v>
      </c>
      <c r="F8440" t="s">
        <v>64</v>
      </c>
      <c r="G8440">
        <v>10.272</v>
      </c>
    </row>
    <row r="8441" spans="1:7" x14ac:dyDescent="0.55000000000000004">
      <c r="A8441" s="1">
        <v>43354</v>
      </c>
      <c r="B8441" t="s">
        <v>22</v>
      </c>
      <c r="C8441" t="s">
        <v>100</v>
      </c>
      <c r="D8441" t="s">
        <v>101</v>
      </c>
      <c r="E8441" t="s">
        <v>42</v>
      </c>
      <c r="F8441" t="s">
        <v>86</v>
      </c>
      <c r="G8441">
        <v>10.272</v>
      </c>
    </row>
    <row r="8442" spans="1:7" x14ac:dyDescent="0.55000000000000004">
      <c r="A8442" s="1">
        <v>42598</v>
      </c>
      <c r="B8442" t="s">
        <v>37</v>
      </c>
      <c r="C8442" t="s">
        <v>143</v>
      </c>
      <c r="D8442" t="s">
        <v>144</v>
      </c>
      <c r="E8442" t="s">
        <v>42</v>
      </c>
      <c r="F8442" t="s">
        <v>86</v>
      </c>
      <c r="G8442">
        <v>10.272</v>
      </c>
    </row>
    <row r="8443" spans="1:7" x14ac:dyDescent="0.55000000000000004">
      <c r="A8443" s="1">
        <v>42828</v>
      </c>
      <c r="B8443" t="s">
        <v>98</v>
      </c>
      <c r="C8443" t="s">
        <v>100</v>
      </c>
      <c r="D8443" t="s">
        <v>101</v>
      </c>
      <c r="E8443" t="s">
        <v>42</v>
      </c>
      <c r="F8443" t="s">
        <v>86</v>
      </c>
      <c r="G8443">
        <v>10.272</v>
      </c>
    </row>
    <row r="8444" spans="1:7" x14ac:dyDescent="0.55000000000000004">
      <c r="A8444" s="1">
        <v>42837</v>
      </c>
      <c r="B8444" t="s">
        <v>37</v>
      </c>
      <c r="C8444" t="s">
        <v>84</v>
      </c>
      <c r="D8444" t="s">
        <v>26</v>
      </c>
      <c r="E8444" t="s">
        <v>42</v>
      </c>
      <c r="F8444" t="s">
        <v>86</v>
      </c>
      <c r="G8444">
        <v>10.272</v>
      </c>
    </row>
    <row r="8445" spans="1:7" x14ac:dyDescent="0.55000000000000004">
      <c r="A8445" s="1">
        <v>42599</v>
      </c>
      <c r="B8445" t="s">
        <v>22</v>
      </c>
      <c r="C8445" t="s">
        <v>306</v>
      </c>
      <c r="D8445" t="s">
        <v>40</v>
      </c>
      <c r="E8445" t="s">
        <v>42</v>
      </c>
      <c r="F8445" t="s">
        <v>64</v>
      </c>
      <c r="G8445">
        <v>10.272</v>
      </c>
    </row>
    <row r="8446" spans="1:7" x14ac:dyDescent="0.55000000000000004">
      <c r="A8446" s="1">
        <v>42973</v>
      </c>
      <c r="B8446" t="s">
        <v>22</v>
      </c>
      <c r="C8446" t="s">
        <v>39</v>
      </c>
      <c r="D8446" t="s">
        <v>40</v>
      </c>
      <c r="E8446" t="s">
        <v>42</v>
      </c>
      <c r="F8446" t="s">
        <v>265</v>
      </c>
      <c r="G8446">
        <v>10.23</v>
      </c>
    </row>
    <row r="8447" spans="1:7" x14ac:dyDescent="0.55000000000000004">
      <c r="A8447" s="1">
        <v>42932</v>
      </c>
      <c r="B8447" t="s">
        <v>37</v>
      </c>
      <c r="C8447" t="s">
        <v>379</v>
      </c>
      <c r="D8447" t="s">
        <v>26</v>
      </c>
      <c r="E8447" t="s">
        <v>42</v>
      </c>
      <c r="F8447" t="s">
        <v>169</v>
      </c>
      <c r="G8447">
        <v>10.199999999999999</v>
      </c>
    </row>
    <row r="8448" spans="1:7" x14ac:dyDescent="0.55000000000000004">
      <c r="A8448" s="1">
        <v>43347</v>
      </c>
      <c r="B8448" t="s">
        <v>22</v>
      </c>
      <c r="C8448" t="s">
        <v>100</v>
      </c>
      <c r="D8448" t="s">
        <v>101</v>
      </c>
      <c r="E8448" t="s">
        <v>42</v>
      </c>
      <c r="F8448" t="s">
        <v>64</v>
      </c>
      <c r="G8448">
        <v>10.192</v>
      </c>
    </row>
    <row r="8449" spans="1:7" x14ac:dyDescent="0.55000000000000004">
      <c r="A8449" s="1">
        <v>43449</v>
      </c>
      <c r="B8449" t="s">
        <v>37</v>
      </c>
      <c r="C8449" t="s">
        <v>207</v>
      </c>
      <c r="D8449" t="s">
        <v>101</v>
      </c>
      <c r="E8449" t="s">
        <v>42</v>
      </c>
      <c r="F8449" t="s">
        <v>64</v>
      </c>
      <c r="G8449">
        <v>10.192</v>
      </c>
    </row>
    <row r="8450" spans="1:7" x14ac:dyDescent="0.55000000000000004">
      <c r="A8450" s="1">
        <v>42431</v>
      </c>
      <c r="B8450" t="s">
        <v>98</v>
      </c>
      <c r="C8450" t="s">
        <v>250</v>
      </c>
      <c r="D8450" t="s">
        <v>101</v>
      </c>
      <c r="E8450" t="s">
        <v>42</v>
      </c>
      <c r="F8450" t="s">
        <v>64</v>
      </c>
      <c r="G8450">
        <v>10.16</v>
      </c>
    </row>
    <row r="8451" spans="1:7" x14ac:dyDescent="0.55000000000000004">
      <c r="A8451" s="1">
        <v>42308</v>
      </c>
      <c r="B8451" t="s">
        <v>22</v>
      </c>
      <c r="C8451" t="s">
        <v>1399</v>
      </c>
      <c r="D8451" t="s">
        <v>144</v>
      </c>
      <c r="E8451" t="s">
        <v>42</v>
      </c>
      <c r="F8451" t="s">
        <v>86</v>
      </c>
      <c r="G8451">
        <v>10.16</v>
      </c>
    </row>
    <row r="8452" spans="1:7" x14ac:dyDescent="0.55000000000000004">
      <c r="A8452" s="1">
        <v>43375</v>
      </c>
      <c r="B8452" t="s">
        <v>37</v>
      </c>
      <c r="C8452" t="s">
        <v>354</v>
      </c>
      <c r="D8452" t="s">
        <v>26</v>
      </c>
      <c r="E8452" t="s">
        <v>28</v>
      </c>
      <c r="F8452" t="s">
        <v>61</v>
      </c>
      <c r="G8452">
        <v>10.16</v>
      </c>
    </row>
    <row r="8453" spans="1:7" x14ac:dyDescent="0.55000000000000004">
      <c r="A8453" s="1">
        <v>43435</v>
      </c>
      <c r="B8453" t="s">
        <v>22</v>
      </c>
      <c r="C8453" t="s">
        <v>39</v>
      </c>
      <c r="D8453" t="s">
        <v>40</v>
      </c>
      <c r="E8453" t="s">
        <v>42</v>
      </c>
      <c r="F8453" t="s">
        <v>71</v>
      </c>
      <c r="G8453">
        <v>10.128</v>
      </c>
    </row>
    <row r="8454" spans="1:7" x14ac:dyDescent="0.55000000000000004">
      <c r="A8454" s="1">
        <v>42323</v>
      </c>
      <c r="B8454" t="s">
        <v>22</v>
      </c>
      <c r="C8454" t="s">
        <v>39</v>
      </c>
      <c r="D8454" t="s">
        <v>40</v>
      </c>
      <c r="E8454" t="s">
        <v>28</v>
      </c>
      <c r="F8454" t="s">
        <v>61</v>
      </c>
      <c r="G8454">
        <v>10.11</v>
      </c>
    </row>
    <row r="8455" spans="1:7" x14ac:dyDescent="0.55000000000000004">
      <c r="A8455" s="1">
        <v>42661</v>
      </c>
      <c r="B8455" t="s">
        <v>22</v>
      </c>
      <c r="C8455" t="s">
        <v>92</v>
      </c>
      <c r="D8455" t="s">
        <v>40</v>
      </c>
      <c r="E8455" t="s">
        <v>28</v>
      </c>
      <c r="F8455" t="s">
        <v>61</v>
      </c>
      <c r="G8455">
        <v>10.11</v>
      </c>
    </row>
    <row r="8456" spans="1:7" x14ac:dyDescent="0.55000000000000004">
      <c r="A8456" s="1">
        <v>43436</v>
      </c>
      <c r="B8456" t="s">
        <v>37</v>
      </c>
      <c r="C8456" t="s">
        <v>39</v>
      </c>
      <c r="D8456" t="s">
        <v>40</v>
      </c>
      <c r="E8456" t="s">
        <v>42</v>
      </c>
      <c r="F8456" t="s">
        <v>64</v>
      </c>
      <c r="G8456">
        <v>10.08</v>
      </c>
    </row>
    <row r="8457" spans="1:7" x14ac:dyDescent="0.55000000000000004">
      <c r="A8457" s="1">
        <v>42798</v>
      </c>
      <c r="B8457" t="s">
        <v>37</v>
      </c>
      <c r="C8457" t="s">
        <v>50</v>
      </c>
      <c r="D8457" t="s">
        <v>26</v>
      </c>
      <c r="E8457" t="s">
        <v>42</v>
      </c>
      <c r="F8457" t="s">
        <v>43</v>
      </c>
      <c r="G8457">
        <v>10.08</v>
      </c>
    </row>
    <row r="8458" spans="1:7" x14ac:dyDescent="0.55000000000000004">
      <c r="A8458" s="1">
        <v>43361</v>
      </c>
      <c r="B8458" t="s">
        <v>22</v>
      </c>
      <c r="C8458" t="s">
        <v>665</v>
      </c>
      <c r="D8458" t="s">
        <v>40</v>
      </c>
      <c r="E8458" t="s">
        <v>42</v>
      </c>
      <c r="F8458" t="s">
        <v>71</v>
      </c>
      <c r="G8458">
        <v>10.08</v>
      </c>
    </row>
    <row r="8459" spans="1:7" x14ac:dyDescent="0.55000000000000004">
      <c r="A8459" s="1">
        <v>42923</v>
      </c>
      <c r="B8459" t="s">
        <v>98</v>
      </c>
      <c r="C8459" t="s">
        <v>143</v>
      </c>
      <c r="D8459" t="s">
        <v>144</v>
      </c>
      <c r="E8459" t="s">
        <v>42</v>
      </c>
      <c r="F8459" t="s">
        <v>43</v>
      </c>
      <c r="G8459">
        <v>10.08</v>
      </c>
    </row>
    <row r="8460" spans="1:7" x14ac:dyDescent="0.55000000000000004">
      <c r="A8460" s="1">
        <v>42295</v>
      </c>
      <c r="B8460" t="s">
        <v>37</v>
      </c>
      <c r="C8460" t="s">
        <v>143</v>
      </c>
      <c r="D8460" t="s">
        <v>144</v>
      </c>
      <c r="E8460" t="s">
        <v>42</v>
      </c>
      <c r="F8460" t="s">
        <v>86</v>
      </c>
      <c r="G8460">
        <v>10.048</v>
      </c>
    </row>
    <row r="8461" spans="1:7" x14ac:dyDescent="0.55000000000000004">
      <c r="A8461" s="1">
        <v>42276</v>
      </c>
      <c r="B8461" t="s">
        <v>22</v>
      </c>
      <c r="C8461" t="s">
        <v>92</v>
      </c>
      <c r="D8461" t="s">
        <v>40</v>
      </c>
      <c r="E8461" t="s">
        <v>42</v>
      </c>
      <c r="F8461" t="s">
        <v>71</v>
      </c>
      <c r="G8461">
        <v>10.048</v>
      </c>
    </row>
    <row r="8462" spans="1:7" x14ac:dyDescent="0.55000000000000004">
      <c r="A8462" s="1">
        <v>42975</v>
      </c>
      <c r="B8462" t="s">
        <v>22</v>
      </c>
      <c r="C8462" t="s">
        <v>100</v>
      </c>
      <c r="D8462" t="s">
        <v>101</v>
      </c>
      <c r="E8462" t="s">
        <v>42</v>
      </c>
      <c r="F8462" t="s">
        <v>71</v>
      </c>
      <c r="G8462">
        <v>10.023999999999999</v>
      </c>
    </row>
    <row r="8463" spans="1:7" x14ac:dyDescent="0.55000000000000004">
      <c r="A8463" s="1">
        <v>42591</v>
      </c>
      <c r="B8463" t="s">
        <v>37</v>
      </c>
      <c r="C8463" t="s">
        <v>263</v>
      </c>
      <c r="D8463" t="s">
        <v>144</v>
      </c>
      <c r="E8463" t="s">
        <v>28</v>
      </c>
      <c r="F8463" t="s">
        <v>61</v>
      </c>
      <c r="G8463">
        <v>10.02</v>
      </c>
    </row>
    <row r="8464" spans="1:7" x14ac:dyDescent="0.55000000000000004">
      <c r="A8464" s="1">
        <v>42867</v>
      </c>
      <c r="B8464" t="s">
        <v>37</v>
      </c>
      <c r="C8464" t="s">
        <v>263</v>
      </c>
      <c r="D8464" t="s">
        <v>144</v>
      </c>
      <c r="E8464" t="s">
        <v>28</v>
      </c>
      <c r="F8464" t="s">
        <v>61</v>
      </c>
      <c r="G8464">
        <v>10.02</v>
      </c>
    </row>
    <row r="8465" spans="1:7" x14ac:dyDescent="0.55000000000000004">
      <c r="A8465" s="1">
        <v>42066</v>
      </c>
      <c r="B8465" t="s">
        <v>98</v>
      </c>
      <c r="C8465" t="s">
        <v>263</v>
      </c>
      <c r="D8465" t="s">
        <v>144</v>
      </c>
      <c r="E8465" t="s">
        <v>67</v>
      </c>
      <c r="F8465" t="s">
        <v>68</v>
      </c>
      <c r="G8465">
        <v>9.99</v>
      </c>
    </row>
    <row r="8466" spans="1:7" x14ac:dyDescent="0.55000000000000004">
      <c r="A8466" s="1">
        <v>43004</v>
      </c>
      <c r="B8466" t="s">
        <v>37</v>
      </c>
      <c r="C8466" t="s">
        <v>485</v>
      </c>
      <c r="D8466" t="s">
        <v>101</v>
      </c>
      <c r="E8466" t="s">
        <v>42</v>
      </c>
      <c r="F8466" t="s">
        <v>86</v>
      </c>
      <c r="G8466">
        <v>9.99</v>
      </c>
    </row>
    <row r="8467" spans="1:7" x14ac:dyDescent="0.55000000000000004">
      <c r="A8467" s="1">
        <v>43309</v>
      </c>
      <c r="B8467" t="s">
        <v>37</v>
      </c>
      <c r="C8467" t="s">
        <v>39</v>
      </c>
      <c r="D8467" t="s">
        <v>40</v>
      </c>
      <c r="E8467" t="s">
        <v>42</v>
      </c>
      <c r="F8467" t="s">
        <v>71</v>
      </c>
      <c r="G8467">
        <v>9.984</v>
      </c>
    </row>
    <row r="8468" spans="1:7" x14ac:dyDescent="0.55000000000000004">
      <c r="A8468" s="1">
        <v>42330</v>
      </c>
      <c r="B8468" t="s">
        <v>98</v>
      </c>
      <c r="C8468" t="s">
        <v>207</v>
      </c>
      <c r="D8468" t="s">
        <v>101</v>
      </c>
      <c r="E8468" t="s">
        <v>42</v>
      </c>
      <c r="F8468" t="s">
        <v>71</v>
      </c>
      <c r="G8468">
        <v>9.98</v>
      </c>
    </row>
    <row r="8469" spans="1:7" x14ac:dyDescent="0.55000000000000004">
      <c r="A8469" s="1">
        <v>43049</v>
      </c>
      <c r="B8469" t="s">
        <v>98</v>
      </c>
      <c r="C8469" t="s">
        <v>39</v>
      </c>
      <c r="D8469" t="s">
        <v>40</v>
      </c>
      <c r="E8469" t="s">
        <v>28</v>
      </c>
      <c r="F8469" t="s">
        <v>61</v>
      </c>
      <c r="G8469">
        <v>9.98</v>
      </c>
    </row>
    <row r="8470" spans="1:7" x14ac:dyDescent="0.55000000000000004">
      <c r="A8470" s="1">
        <v>42267</v>
      </c>
      <c r="B8470" t="s">
        <v>22</v>
      </c>
      <c r="C8470" t="s">
        <v>39</v>
      </c>
      <c r="D8470" t="s">
        <v>40</v>
      </c>
      <c r="E8470" t="s">
        <v>42</v>
      </c>
      <c r="F8470" t="s">
        <v>43</v>
      </c>
      <c r="G8470">
        <v>9.9600000000000009</v>
      </c>
    </row>
    <row r="8471" spans="1:7" x14ac:dyDescent="0.55000000000000004">
      <c r="A8471" s="1">
        <v>42564</v>
      </c>
      <c r="B8471" t="s">
        <v>22</v>
      </c>
      <c r="C8471" t="s">
        <v>263</v>
      </c>
      <c r="D8471" t="s">
        <v>144</v>
      </c>
      <c r="E8471" t="s">
        <v>42</v>
      </c>
      <c r="F8471" t="s">
        <v>86</v>
      </c>
      <c r="G8471">
        <v>9.9600000000000009</v>
      </c>
    </row>
    <row r="8472" spans="1:7" x14ac:dyDescent="0.55000000000000004">
      <c r="A8472" s="1">
        <v>42717</v>
      </c>
      <c r="B8472" t="s">
        <v>22</v>
      </c>
      <c r="C8472" t="s">
        <v>39</v>
      </c>
      <c r="D8472" t="s">
        <v>40</v>
      </c>
      <c r="E8472" t="s">
        <v>42</v>
      </c>
      <c r="F8472" t="s">
        <v>43</v>
      </c>
      <c r="G8472">
        <v>9.9600000000000009</v>
      </c>
    </row>
    <row r="8473" spans="1:7" x14ac:dyDescent="0.55000000000000004">
      <c r="A8473" s="1">
        <v>42841</v>
      </c>
      <c r="B8473" t="s">
        <v>37</v>
      </c>
      <c r="C8473" t="s">
        <v>786</v>
      </c>
      <c r="D8473" t="s">
        <v>144</v>
      </c>
      <c r="E8473" t="s">
        <v>28</v>
      </c>
      <c r="F8473" t="s">
        <v>61</v>
      </c>
      <c r="G8473">
        <v>9.9600000000000009</v>
      </c>
    </row>
    <row r="8474" spans="1:7" x14ac:dyDescent="0.55000000000000004">
      <c r="A8474" s="1">
        <v>43416</v>
      </c>
      <c r="B8474" t="s">
        <v>22</v>
      </c>
      <c r="C8474" t="s">
        <v>92</v>
      </c>
      <c r="D8474" t="s">
        <v>40</v>
      </c>
      <c r="E8474" t="s">
        <v>42</v>
      </c>
      <c r="F8474" t="s">
        <v>43</v>
      </c>
      <c r="G8474">
        <v>9.9600000000000009</v>
      </c>
    </row>
    <row r="8475" spans="1:7" x14ac:dyDescent="0.55000000000000004">
      <c r="A8475" s="1">
        <v>42327</v>
      </c>
      <c r="B8475" t="s">
        <v>37</v>
      </c>
      <c r="C8475" t="s">
        <v>241</v>
      </c>
      <c r="D8475" t="s">
        <v>144</v>
      </c>
      <c r="E8475" t="s">
        <v>42</v>
      </c>
      <c r="F8475" t="s">
        <v>43</v>
      </c>
      <c r="G8475">
        <v>9.9600000000000009</v>
      </c>
    </row>
    <row r="8476" spans="1:7" x14ac:dyDescent="0.55000000000000004">
      <c r="A8476" s="1">
        <v>42330</v>
      </c>
      <c r="B8476" t="s">
        <v>37</v>
      </c>
      <c r="C8476" t="s">
        <v>1271</v>
      </c>
      <c r="D8476" t="s">
        <v>26</v>
      </c>
      <c r="E8476" t="s">
        <v>42</v>
      </c>
      <c r="F8476" t="s">
        <v>86</v>
      </c>
      <c r="G8476">
        <v>9.9600000000000009</v>
      </c>
    </row>
    <row r="8477" spans="1:7" x14ac:dyDescent="0.55000000000000004">
      <c r="A8477" s="1">
        <v>42729</v>
      </c>
      <c r="B8477" t="s">
        <v>98</v>
      </c>
      <c r="C8477" t="s">
        <v>39</v>
      </c>
      <c r="D8477" t="s">
        <v>40</v>
      </c>
      <c r="E8477" t="s">
        <v>42</v>
      </c>
      <c r="F8477" t="s">
        <v>86</v>
      </c>
      <c r="G8477">
        <v>9.9600000000000009</v>
      </c>
    </row>
    <row r="8478" spans="1:7" x14ac:dyDescent="0.55000000000000004">
      <c r="A8478" s="1">
        <v>42261</v>
      </c>
      <c r="B8478" t="s">
        <v>37</v>
      </c>
      <c r="C8478" t="s">
        <v>100</v>
      </c>
      <c r="D8478" t="s">
        <v>101</v>
      </c>
      <c r="E8478" t="s">
        <v>28</v>
      </c>
      <c r="F8478" t="s">
        <v>61</v>
      </c>
      <c r="G8478">
        <v>9.9600000000000009</v>
      </c>
    </row>
    <row r="8479" spans="1:7" x14ac:dyDescent="0.55000000000000004">
      <c r="A8479" s="1">
        <v>42665</v>
      </c>
      <c r="B8479" t="s">
        <v>22</v>
      </c>
      <c r="C8479" t="s">
        <v>50</v>
      </c>
      <c r="D8479" t="s">
        <v>26</v>
      </c>
      <c r="E8479" t="s">
        <v>42</v>
      </c>
      <c r="F8479" t="s">
        <v>55</v>
      </c>
      <c r="G8479">
        <v>9.952</v>
      </c>
    </row>
    <row r="8480" spans="1:7" x14ac:dyDescent="0.55000000000000004">
      <c r="A8480" s="1">
        <v>43330</v>
      </c>
      <c r="B8480" t="s">
        <v>37</v>
      </c>
      <c r="C8480" t="s">
        <v>263</v>
      </c>
      <c r="D8480" t="s">
        <v>144</v>
      </c>
      <c r="E8480" t="s">
        <v>28</v>
      </c>
      <c r="F8480" t="s">
        <v>61</v>
      </c>
      <c r="G8480">
        <v>9.94</v>
      </c>
    </row>
    <row r="8481" spans="1:7" x14ac:dyDescent="0.55000000000000004">
      <c r="A8481" s="1">
        <v>42015</v>
      </c>
      <c r="B8481" t="s">
        <v>22</v>
      </c>
      <c r="C8481" t="s">
        <v>241</v>
      </c>
      <c r="D8481" t="s">
        <v>144</v>
      </c>
      <c r="E8481" t="s">
        <v>28</v>
      </c>
      <c r="F8481" t="s">
        <v>61</v>
      </c>
      <c r="G8481">
        <v>9.94</v>
      </c>
    </row>
    <row r="8482" spans="1:7" x14ac:dyDescent="0.55000000000000004">
      <c r="A8482" s="1">
        <v>43063</v>
      </c>
      <c r="B8482" t="s">
        <v>98</v>
      </c>
      <c r="C8482" t="s">
        <v>39</v>
      </c>
      <c r="D8482" t="s">
        <v>40</v>
      </c>
      <c r="E8482" t="s">
        <v>28</v>
      </c>
      <c r="F8482" t="s">
        <v>61</v>
      </c>
      <c r="G8482">
        <v>9.94</v>
      </c>
    </row>
    <row r="8483" spans="1:7" x14ac:dyDescent="0.55000000000000004">
      <c r="A8483" s="1">
        <v>42255</v>
      </c>
      <c r="B8483" t="s">
        <v>22</v>
      </c>
      <c r="C8483" t="s">
        <v>100</v>
      </c>
      <c r="D8483" t="s">
        <v>101</v>
      </c>
      <c r="E8483" t="s">
        <v>42</v>
      </c>
      <c r="F8483" t="s">
        <v>64</v>
      </c>
      <c r="G8483">
        <v>9.9359999999999999</v>
      </c>
    </row>
    <row r="8484" spans="1:7" x14ac:dyDescent="0.55000000000000004">
      <c r="A8484" s="1">
        <v>42086</v>
      </c>
      <c r="B8484" t="s">
        <v>22</v>
      </c>
      <c r="C8484" t="s">
        <v>50</v>
      </c>
      <c r="D8484" t="s">
        <v>26</v>
      </c>
      <c r="E8484" t="s">
        <v>42</v>
      </c>
      <c r="F8484" t="s">
        <v>43</v>
      </c>
      <c r="G8484">
        <v>9.9120000000000008</v>
      </c>
    </row>
    <row r="8485" spans="1:7" x14ac:dyDescent="0.55000000000000004">
      <c r="A8485" s="1">
        <v>43330</v>
      </c>
      <c r="B8485" t="s">
        <v>22</v>
      </c>
      <c r="C8485" t="s">
        <v>494</v>
      </c>
      <c r="D8485" t="s">
        <v>144</v>
      </c>
      <c r="E8485" t="s">
        <v>42</v>
      </c>
      <c r="F8485" t="s">
        <v>64</v>
      </c>
      <c r="G8485">
        <v>9.9120000000000008</v>
      </c>
    </row>
    <row r="8486" spans="1:7" x14ac:dyDescent="0.55000000000000004">
      <c r="A8486" s="1">
        <v>42116</v>
      </c>
      <c r="B8486" t="s">
        <v>37</v>
      </c>
      <c r="C8486" t="s">
        <v>263</v>
      </c>
      <c r="D8486" t="s">
        <v>144</v>
      </c>
      <c r="E8486" t="s">
        <v>42</v>
      </c>
      <c r="F8486" t="s">
        <v>71</v>
      </c>
      <c r="G8486">
        <v>9.9120000000000008</v>
      </c>
    </row>
    <row r="8487" spans="1:7" x14ac:dyDescent="0.55000000000000004">
      <c r="A8487" s="1">
        <v>43360</v>
      </c>
      <c r="B8487" t="s">
        <v>98</v>
      </c>
      <c r="C8487" t="s">
        <v>100</v>
      </c>
      <c r="D8487" t="s">
        <v>101</v>
      </c>
      <c r="E8487" t="s">
        <v>42</v>
      </c>
      <c r="F8487" t="s">
        <v>64</v>
      </c>
      <c r="G8487">
        <v>9.9120000000000008</v>
      </c>
    </row>
    <row r="8488" spans="1:7" x14ac:dyDescent="0.55000000000000004">
      <c r="A8488" s="1">
        <v>43404</v>
      </c>
      <c r="B8488" t="s">
        <v>37</v>
      </c>
      <c r="C8488" t="s">
        <v>207</v>
      </c>
      <c r="D8488" t="s">
        <v>101</v>
      </c>
      <c r="E8488" t="s">
        <v>42</v>
      </c>
      <c r="F8488" t="s">
        <v>169</v>
      </c>
      <c r="G8488">
        <v>9.9120000000000008</v>
      </c>
    </row>
    <row r="8489" spans="1:7" x14ac:dyDescent="0.55000000000000004">
      <c r="A8489" s="1">
        <v>43050</v>
      </c>
      <c r="B8489" t="s">
        <v>98</v>
      </c>
      <c r="C8489" t="s">
        <v>50</v>
      </c>
      <c r="D8489" t="s">
        <v>26</v>
      </c>
      <c r="E8489" t="s">
        <v>42</v>
      </c>
      <c r="F8489" t="s">
        <v>71</v>
      </c>
      <c r="G8489">
        <v>9.8879999999999999</v>
      </c>
    </row>
    <row r="8490" spans="1:7" x14ac:dyDescent="0.55000000000000004">
      <c r="A8490" s="1">
        <v>42458</v>
      </c>
      <c r="B8490" t="s">
        <v>22</v>
      </c>
      <c r="C8490" t="s">
        <v>39</v>
      </c>
      <c r="D8490" t="s">
        <v>40</v>
      </c>
      <c r="E8490" t="s">
        <v>42</v>
      </c>
      <c r="F8490" t="s">
        <v>86</v>
      </c>
      <c r="G8490">
        <v>9.8699999999999992</v>
      </c>
    </row>
    <row r="8491" spans="1:7" x14ac:dyDescent="0.55000000000000004">
      <c r="A8491" s="1">
        <v>43352</v>
      </c>
      <c r="B8491" t="s">
        <v>37</v>
      </c>
      <c r="C8491" t="s">
        <v>100</v>
      </c>
      <c r="D8491" t="s">
        <v>101</v>
      </c>
      <c r="E8491" t="s">
        <v>42</v>
      </c>
      <c r="F8491" t="s">
        <v>43</v>
      </c>
      <c r="G8491">
        <v>9.8559999999999999</v>
      </c>
    </row>
    <row r="8492" spans="1:7" x14ac:dyDescent="0.55000000000000004">
      <c r="A8492" s="1">
        <v>42368</v>
      </c>
      <c r="B8492" t="s">
        <v>37</v>
      </c>
      <c r="C8492" t="s">
        <v>234</v>
      </c>
      <c r="D8492" t="s">
        <v>101</v>
      </c>
      <c r="E8492" t="s">
        <v>42</v>
      </c>
      <c r="F8492" t="s">
        <v>64</v>
      </c>
      <c r="G8492">
        <v>9.84</v>
      </c>
    </row>
    <row r="8493" spans="1:7" x14ac:dyDescent="0.55000000000000004">
      <c r="A8493" s="1">
        <v>42826</v>
      </c>
      <c r="B8493" t="s">
        <v>22</v>
      </c>
      <c r="C8493" t="s">
        <v>263</v>
      </c>
      <c r="D8493" t="s">
        <v>144</v>
      </c>
      <c r="E8493" t="s">
        <v>42</v>
      </c>
      <c r="F8493" t="s">
        <v>64</v>
      </c>
      <c r="G8493">
        <v>9.84</v>
      </c>
    </row>
    <row r="8494" spans="1:7" x14ac:dyDescent="0.55000000000000004">
      <c r="A8494" s="1">
        <v>42371</v>
      </c>
      <c r="B8494" t="s">
        <v>37</v>
      </c>
      <c r="C8494" t="s">
        <v>241</v>
      </c>
      <c r="D8494" t="s">
        <v>144</v>
      </c>
      <c r="E8494" t="s">
        <v>42</v>
      </c>
      <c r="F8494" t="s">
        <v>64</v>
      </c>
      <c r="G8494">
        <v>9.84</v>
      </c>
    </row>
    <row r="8495" spans="1:7" x14ac:dyDescent="0.55000000000000004">
      <c r="A8495" s="1">
        <v>43082</v>
      </c>
      <c r="B8495" t="s">
        <v>22</v>
      </c>
      <c r="C8495" t="s">
        <v>39</v>
      </c>
      <c r="D8495" t="s">
        <v>40</v>
      </c>
      <c r="E8495" t="s">
        <v>42</v>
      </c>
      <c r="F8495" t="s">
        <v>64</v>
      </c>
      <c r="G8495">
        <v>9.84</v>
      </c>
    </row>
    <row r="8496" spans="1:7" x14ac:dyDescent="0.55000000000000004">
      <c r="A8496" s="1">
        <v>43053</v>
      </c>
      <c r="B8496" t="s">
        <v>22</v>
      </c>
      <c r="C8496" t="s">
        <v>39</v>
      </c>
      <c r="D8496" t="s">
        <v>40</v>
      </c>
      <c r="E8496" t="s">
        <v>42</v>
      </c>
      <c r="F8496" t="s">
        <v>64</v>
      </c>
      <c r="G8496">
        <v>9.84</v>
      </c>
    </row>
    <row r="8497" spans="1:7" x14ac:dyDescent="0.55000000000000004">
      <c r="A8497" s="1">
        <v>42903</v>
      </c>
      <c r="B8497" t="s">
        <v>37</v>
      </c>
      <c r="C8497" t="s">
        <v>745</v>
      </c>
      <c r="D8497" t="s">
        <v>144</v>
      </c>
      <c r="E8497" t="s">
        <v>42</v>
      </c>
      <c r="F8497" t="s">
        <v>64</v>
      </c>
      <c r="G8497">
        <v>9.84</v>
      </c>
    </row>
    <row r="8498" spans="1:7" x14ac:dyDescent="0.55000000000000004">
      <c r="A8498" s="1">
        <v>43242</v>
      </c>
      <c r="B8498" t="s">
        <v>98</v>
      </c>
      <c r="C8498" t="s">
        <v>39</v>
      </c>
      <c r="D8498" t="s">
        <v>40</v>
      </c>
      <c r="E8498" t="s">
        <v>42</v>
      </c>
      <c r="F8498" t="s">
        <v>64</v>
      </c>
      <c r="G8498">
        <v>9.84</v>
      </c>
    </row>
    <row r="8499" spans="1:7" x14ac:dyDescent="0.55000000000000004">
      <c r="A8499" s="1">
        <v>42270</v>
      </c>
      <c r="B8499" t="s">
        <v>22</v>
      </c>
      <c r="C8499" t="s">
        <v>241</v>
      </c>
      <c r="D8499" t="s">
        <v>144</v>
      </c>
      <c r="E8499" t="s">
        <v>42</v>
      </c>
      <c r="F8499" t="s">
        <v>64</v>
      </c>
      <c r="G8499">
        <v>9.84</v>
      </c>
    </row>
    <row r="8500" spans="1:7" x14ac:dyDescent="0.55000000000000004">
      <c r="A8500" s="1">
        <v>43159</v>
      </c>
      <c r="B8500" t="s">
        <v>22</v>
      </c>
      <c r="C8500" t="s">
        <v>745</v>
      </c>
      <c r="D8500" t="s">
        <v>144</v>
      </c>
      <c r="E8500" t="s">
        <v>42</v>
      </c>
      <c r="F8500" t="s">
        <v>71</v>
      </c>
      <c r="G8500">
        <v>9.84</v>
      </c>
    </row>
    <row r="8501" spans="1:7" x14ac:dyDescent="0.55000000000000004">
      <c r="A8501" s="1">
        <v>43271</v>
      </c>
      <c r="B8501" t="s">
        <v>22</v>
      </c>
      <c r="C8501" t="s">
        <v>786</v>
      </c>
      <c r="D8501" t="s">
        <v>144</v>
      </c>
      <c r="E8501" t="s">
        <v>42</v>
      </c>
      <c r="F8501" t="s">
        <v>43</v>
      </c>
      <c r="G8501">
        <v>9.82</v>
      </c>
    </row>
    <row r="8502" spans="1:7" x14ac:dyDescent="0.55000000000000004">
      <c r="A8502" s="1">
        <v>43199</v>
      </c>
      <c r="B8502" t="s">
        <v>98</v>
      </c>
      <c r="C8502" t="s">
        <v>263</v>
      </c>
      <c r="D8502" t="s">
        <v>144</v>
      </c>
      <c r="E8502" t="s">
        <v>42</v>
      </c>
      <c r="F8502" t="s">
        <v>43</v>
      </c>
      <c r="G8502">
        <v>9.82</v>
      </c>
    </row>
    <row r="8503" spans="1:7" x14ac:dyDescent="0.55000000000000004">
      <c r="A8503" s="1">
        <v>42951</v>
      </c>
      <c r="B8503" t="s">
        <v>98</v>
      </c>
      <c r="C8503" t="s">
        <v>315</v>
      </c>
      <c r="D8503" t="s">
        <v>26</v>
      </c>
      <c r="E8503" t="s">
        <v>42</v>
      </c>
      <c r="F8503" t="s">
        <v>43</v>
      </c>
      <c r="G8503">
        <v>9.82</v>
      </c>
    </row>
    <row r="8504" spans="1:7" x14ac:dyDescent="0.55000000000000004">
      <c r="A8504" s="1">
        <v>43361</v>
      </c>
      <c r="B8504" t="s">
        <v>37</v>
      </c>
      <c r="C8504" t="s">
        <v>263</v>
      </c>
      <c r="D8504" t="s">
        <v>144</v>
      </c>
      <c r="E8504" t="s">
        <v>28</v>
      </c>
      <c r="F8504" t="s">
        <v>61</v>
      </c>
      <c r="G8504">
        <v>9.82</v>
      </c>
    </row>
    <row r="8505" spans="1:7" x14ac:dyDescent="0.55000000000000004">
      <c r="A8505" s="1">
        <v>43149</v>
      </c>
      <c r="B8505" t="s">
        <v>37</v>
      </c>
      <c r="C8505" t="s">
        <v>39</v>
      </c>
      <c r="D8505" t="s">
        <v>40</v>
      </c>
      <c r="E8505" t="s">
        <v>42</v>
      </c>
      <c r="F8505" t="s">
        <v>43</v>
      </c>
      <c r="G8505">
        <v>9.82</v>
      </c>
    </row>
    <row r="8506" spans="1:7" x14ac:dyDescent="0.55000000000000004">
      <c r="A8506" s="1">
        <v>42339</v>
      </c>
      <c r="B8506" t="s">
        <v>22</v>
      </c>
      <c r="C8506" t="s">
        <v>1244</v>
      </c>
      <c r="D8506" t="s">
        <v>144</v>
      </c>
      <c r="E8506" t="s">
        <v>28</v>
      </c>
      <c r="F8506" t="s">
        <v>61</v>
      </c>
      <c r="G8506">
        <v>9.82</v>
      </c>
    </row>
    <row r="8507" spans="1:7" x14ac:dyDescent="0.55000000000000004">
      <c r="A8507" s="1">
        <v>42382</v>
      </c>
      <c r="B8507" t="s">
        <v>37</v>
      </c>
      <c r="C8507" t="s">
        <v>1271</v>
      </c>
      <c r="D8507" t="s">
        <v>26</v>
      </c>
      <c r="E8507" t="s">
        <v>42</v>
      </c>
      <c r="F8507" t="s">
        <v>43</v>
      </c>
      <c r="G8507">
        <v>9.82</v>
      </c>
    </row>
    <row r="8508" spans="1:7" x14ac:dyDescent="0.55000000000000004">
      <c r="A8508" s="1">
        <v>42190</v>
      </c>
      <c r="B8508" t="s">
        <v>37</v>
      </c>
      <c r="C8508" t="s">
        <v>50</v>
      </c>
      <c r="D8508" t="s">
        <v>26</v>
      </c>
      <c r="E8508" t="s">
        <v>42</v>
      </c>
      <c r="F8508" t="s">
        <v>71</v>
      </c>
      <c r="G8508">
        <v>9.81</v>
      </c>
    </row>
    <row r="8509" spans="1:7" x14ac:dyDescent="0.55000000000000004">
      <c r="A8509" s="1">
        <v>43220</v>
      </c>
      <c r="B8509" t="s">
        <v>37</v>
      </c>
      <c r="C8509" t="s">
        <v>39</v>
      </c>
      <c r="D8509" t="s">
        <v>40</v>
      </c>
      <c r="E8509" t="s">
        <v>42</v>
      </c>
      <c r="F8509" t="s">
        <v>64</v>
      </c>
      <c r="G8509">
        <v>9.7799999999999994</v>
      </c>
    </row>
    <row r="8510" spans="1:7" x14ac:dyDescent="0.55000000000000004">
      <c r="A8510" s="1">
        <v>43112</v>
      </c>
      <c r="B8510" t="s">
        <v>37</v>
      </c>
      <c r="C8510" t="s">
        <v>39</v>
      </c>
      <c r="D8510" t="s">
        <v>40</v>
      </c>
      <c r="E8510" t="s">
        <v>42</v>
      </c>
      <c r="F8510" t="s">
        <v>169</v>
      </c>
      <c r="G8510">
        <v>9.7799999999999994</v>
      </c>
    </row>
    <row r="8511" spans="1:7" x14ac:dyDescent="0.55000000000000004">
      <c r="A8511" s="1">
        <v>43396</v>
      </c>
      <c r="B8511" t="s">
        <v>22</v>
      </c>
      <c r="C8511" t="s">
        <v>100</v>
      </c>
      <c r="D8511" t="s">
        <v>101</v>
      </c>
      <c r="E8511" t="s">
        <v>42</v>
      </c>
      <c r="F8511" t="s">
        <v>71</v>
      </c>
      <c r="G8511">
        <v>9.7620000000000005</v>
      </c>
    </row>
    <row r="8512" spans="1:7" x14ac:dyDescent="0.55000000000000004">
      <c r="A8512" s="1">
        <v>42617</v>
      </c>
      <c r="B8512" t="s">
        <v>37</v>
      </c>
      <c r="C8512" t="s">
        <v>416</v>
      </c>
      <c r="D8512" t="s">
        <v>40</v>
      </c>
      <c r="E8512" t="s">
        <v>42</v>
      </c>
      <c r="F8512" t="s">
        <v>71</v>
      </c>
      <c r="G8512">
        <v>9.7620000000000005</v>
      </c>
    </row>
    <row r="8513" spans="1:7" x14ac:dyDescent="0.55000000000000004">
      <c r="A8513" s="1">
        <v>42674</v>
      </c>
      <c r="B8513" t="s">
        <v>37</v>
      </c>
      <c r="C8513" t="s">
        <v>39</v>
      </c>
      <c r="D8513" t="s">
        <v>40</v>
      </c>
      <c r="E8513" t="s">
        <v>42</v>
      </c>
      <c r="F8513" t="s">
        <v>71</v>
      </c>
      <c r="G8513">
        <v>9.7279999999999998</v>
      </c>
    </row>
    <row r="8514" spans="1:7" x14ac:dyDescent="0.55000000000000004">
      <c r="A8514" s="1">
        <v>43337</v>
      </c>
      <c r="B8514" t="s">
        <v>22</v>
      </c>
      <c r="C8514" t="s">
        <v>331</v>
      </c>
      <c r="D8514" t="s">
        <v>26</v>
      </c>
      <c r="E8514" t="s">
        <v>42</v>
      </c>
      <c r="F8514" t="s">
        <v>64</v>
      </c>
      <c r="G8514">
        <v>9.7279999999999998</v>
      </c>
    </row>
    <row r="8515" spans="1:7" x14ac:dyDescent="0.55000000000000004">
      <c r="A8515" s="1">
        <v>43035</v>
      </c>
      <c r="B8515" t="s">
        <v>22</v>
      </c>
      <c r="C8515" t="s">
        <v>263</v>
      </c>
      <c r="D8515" t="s">
        <v>144</v>
      </c>
      <c r="E8515" t="s">
        <v>42</v>
      </c>
      <c r="F8515" t="s">
        <v>71</v>
      </c>
      <c r="G8515">
        <v>9.7279999999999998</v>
      </c>
    </row>
    <row r="8516" spans="1:7" x14ac:dyDescent="0.55000000000000004">
      <c r="A8516" s="1">
        <v>43443</v>
      </c>
      <c r="B8516" t="s">
        <v>37</v>
      </c>
      <c r="C8516" t="s">
        <v>100</v>
      </c>
      <c r="D8516" t="s">
        <v>101</v>
      </c>
      <c r="E8516" t="s">
        <v>28</v>
      </c>
      <c r="F8516" t="s">
        <v>61</v>
      </c>
      <c r="G8516">
        <v>9.7080000000000002</v>
      </c>
    </row>
    <row r="8517" spans="1:7" x14ac:dyDescent="0.55000000000000004">
      <c r="A8517" s="1">
        <v>42802</v>
      </c>
      <c r="B8517" t="s">
        <v>22</v>
      </c>
      <c r="C8517" t="s">
        <v>306</v>
      </c>
      <c r="D8517" t="s">
        <v>40</v>
      </c>
      <c r="E8517" t="s">
        <v>42</v>
      </c>
      <c r="F8517" t="s">
        <v>71</v>
      </c>
      <c r="G8517">
        <v>9.702</v>
      </c>
    </row>
    <row r="8518" spans="1:7" x14ac:dyDescent="0.55000000000000004">
      <c r="A8518" s="1">
        <v>43442</v>
      </c>
      <c r="B8518" t="s">
        <v>22</v>
      </c>
      <c r="C8518" t="s">
        <v>39</v>
      </c>
      <c r="D8518" t="s">
        <v>40</v>
      </c>
      <c r="E8518" t="s">
        <v>42</v>
      </c>
      <c r="F8518" t="s">
        <v>86</v>
      </c>
      <c r="G8518">
        <v>9.68</v>
      </c>
    </row>
    <row r="8519" spans="1:7" x14ac:dyDescent="0.55000000000000004">
      <c r="A8519" s="1">
        <v>42728</v>
      </c>
      <c r="B8519" t="s">
        <v>37</v>
      </c>
      <c r="C8519" t="s">
        <v>593</v>
      </c>
      <c r="D8519" t="s">
        <v>101</v>
      </c>
      <c r="E8519" t="s">
        <v>28</v>
      </c>
      <c r="F8519" t="s">
        <v>61</v>
      </c>
      <c r="G8519">
        <v>9.68</v>
      </c>
    </row>
    <row r="8520" spans="1:7" x14ac:dyDescent="0.55000000000000004">
      <c r="A8520" s="1">
        <v>43408</v>
      </c>
      <c r="B8520" t="s">
        <v>98</v>
      </c>
      <c r="C8520" t="s">
        <v>331</v>
      </c>
      <c r="D8520" t="s">
        <v>26</v>
      </c>
      <c r="E8520" t="s">
        <v>42</v>
      </c>
      <c r="F8520" t="s">
        <v>86</v>
      </c>
      <c r="G8520">
        <v>9.6639999999999997</v>
      </c>
    </row>
    <row r="8521" spans="1:7" x14ac:dyDescent="0.55000000000000004">
      <c r="A8521" s="1">
        <v>42843</v>
      </c>
      <c r="B8521" t="s">
        <v>98</v>
      </c>
      <c r="C8521" t="s">
        <v>207</v>
      </c>
      <c r="D8521" t="s">
        <v>101</v>
      </c>
      <c r="E8521" t="s">
        <v>42</v>
      </c>
      <c r="F8521" t="s">
        <v>86</v>
      </c>
      <c r="G8521">
        <v>9.6639999999999997</v>
      </c>
    </row>
    <row r="8522" spans="1:7" x14ac:dyDescent="0.55000000000000004">
      <c r="A8522" s="1">
        <v>43375</v>
      </c>
      <c r="B8522" t="s">
        <v>98</v>
      </c>
      <c r="C8522" t="s">
        <v>331</v>
      </c>
      <c r="D8522" t="s">
        <v>26</v>
      </c>
      <c r="E8522" t="s">
        <v>28</v>
      </c>
      <c r="F8522" t="s">
        <v>61</v>
      </c>
      <c r="G8522">
        <v>9.6560000000000006</v>
      </c>
    </row>
    <row r="8523" spans="1:7" x14ac:dyDescent="0.55000000000000004">
      <c r="A8523" s="1">
        <v>42466</v>
      </c>
      <c r="B8523" t="s">
        <v>22</v>
      </c>
      <c r="C8523" t="s">
        <v>100</v>
      </c>
      <c r="D8523" t="s">
        <v>101</v>
      </c>
      <c r="E8523" t="s">
        <v>42</v>
      </c>
      <c r="F8523" t="s">
        <v>71</v>
      </c>
      <c r="G8523">
        <v>9.6479999999999997</v>
      </c>
    </row>
    <row r="8524" spans="1:7" x14ac:dyDescent="0.55000000000000004">
      <c r="A8524" s="1">
        <v>42893</v>
      </c>
      <c r="B8524" t="s">
        <v>98</v>
      </c>
      <c r="C8524" t="s">
        <v>143</v>
      </c>
      <c r="D8524" t="s">
        <v>144</v>
      </c>
      <c r="E8524" t="s">
        <v>42</v>
      </c>
      <c r="F8524" t="s">
        <v>265</v>
      </c>
      <c r="G8524">
        <v>9.6479999999999997</v>
      </c>
    </row>
    <row r="8525" spans="1:7" x14ac:dyDescent="0.55000000000000004">
      <c r="A8525" s="1">
        <v>43403</v>
      </c>
      <c r="B8525" t="s">
        <v>37</v>
      </c>
      <c r="C8525" t="s">
        <v>92</v>
      </c>
      <c r="D8525" t="s">
        <v>40</v>
      </c>
      <c r="E8525" t="s">
        <v>28</v>
      </c>
      <c r="F8525" t="s">
        <v>61</v>
      </c>
      <c r="G8525">
        <v>9.64</v>
      </c>
    </row>
    <row r="8526" spans="1:7" x14ac:dyDescent="0.55000000000000004">
      <c r="A8526" s="1">
        <v>42881</v>
      </c>
      <c r="B8526" t="s">
        <v>22</v>
      </c>
      <c r="C8526" t="s">
        <v>3037</v>
      </c>
      <c r="D8526" t="s">
        <v>144</v>
      </c>
      <c r="E8526" t="s">
        <v>42</v>
      </c>
      <c r="F8526" t="s">
        <v>71</v>
      </c>
      <c r="G8526">
        <v>9.64</v>
      </c>
    </row>
    <row r="8527" spans="1:7" x14ac:dyDescent="0.55000000000000004">
      <c r="A8527" s="1">
        <v>43413</v>
      </c>
      <c r="B8527" t="s">
        <v>37</v>
      </c>
      <c r="C8527" t="s">
        <v>2738</v>
      </c>
      <c r="D8527" t="s">
        <v>144</v>
      </c>
      <c r="E8527" t="s">
        <v>42</v>
      </c>
      <c r="F8527" t="s">
        <v>71</v>
      </c>
      <c r="G8527">
        <v>9.64</v>
      </c>
    </row>
    <row r="8528" spans="1:7" x14ac:dyDescent="0.55000000000000004">
      <c r="A8528" s="1">
        <v>42257</v>
      </c>
      <c r="B8528" t="s">
        <v>98</v>
      </c>
      <c r="C8528" t="s">
        <v>315</v>
      </c>
      <c r="D8528" t="s">
        <v>26</v>
      </c>
      <c r="E8528" t="s">
        <v>42</v>
      </c>
      <c r="F8528" t="s">
        <v>71</v>
      </c>
      <c r="G8528">
        <v>9.64</v>
      </c>
    </row>
    <row r="8529" spans="1:7" x14ac:dyDescent="0.55000000000000004">
      <c r="A8529" s="1">
        <v>42046</v>
      </c>
      <c r="B8529" t="s">
        <v>22</v>
      </c>
      <c r="C8529" t="s">
        <v>593</v>
      </c>
      <c r="D8529" t="s">
        <v>101</v>
      </c>
      <c r="E8529" t="s">
        <v>42</v>
      </c>
      <c r="F8529" t="s">
        <v>71</v>
      </c>
      <c r="G8529">
        <v>9.64</v>
      </c>
    </row>
    <row r="8530" spans="1:7" x14ac:dyDescent="0.55000000000000004">
      <c r="A8530" s="1">
        <v>42630</v>
      </c>
      <c r="B8530" t="s">
        <v>22</v>
      </c>
      <c r="C8530" t="s">
        <v>143</v>
      </c>
      <c r="D8530" t="s">
        <v>144</v>
      </c>
      <c r="E8530" t="s">
        <v>42</v>
      </c>
      <c r="F8530" t="s">
        <v>71</v>
      </c>
      <c r="G8530">
        <v>9.6180000000000003</v>
      </c>
    </row>
    <row r="8531" spans="1:7" x14ac:dyDescent="0.55000000000000004">
      <c r="A8531" s="1">
        <v>42694</v>
      </c>
      <c r="B8531" t="s">
        <v>22</v>
      </c>
      <c r="C8531" t="s">
        <v>453</v>
      </c>
      <c r="D8531" t="s">
        <v>40</v>
      </c>
      <c r="E8531" t="s">
        <v>42</v>
      </c>
      <c r="F8531" t="s">
        <v>71</v>
      </c>
      <c r="G8531">
        <v>9.6120000000000001</v>
      </c>
    </row>
    <row r="8532" spans="1:7" x14ac:dyDescent="0.55000000000000004">
      <c r="A8532" s="1">
        <v>42326</v>
      </c>
      <c r="B8532" t="s">
        <v>22</v>
      </c>
      <c r="C8532" t="s">
        <v>494</v>
      </c>
      <c r="D8532" t="s">
        <v>144</v>
      </c>
      <c r="E8532" t="s">
        <v>67</v>
      </c>
      <c r="F8532" t="s">
        <v>68</v>
      </c>
      <c r="G8532">
        <v>9.5879999999999992</v>
      </c>
    </row>
    <row r="8533" spans="1:7" x14ac:dyDescent="0.55000000000000004">
      <c r="A8533" s="1">
        <v>42874</v>
      </c>
      <c r="B8533" t="s">
        <v>37</v>
      </c>
      <c r="C8533" t="s">
        <v>39</v>
      </c>
      <c r="D8533" t="s">
        <v>40</v>
      </c>
      <c r="E8533" t="s">
        <v>42</v>
      </c>
      <c r="F8533" t="s">
        <v>71</v>
      </c>
      <c r="G8533">
        <v>9.5839999999999996</v>
      </c>
    </row>
    <row r="8534" spans="1:7" x14ac:dyDescent="0.55000000000000004">
      <c r="A8534" s="1">
        <v>42105</v>
      </c>
      <c r="B8534" t="s">
        <v>22</v>
      </c>
      <c r="C8534" t="s">
        <v>6264</v>
      </c>
      <c r="D8534" t="s">
        <v>40</v>
      </c>
      <c r="E8534" t="s">
        <v>42</v>
      </c>
      <c r="F8534" t="s">
        <v>71</v>
      </c>
      <c r="G8534">
        <v>9.5839999999999996</v>
      </c>
    </row>
    <row r="8535" spans="1:7" x14ac:dyDescent="0.55000000000000004">
      <c r="A8535" s="1">
        <v>42362</v>
      </c>
      <c r="B8535" t="s">
        <v>22</v>
      </c>
      <c r="C8535" t="s">
        <v>50</v>
      </c>
      <c r="D8535" t="s">
        <v>26</v>
      </c>
      <c r="E8535" t="s">
        <v>42</v>
      </c>
      <c r="F8535" t="s">
        <v>86</v>
      </c>
      <c r="G8535">
        <v>9.5679999999999996</v>
      </c>
    </row>
    <row r="8536" spans="1:7" x14ac:dyDescent="0.55000000000000004">
      <c r="A8536" s="1">
        <v>42536</v>
      </c>
      <c r="B8536" t="s">
        <v>22</v>
      </c>
      <c r="C8536" t="s">
        <v>306</v>
      </c>
      <c r="D8536" t="s">
        <v>40</v>
      </c>
      <c r="E8536" t="s">
        <v>42</v>
      </c>
      <c r="F8536" t="s">
        <v>86</v>
      </c>
      <c r="G8536">
        <v>9.5679999999999996</v>
      </c>
    </row>
    <row r="8537" spans="1:7" x14ac:dyDescent="0.55000000000000004">
      <c r="A8537" s="1">
        <v>42989</v>
      </c>
      <c r="B8537" t="s">
        <v>37</v>
      </c>
      <c r="C8537" t="s">
        <v>306</v>
      </c>
      <c r="D8537" t="s">
        <v>40</v>
      </c>
      <c r="E8537" t="s">
        <v>42</v>
      </c>
      <c r="F8537" t="s">
        <v>86</v>
      </c>
      <c r="G8537">
        <v>9.5679999999999996</v>
      </c>
    </row>
    <row r="8538" spans="1:7" x14ac:dyDescent="0.55000000000000004">
      <c r="A8538" s="1">
        <v>42983</v>
      </c>
      <c r="B8538" t="s">
        <v>22</v>
      </c>
      <c r="C8538" t="s">
        <v>143</v>
      </c>
      <c r="D8538" t="s">
        <v>144</v>
      </c>
      <c r="E8538" t="s">
        <v>42</v>
      </c>
      <c r="F8538" t="s">
        <v>71</v>
      </c>
      <c r="G8538">
        <v>9.5549999999999997</v>
      </c>
    </row>
    <row r="8539" spans="1:7" x14ac:dyDescent="0.55000000000000004">
      <c r="A8539" s="1">
        <v>43284</v>
      </c>
      <c r="B8539" t="s">
        <v>37</v>
      </c>
      <c r="C8539" t="s">
        <v>84</v>
      </c>
      <c r="D8539" t="s">
        <v>26</v>
      </c>
      <c r="E8539" t="s">
        <v>42</v>
      </c>
      <c r="F8539" t="s">
        <v>64</v>
      </c>
      <c r="G8539">
        <v>9.5519999999999996</v>
      </c>
    </row>
    <row r="8540" spans="1:7" x14ac:dyDescent="0.55000000000000004">
      <c r="A8540" s="1">
        <v>42932</v>
      </c>
      <c r="B8540" t="s">
        <v>37</v>
      </c>
      <c r="C8540" t="s">
        <v>100</v>
      </c>
      <c r="D8540" t="s">
        <v>101</v>
      </c>
      <c r="E8540" t="s">
        <v>28</v>
      </c>
      <c r="F8540" t="s">
        <v>61</v>
      </c>
      <c r="G8540">
        <v>9.5519999999999996</v>
      </c>
    </row>
    <row r="8541" spans="1:7" x14ac:dyDescent="0.55000000000000004">
      <c r="A8541" s="1">
        <v>43225</v>
      </c>
      <c r="B8541" t="s">
        <v>22</v>
      </c>
      <c r="C8541" t="s">
        <v>453</v>
      </c>
      <c r="D8541" t="s">
        <v>40</v>
      </c>
      <c r="E8541" t="s">
        <v>42</v>
      </c>
      <c r="F8541" t="s">
        <v>71</v>
      </c>
      <c r="G8541">
        <v>9.5519999999999996</v>
      </c>
    </row>
    <row r="8542" spans="1:7" x14ac:dyDescent="0.55000000000000004">
      <c r="A8542" s="1">
        <v>42965</v>
      </c>
      <c r="B8542" t="s">
        <v>98</v>
      </c>
      <c r="C8542" t="s">
        <v>100</v>
      </c>
      <c r="D8542" t="s">
        <v>101</v>
      </c>
      <c r="E8542" t="s">
        <v>28</v>
      </c>
      <c r="F8542" t="s">
        <v>61</v>
      </c>
      <c r="G8542">
        <v>9.5519999999999996</v>
      </c>
    </row>
    <row r="8543" spans="1:7" x14ac:dyDescent="0.55000000000000004">
      <c r="A8543" s="1">
        <v>43255</v>
      </c>
      <c r="B8543" t="s">
        <v>98</v>
      </c>
      <c r="C8543" t="s">
        <v>1708</v>
      </c>
      <c r="D8543" t="s">
        <v>26</v>
      </c>
      <c r="E8543" t="s">
        <v>42</v>
      </c>
      <c r="F8543" t="s">
        <v>71</v>
      </c>
      <c r="G8543">
        <v>9.5399999999999991</v>
      </c>
    </row>
    <row r="8544" spans="1:7" x14ac:dyDescent="0.55000000000000004">
      <c r="A8544" s="1">
        <v>42408</v>
      </c>
      <c r="B8544" t="s">
        <v>22</v>
      </c>
      <c r="C8544" t="s">
        <v>4535</v>
      </c>
      <c r="D8544" t="s">
        <v>101</v>
      </c>
      <c r="E8544" t="s">
        <v>42</v>
      </c>
      <c r="F8544" t="s">
        <v>86</v>
      </c>
      <c r="G8544">
        <v>9.5399999999999991</v>
      </c>
    </row>
    <row r="8545" spans="1:7" x14ac:dyDescent="0.55000000000000004">
      <c r="A8545" s="1">
        <v>42620</v>
      </c>
      <c r="B8545" t="s">
        <v>37</v>
      </c>
      <c r="C8545" t="s">
        <v>143</v>
      </c>
      <c r="D8545" t="s">
        <v>144</v>
      </c>
      <c r="E8545" t="s">
        <v>42</v>
      </c>
      <c r="F8545" t="s">
        <v>71</v>
      </c>
      <c r="G8545">
        <v>9.5220000000000002</v>
      </c>
    </row>
    <row r="8546" spans="1:7" x14ac:dyDescent="0.55000000000000004">
      <c r="A8546" s="1">
        <v>42490</v>
      </c>
      <c r="B8546" t="s">
        <v>37</v>
      </c>
      <c r="C8546" t="s">
        <v>1244</v>
      </c>
      <c r="D8546" t="s">
        <v>144</v>
      </c>
      <c r="E8546" t="s">
        <v>28</v>
      </c>
      <c r="F8546" t="s">
        <v>61</v>
      </c>
      <c r="G8546">
        <v>9.48</v>
      </c>
    </row>
    <row r="8547" spans="1:7" x14ac:dyDescent="0.55000000000000004">
      <c r="A8547" s="1">
        <v>42944</v>
      </c>
      <c r="B8547" t="s">
        <v>22</v>
      </c>
      <c r="C8547" t="s">
        <v>143</v>
      </c>
      <c r="D8547" t="s">
        <v>144</v>
      </c>
      <c r="E8547" t="s">
        <v>42</v>
      </c>
      <c r="F8547" t="s">
        <v>74</v>
      </c>
      <c r="G8547">
        <v>9.48</v>
      </c>
    </row>
    <row r="8548" spans="1:7" x14ac:dyDescent="0.55000000000000004">
      <c r="A8548" s="1">
        <v>43387</v>
      </c>
      <c r="B8548" t="s">
        <v>22</v>
      </c>
      <c r="C8548" t="s">
        <v>39</v>
      </c>
      <c r="D8548" t="s">
        <v>40</v>
      </c>
      <c r="E8548" t="s">
        <v>28</v>
      </c>
      <c r="F8548" t="s">
        <v>61</v>
      </c>
      <c r="G8548">
        <v>9.4600000000000009</v>
      </c>
    </row>
    <row r="8549" spans="1:7" x14ac:dyDescent="0.55000000000000004">
      <c r="A8549" s="1">
        <v>42771</v>
      </c>
      <c r="B8549" t="s">
        <v>98</v>
      </c>
      <c r="C8549" t="s">
        <v>1271</v>
      </c>
      <c r="D8549" t="s">
        <v>26</v>
      </c>
      <c r="E8549" t="s">
        <v>42</v>
      </c>
      <c r="F8549" t="s">
        <v>265</v>
      </c>
      <c r="G8549">
        <v>9.4499999999999993</v>
      </c>
    </row>
    <row r="8550" spans="1:7" x14ac:dyDescent="0.55000000000000004">
      <c r="A8550" s="1">
        <v>42133</v>
      </c>
      <c r="B8550" t="s">
        <v>37</v>
      </c>
      <c r="C8550" t="s">
        <v>25</v>
      </c>
      <c r="D8550" t="s">
        <v>26</v>
      </c>
      <c r="E8550" t="s">
        <v>42</v>
      </c>
      <c r="F8550" t="s">
        <v>43</v>
      </c>
      <c r="G8550">
        <v>9.4499999999999993</v>
      </c>
    </row>
    <row r="8551" spans="1:7" x14ac:dyDescent="0.55000000000000004">
      <c r="A8551" s="1">
        <v>43439</v>
      </c>
      <c r="B8551" t="s">
        <v>22</v>
      </c>
      <c r="C8551" t="s">
        <v>263</v>
      </c>
      <c r="D8551" t="s">
        <v>144</v>
      </c>
      <c r="E8551" t="s">
        <v>42</v>
      </c>
      <c r="F8551" t="s">
        <v>43</v>
      </c>
      <c r="G8551">
        <v>9.4499999999999993</v>
      </c>
    </row>
    <row r="8552" spans="1:7" x14ac:dyDescent="0.55000000000000004">
      <c r="A8552" s="1">
        <v>42902</v>
      </c>
      <c r="B8552" t="s">
        <v>22</v>
      </c>
      <c r="C8552" t="s">
        <v>241</v>
      </c>
      <c r="D8552" t="s">
        <v>144</v>
      </c>
      <c r="E8552" t="s">
        <v>42</v>
      </c>
      <c r="F8552" t="s">
        <v>43</v>
      </c>
      <c r="G8552">
        <v>9.4499999999999993</v>
      </c>
    </row>
    <row r="8553" spans="1:7" x14ac:dyDescent="0.55000000000000004">
      <c r="A8553" s="1">
        <v>43151</v>
      </c>
      <c r="B8553" t="s">
        <v>37</v>
      </c>
      <c r="C8553" t="s">
        <v>453</v>
      </c>
      <c r="D8553" t="s">
        <v>40</v>
      </c>
      <c r="E8553" t="s">
        <v>42</v>
      </c>
      <c r="F8553" t="s">
        <v>265</v>
      </c>
      <c r="G8553">
        <v>9.4320000000000004</v>
      </c>
    </row>
    <row r="8554" spans="1:7" x14ac:dyDescent="0.55000000000000004">
      <c r="A8554" s="1">
        <v>42576</v>
      </c>
      <c r="B8554" t="s">
        <v>22</v>
      </c>
      <c r="C8554" t="s">
        <v>92</v>
      </c>
      <c r="D8554" t="s">
        <v>40</v>
      </c>
      <c r="E8554" t="s">
        <v>42</v>
      </c>
      <c r="F8554" t="s">
        <v>265</v>
      </c>
      <c r="G8554">
        <v>9.42</v>
      </c>
    </row>
    <row r="8555" spans="1:7" x14ac:dyDescent="0.55000000000000004">
      <c r="A8555" s="1">
        <v>42129</v>
      </c>
      <c r="B8555" t="s">
        <v>22</v>
      </c>
      <c r="C8555" t="s">
        <v>25</v>
      </c>
      <c r="D8555" t="s">
        <v>26</v>
      </c>
      <c r="E8555" t="s">
        <v>42</v>
      </c>
      <c r="F8555" t="s">
        <v>86</v>
      </c>
      <c r="G8555">
        <v>9.42</v>
      </c>
    </row>
    <row r="8556" spans="1:7" x14ac:dyDescent="0.55000000000000004">
      <c r="A8556" s="1">
        <v>42923</v>
      </c>
      <c r="B8556" t="s">
        <v>98</v>
      </c>
      <c r="C8556" t="s">
        <v>143</v>
      </c>
      <c r="D8556" t="s">
        <v>144</v>
      </c>
      <c r="E8556" t="s">
        <v>42</v>
      </c>
      <c r="F8556" t="s">
        <v>71</v>
      </c>
      <c r="G8556">
        <v>9.42</v>
      </c>
    </row>
    <row r="8557" spans="1:7" x14ac:dyDescent="0.55000000000000004">
      <c r="A8557" s="1">
        <v>42279</v>
      </c>
      <c r="B8557" t="s">
        <v>37</v>
      </c>
      <c r="C8557" t="s">
        <v>306</v>
      </c>
      <c r="D8557" t="s">
        <v>40</v>
      </c>
      <c r="E8557" t="s">
        <v>42</v>
      </c>
      <c r="F8557" t="s">
        <v>86</v>
      </c>
      <c r="G8557">
        <v>9.4079999999999995</v>
      </c>
    </row>
    <row r="8558" spans="1:7" x14ac:dyDescent="0.55000000000000004">
      <c r="A8558" s="1">
        <v>43341</v>
      </c>
      <c r="B8558" t="s">
        <v>37</v>
      </c>
      <c r="C8558" t="s">
        <v>143</v>
      </c>
      <c r="D8558" t="s">
        <v>144</v>
      </c>
      <c r="E8558" t="s">
        <v>42</v>
      </c>
      <c r="F8558" t="s">
        <v>64</v>
      </c>
      <c r="G8558">
        <v>9.4079999999999995</v>
      </c>
    </row>
    <row r="8559" spans="1:7" x14ac:dyDescent="0.55000000000000004">
      <c r="A8559" s="1">
        <v>43345</v>
      </c>
      <c r="B8559" t="s">
        <v>22</v>
      </c>
      <c r="C8559" t="s">
        <v>39</v>
      </c>
      <c r="D8559" t="s">
        <v>40</v>
      </c>
      <c r="E8559" t="s">
        <v>42</v>
      </c>
      <c r="F8559" t="s">
        <v>64</v>
      </c>
      <c r="G8559">
        <v>9.4</v>
      </c>
    </row>
    <row r="8560" spans="1:7" x14ac:dyDescent="0.55000000000000004">
      <c r="A8560" s="1">
        <v>43224</v>
      </c>
      <c r="B8560" t="s">
        <v>37</v>
      </c>
      <c r="C8560" t="s">
        <v>143</v>
      </c>
      <c r="D8560" t="s">
        <v>144</v>
      </c>
      <c r="E8560" t="s">
        <v>42</v>
      </c>
      <c r="F8560" t="s">
        <v>71</v>
      </c>
      <c r="G8560">
        <v>9.3960000000000008</v>
      </c>
    </row>
    <row r="8561" spans="1:7" x14ac:dyDescent="0.55000000000000004">
      <c r="A8561" s="1">
        <v>43078</v>
      </c>
      <c r="B8561" t="s">
        <v>37</v>
      </c>
      <c r="C8561" t="s">
        <v>100</v>
      </c>
      <c r="D8561" t="s">
        <v>101</v>
      </c>
      <c r="E8561" t="s">
        <v>42</v>
      </c>
      <c r="F8561" t="s">
        <v>86</v>
      </c>
      <c r="G8561">
        <v>9.3919999999999995</v>
      </c>
    </row>
    <row r="8562" spans="1:7" x14ac:dyDescent="0.55000000000000004">
      <c r="A8562" s="1">
        <v>42553</v>
      </c>
      <c r="B8562" t="s">
        <v>37</v>
      </c>
      <c r="C8562" t="s">
        <v>84</v>
      </c>
      <c r="D8562" t="s">
        <v>26</v>
      </c>
      <c r="E8562" t="s">
        <v>42</v>
      </c>
      <c r="F8562" t="s">
        <v>86</v>
      </c>
      <c r="G8562">
        <v>9.3919999999999995</v>
      </c>
    </row>
    <row r="8563" spans="1:7" x14ac:dyDescent="0.55000000000000004">
      <c r="A8563" s="1">
        <v>43268</v>
      </c>
      <c r="B8563" t="s">
        <v>37</v>
      </c>
      <c r="C8563" t="s">
        <v>207</v>
      </c>
      <c r="D8563" t="s">
        <v>101</v>
      </c>
      <c r="E8563" t="s">
        <v>42</v>
      </c>
      <c r="F8563" t="s">
        <v>71</v>
      </c>
      <c r="G8563">
        <v>9.36</v>
      </c>
    </row>
    <row r="8564" spans="1:7" x14ac:dyDescent="0.55000000000000004">
      <c r="A8564" s="1">
        <v>42225</v>
      </c>
      <c r="B8564" t="s">
        <v>22</v>
      </c>
      <c r="C8564" t="s">
        <v>306</v>
      </c>
      <c r="D8564" t="s">
        <v>40</v>
      </c>
      <c r="E8564" t="s">
        <v>42</v>
      </c>
      <c r="F8564" t="s">
        <v>71</v>
      </c>
      <c r="G8564">
        <v>9.3450000000000006</v>
      </c>
    </row>
    <row r="8565" spans="1:7" x14ac:dyDescent="0.55000000000000004">
      <c r="A8565" s="1">
        <v>42013</v>
      </c>
      <c r="B8565" t="s">
        <v>22</v>
      </c>
      <c r="C8565" t="s">
        <v>100</v>
      </c>
      <c r="D8565" t="s">
        <v>101</v>
      </c>
      <c r="E8565" t="s">
        <v>42</v>
      </c>
      <c r="F8565" t="s">
        <v>64</v>
      </c>
      <c r="G8565">
        <v>9.3439999999999994</v>
      </c>
    </row>
    <row r="8566" spans="1:7" x14ac:dyDescent="0.55000000000000004">
      <c r="A8566" s="1">
        <v>42864</v>
      </c>
      <c r="B8566" t="s">
        <v>22</v>
      </c>
      <c r="C8566" t="s">
        <v>143</v>
      </c>
      <c r="D8566" t="s">
        <v>144</v>
      </c>
      <c r="E8566" t="s">
        <v>42</v>
      </c>
      <c r="F8566" t="s">
        <v>169</v>
      </c>
      <c r="G8566">
        <v>9.3439999999999994</v>
      </c>
    </row>
    <row r="8567" spans="1:7" x14ac:dyDescent="0.55000000000000004">
      <c r="A8567" s="1">
        <v>43130</v>
      </c>
      <c r="B8567" t="s">
        <v>22</v>
      </c>
      <c r="C8567" t="s">
        <v>207</v>
      </c>
      <c r="D8567" t="s">
        <v>101</v>
      </c>
      <c r="E8567" t="s">
        <v>42</v>
      </c>
      <c r="F8567" t="s">
        <v>64</v>
      </c>
      <c r="G8567">
        <v>9.3439999999999994</v>
      </c>
    </row>
    <row r="8568" spans="1:7" x14ac:dyDescent="0.55000000000000004">
      <c r="A8568" s="1">
        <v>42707</v>
      </c>
      <c r="B8568" t="s">
        <v>22</v>
      </c>
      <c r="C8568" t="s">
        <v>84</v>
      </c>
      <c r="D8568" t="s">
        <v>26</v>
      </c>
      <c r="E8568" t="s">
        <v>42</v>
      </c>
      <c r="F8568" t="s">
        <v>64</v>
      </c>
      <c r="G8568">
        <v>9.3439999999999994</v>
      </c>
    </row>
    <row r="8569" spans="1:7" x14ac:dyDescent="0.55000000000000004">
      <c r="A8569" s="1">
        <v>42844</v>
      </c>
      <c r="B8569" t="s">
        <v>22</v>
      </c>
      <c r="C8569" t="s">
        <v>39</v>
      </c>
      <c r="D8569" t="s">
        <v>40</v>
      </c>
      <c r="E8569" t="s">
        <v>42</v>
      </c>
      <c r="F8569" t="s">
        <v>71</v>
      </c>
      <c r="G8569">
        <v>9.3360000000000003</v>
      </c>
    </row>
    <row r="8570" spans="1:7" x14ac:dyDescent="0.55000000000000004">
      <c r="A8570" s="1">
        <v>43078</v>
      </c>
      <c r="B8570" t="s">
        <v>37</v>
      </c>
      <c r="C8570" t="s">
        <v>100</v>
      </c>
      <c r="D8570" t="s">
        <v>101</v>
      </c>
      <c r="E8570" t="s">
        <v>42</v>
      </c>
      <c r="F8570" t="s">
        <v>64</v>
      </c>
      <c r="G8570">
        <v>9.3279999999999994</v>
      </c>
    </row>
    <row r="8571" spans="1:7" x14ac:dyDescent="0.55000000000000004">
      <c r="A8571" s="1">
        <v>42180</v>
      </c>
      <c r="B8571" t="s">
        <v>37</v>
      </c>
      <c r="C8571" t="s">
        <v>416</v>
      </c>
      <c r="D8571" t="s">
        <v>40</v>
      </c>
      <c r="E8571" t="s">
        <v>42</v>
      </c>
      <c r="F8571" t="s">
        <v>64</v>
      </c>
      <c r="G8571">
        <v>9.3279999999999994</v>
      </c>
    </row>
    <row r="8572" spans="1:7" x14ac:dyDescent="0.55000000000000004">
      <c r="A8572" s="1">
        <v>43417</v>
      </c>
      <c r="B8572" t="s">
        <v>98</v>
      </c>
      <c r="C8572" t="s">
        <v>100</v>
      </c>
      <c r="D8572" t="s">
        <v>101</v>
      </c>
      <c r="E8572" t="s">
        <v>42</v>
      </c>
      <c r="F8572" t="s">
        <v>74</v>
      </c>
      <c r="G8572">
        <v>9.3239999999999998</v>
      </c>
    </row>
    <row r="8573" spans="1:7" x14ac:dyDescent="0.55000000000000004">
      <c r="A8573" s="1">
        <v>43163</v>
      </c>
      <c r="B8573" t="s">
        <v>37</v>
      </c>
      <c r="C8573" t="s">
        <v>39</v>
      </c>
      <c r="D8573" t="s">
        <v>40</v>
      </c>
      <c r="E8573" t="s">
        <v>42</v>
      </c>
      <c r="F8573" t="s">
        <v>64</v>
      </c>
      <c r="G8573">
        <v>9.32</v>
      </c>
    </row>
    <row r="8574" spans="1:7" x14ac:dyDescent="0.55000000000000004">
      <c r="A8574" s="1">
        <v>42084</v>
      </c>
      <c r="B8574" t="s">
        <v>37</v>
      </c>
      <c r="C8574" t="s">
        <v>315</v>
      </c>
      <c r="D8574" t="s">
        <v>26</v>
      </c>
      <c r="E8574" t="s">
        <v>42</v>
      </c>
      <c r="F8574" t="s">
        <v>64</v>
      </c>
      <c r="G8574">
        <v>9.32</v>
      </c>
    </row>
    <row r="8575" spans="1:7" x14ac:dyDescent="0.55000000000000004">
      <c r="A8575" s="1">
        <v>43042</v>
      </c>
      <c r="B8575" t="s">
        <v>22</v>
      </c>
      <c r="C8575" t="s">
        <v>39</v>
      </c>
      <c r="D8575" t="s">
        <v>40</v>
      </c>
      <c r="E8575" t="s">
        <v>42</v>
      </c>
      <c r="F8575" t="s">
        <v>71</v>
      </c>
      <c r="G8575">
        <v>9.2959999999999994</v>
      </c>
    </row>
    <row r="8576" spans="1:7" x14ac:dyDescent="0.55000000000000004">
      <c r="A8576" s="1">
        <v>43439</v>
      </c>
      <c r="B8576" t="s">
        <v>98</v>
      </c>
      <c r="C8576" t="s">
        <v>92</v>
      </c>
      <c r="D8576" t="s">
        <v>40</v>
      </c>
      <c r="E8576" t="s">
        <v>42</v>
      </c>
      <c r="F8576" t="s">
        <v>71</v>
      </c>
      <c r="G8576">
        <v>9.2959999999999994</v>
      </c>
    </row>
    <row r="8577" spans="1:7" x14ac:dyDescent="0.55000000000000004">
      <c r="A8577" s="1">
        <v>42844</v>
      </c>
      <c r="B8577" t="s">
        <v>22</v>
      </c>
      <c r="C8577" t="s">
        <v>263</v>
      </c>
      <c r="D8577" t="s">
        <v>144</v>
      </c>
      <c r="E8577" t="s">
        <v>42</v>
      </c>
      <c r="F8577" t="s">
        <v>71</v>
      </c>
      <c r="G8577">
        <v>9.2799999999999994</v>
      </c>
    </row>
    <row r="8578" spans="1:7" x14ac:dyDescent="0.55000000000000004">
      <c r="A8578" s="1">
        <v>42946</v>
      </c>
      <c r="B8578" t="s">
        <v>98</v>
      </c>
      <c r="C8578" t="s">
        <v>100</v>
      </c>
      <c r="D8578" t="s">
        <v>101</v>
      </c>
      <c r="E8578" t="s">
        <v>42</v>
      </c>
      <c r="F8578" t="s">
        <v>71</v>
      </c>
      <c r="G8578">
        <v>9.2639999999999993</v>
      </c>
    </row>
    <row r="8579" spans="1:7" x14ac:dyDescent="0.55000000000000004">
      <c r="A8579" s="1">
        <v>42352</v>
      </c>
      <c r="B8579" t="s">
        <v>37</v>
      </c>
      <c r="C8579" t="s">
        <v>207</v>
      </c>
      <c r="D8579" t="s">
        <v>101</v>
      </c>
      <c r="E8579" t="s">
        <v>42</v>
      </c>
      <c r="F8579" t="s">
        <v>71</v>
      </c>
      <c r="G8579">
        <v>9.2639999999999993</v>
      </c>
    </row>
    <row r="8580" spans="1:7" x14ac:dyDescent="0.55000000000000004">
      <c r="A8580" s="1">
        <v>42525</v>
      </c>
      <c r="B8580" t="s">
        <v>22</v>
      </c>
      <c r="C8580" t="s">
        <v>92</v>
      </c>
      <c r="D8580" t="s">
        <v>40</v>
      </c>
      <c r="E8580" t="s">
        <v>42</v>
      </c>
      <c r="F8580" t="s">
        <v>64</v>
      </c>
      <c r="G8580">
        <v>9.26</v>
      </c>
    </row>
    <row r="8581" spans="1:7" x14ac:dyDescent="0.55000000000000004">
      <c r="A8581" s="1">
        <v>42625</v>
      </c>
      <c r="B8581" t="s">
        <v>22</v>
      </c>
      <c r="C8581" t="s">
        <v>263</v>
      </c>
      <c r="D8581" t="s">
        <v>144</v>
      </c>
      <c r="E8581" t="s">
        <v>42</v>
      </c>
      <c r="F8581" t="s">
        <v>64</v>
      </c>
      <c r="G8581">
        <v>9.26</v>
      </c>
    </row>
    <row r="8582" spans="1:7" x14ac:dyDescent="0.55000000000000004">
      <c r="A8582" s="1">
        <v>43042</v>
      </c>
      <c r="B8582" t="s">
        <v>37</v>
      </c>
      <c r="C8582" t="s">
        <v>100</v>
      </c>
      <c r="D8582" t="s">
        <v>101</v>
      </c>
      <c r="E8582" t="s">
        <v>42</v>
      </c>
      <c r="F8582" t="s">
        <v>86</v>
      </c>
      <c r="G8582">
        <v>9.2479999999999993</v>
      </c>
    </row>
    <row r="8583" spans="1:7" x14ac:dyDescent="0.55000000000000004">
      <c r="A8583" s="1">
        <v>42983</v>
      </c>
      <c r="B8583" t="s">
        <v>98</v>
      </c>
      <c r="C8583" t="s">
        <v>207</v>
      </c>
      <c r="D8583" t="s">
        <v>101</v>
      </c>
      <c r="E8583" t="s">
        <v>42</v>
      </c>
      <c r="F8583" t="s">
        <v>86</v>
      </c>
      <c r="G8583">
        <v>9.2479999999999993</v>
      </c>
    </row>
    <row r="8584" spans="1:7" x14ac:dyDescent="0.55000000000000004">
      <c r="A8584" s="1">
        <v>42946</v>
      </c>
      <c r="B8584" t="s">
        <v>22</v>
      </c>
      <c r="C8584" t="s">
        <v>207</v>
      </c>
      <c r="D8584" t="s">
        <v>101</v>
      </c>
      <c r="E8584" t="s">
        <v>42</v>
      </c>
      <c r="F8584" t="s">
        <v>43</v>
      </c>
      <c r="G8584">
        <v>9.2479999999999993</v>
      </c>
    </row>
    <row r="8585" spans="1:7" x14ac:dyDescent="0.55000000000000004">
      <c r="A8585" s="1">
        <v>43295</v>
      </c>
      <c r="B8585" t="s">
        <v>22</v>
      </c>
      <c r="C8585" t="s">
        <v>494</v>
      </c>
      <c r="D8585" t="s">
        <v>144</v>
      </c>
      <c r="E8585" t="s">
        <v>42</v>
      </c>
      <c r="F8585" t="s">
        <v>86</v>
      </c>
      <c r="G8585">
        <v>9.2479999999999993</v>
      </c>
    </row>
    <row r="8586" spans="1:7" x14ac:dyDescent="0.55000000000000004">
      <c r="A8586" s="1">
        <v>43366</v>
      </c>
      <c r="B8586" t="s">
        <v>37</v>
      </c>
      <c r="C8586" t="s">
        <v>100</v>
      </c>
      <c r="D8586" t="s">
        <v>101</v>
      </c>
      <c r="E8586" t="s">
        <v>42</v>
      </c>
      <c r="F8586" t="s">
        <v>86</v>
      </c>
      <c r="G8586">
        <v>9.2479999999999993</v>
      </c>
    </row>
    <row r="8587" spans="1:7" x14ac:dyDescent="0.55000000000000004">
      <c r="A8587" s="1">
        <v>42208</v>
      </c>
      <c r="B8587" t="s">
        <v>22</v>
      </c>
      <c r="C8587" t="s">
        <v>306</v>
      </c>
      <c r="D8587" t="s">
        <v>40</v>
      </c>
      <c r="E8587" t="s">
        <v>42</v>
      </c>
      <c r="F8587" t="s">
        <v>64</v>
      </c>
      <c r="G8587">
        <v>9.24</v>
      </c>
    </row>
    <row r="8588" spans="1:7" x14ac:dyDescent="0.55000000000000004">
      <c r="A8588" s="1">
        <v>42418</v>
      </c>
      <c r="B8588" t="s">
        <v>37</v>
      </c>
      <c r="C8588" t="s">
        <v>39</v>
      </c>
      <c r="D8588" t="s">
        <v>40</v>
      </c>
      <c r="E8588" t="s">
        <v>42</v>
      </c>
      <c r="F8588" t="s">
        <v>43</v>
      </c>
      <c r="G8588">
        <v>9.24</v>
      </c>
    </row>
    <row r="8589" spans="1:7" x14ac:dyDescent="0.55000000000000004">
      <c r="A8589" s="1">
        <v>42350</v>
      </c>
      <c r="B8589" t="s">
        <v>22</v>
      </c>
      <c r="C8589" t="s">
        <v>39</v>
      </c>
      <c r="D8589" t="s">
        <v>40</v>
      </c>
      <c r="E8589" t="s">
        <v>28</v>
      </c>
      <c r="F8589" t="s">
        <v>61</v>
      </c>
      <c r="G8589">
        <v>9.24</v>
      </c>
    </row>
    <row r="8590" spans="1:7" x14ac:dyDescent="0.55000000000000004">
      <c r="A8590" s="1">
        <v>43371</v>
      </c>
      <c r="B8590" t="s">
        <v>22</v>
      </c>
      <c r="C8590" t="s">
        <v>39</v>
      </c>
      <c r="D8590" t="s">
        <v>40</v>
      </c>
      <c r="E8590" t="s">
        <v>28</v>
      </c>
      <c r="F8590" t="s">
        <v>61</v>
      </c>
      <c r="G8590">
        <v>9.24</v>
      </c>
    </row>
    <row r="8591" spans="1:7" x14ac:dyDescent="0.55000000000000004">
      <c r="A8591" s="1">
        <v>43369</v>
      </c>
      <c r="B8591" t="s">
        <v>37</v>
      </c>
      <c r="C8591" t="s">
        <v>39</v>
      </c>
      <c r="D8591" t="s">
        <v>40</v>
      </c>
      <c r="E8591" t="s">
        <v>28</v>
      </c>
      <c r="F8591" t="s">
        <v>61</v>
      </c>
      <c r="G8591">
        <v>9.24</v>
      </c>
    </row>
    <row r="8592" spans="1:7" x14ac:dyDescent="0.55000000000000004">
      <c r="A8592" s="1">
        <v>42729</v>
      </c>
      <c r="B8592" t="s">
        <v>22</v>
      </c>
      <c r="C8592" t="s">
        <v>331</v>
      </c>
      <c r="D8592" t="s">
        <v>26</v>
      </c>
      <c r="E8592" t="s">
        <v>42</v>
      </c>
      <c r="F8592" t="s">
        <v>43</v>
      </c>
      <c r="G8592">
        <v>9.2159999999999993</v>
      </c>
    </row>
    <row r="8593" spans="1:7" x14ac:dyDescent="0.55000000000000004">
      <c r="A8593" s="1">
        <v>43049</v>
      </c>
      <c r="B8593" t="s">
        <v>98</v>
      </c>
      <c r="C8593" t="s">
        <v>494</v>
      </c>
      <c r="D8593" t="s">
        <v>144</v>
      </c>
      <c r="E8593" t="s">
        <v>42</v>
      </c>
      <c r="F8593" t="s">
        <v>43</v>
      </c>
      <c r="G8593">
        <v>9.2159999999999993</v>
      </c>
    </row>
    <row r="8594" spans="1:7" x14ac:dyDescent="0.55000000000000004">
      <c r="A8594" s="1">
        <v>42968</v>
      </c>
      <c r="B8594" t="s">
        <v>98</v>
      </c>
      <c r="C8594" t="s">
        <v>84</v>
      </c>
      <c r="D8594" t="s">
        <v>26</v>
      </c>
      <c r="E8594" t="s">
        <v>42</v>
      </c>
      <c r="F8594" t="s">
        <v>43</v>
      </c>
      <c r="G8594">
        <v>9.2159999999999993</v>
      </c>
    </row>
    <row r="8595" spans="1:7" x14ac:dyDescent="0.55000000000000004">
      <c r="A8595" s="1">
        <v>42974</v>
      </c>
      <c r="B8595" t="s">
        <v>37</v>
      </c>
      <c r="C8595" t="s">
        <v>50</v>
      </c>
      <c r="D8595" t="s">
        <v>26</v>
      </c>
      <c r="E8595" t="s">
        <v>42</v>
      </c>
      <c r="F8595" t="s">
        <v>43</v>
      </c>
      <c r="G8595">
        <v>9.2159999999999993</v>
      </c>
    </row>
    <row r="8596" spans="1:7" x14ac:dyDescent="0.55000000000000004">
      <c r="A8596" s="1">
        <v>42760</v>
      </c>
      <c r="B8596" t="s">
        <v>37</v>
      </c>
      <c r="C8596" t="s">
        <v>786</v>
      </c>
      <c r="D8596" t="s">
        <v>144</v>
      </c>
      <c r="E8596" t="s">
        <v>42</v>
      </c>
      <c r="F8596" t="s">
        <v>64</v>
      </c>
      <c r="G8596">
        <v>9.2100000000000009</v>
      </c>
    </row>
    <row r="8597" spans="1:7" x14ac:dyDescent="0.55000000000000004">
      <c r="A8597" s="1">
        <v>43416</v>
      </c>
      <c r="B8597" t="s">
        <v>22</v>
      </c>
      <c r="C8597" t="s">
        <v>92</v>
      </c>
      <c r="D8597" t="s">
        <v>40</v>
      </c>
      <c r="E8597" t="s">
        <v>42</v>
      </c>
      <c r="F8597" t="s">
        <v>64</v>
      </c>
      <c r="G8597">
        <v>9.2100000000000009</v>
      </c>
    </row>
    <row r="8598" spans="1:7" x14ac:dyDescent="0.55000000000000004">
      <c r="A8598" s="1">
        <v>42235</v>
      </c>
      <c r="B8598" t="s">
        <v>22</v>
      </c>
      <c r="C8598" t="s">
        <v>494</v>
      </c>
      <c r="D8598" t="s">
        <v>144</v>
      </c>
      <c r="E8598" t="s">
        <v>42</v>
      </c>
      <c r="F8598" t="s">
        <v>575</v>
      </c>
      <c r="G8598">
        <v>9.1839999999999993</v>
      </c>
    </row>
    <row r="8599" spans="1:7" x14ac:dyDescent="0.55000000000000004">
      <c r="A8599" s="1">
        <v>43323</v>
      </c>
      <c r="B8599" t="s">
        <v>37</v>
      </c>
      <c r="C8599" t="s">
        <v>100</v>
      </c>
      <c r="D8599" t="s">
        <v>101</v>
      </c>
      <c r="E8599" t="s">
        <v>42</v>
      </c>
      <c r="F8599" t="s">
        <v>64</v>
      </c>
      <c r="G8599">
        <v>9.1839999999999993</v>
      </c>
    </row>
    <row r="8600" spans="1:7" x14ac:dyDescent="0.55000000000000004">
      <c r="A8600" s="1">
        <v>43299</v>
      </c>
      <c r="B8600" t="s">
        <v>22</v>
      </c>
      <c r="C8600" t="s">
        <v>143</v>
      </c>
      <c r="D8600" t="s">
        <v>144</v>
      </c>
      <c r="E8600" t="s">
        <v>42</v>
      </c>
      <c r="F8600" t="s">
        <v>575</v>
      </c>
      <c r="G8600">
        <v>9.1839999999999993</v>
      </c>
    </row>
    <row r="8601" spans="1:7" x14ac:dyDescent="0.55000000000000004">
      <c r="A8601" s="1">
        <v>42539</v>
      </c>
      <c r="B8601" t="s">
        <v>98</v>
      </c>
      <c r="C8601" t="s">
        <v>306</v>
      </c>
      <c r="D8601" t="s">
        <v>40</v>
      </c>
      <c r="E8601" t="s">
        <v>42</v>
      </c>
      <c r="F8601" t="s">
        <v>71</v>
      </c>
      <c r="G8601">
        <v>9.1560000000000006</v>
      </c>
    </row>
    <row r="8602" spans="1:7" x14ac:dyDescent="0.55000000000000004">
      <c r="A8602" s="1">
        <v>42462</v>
      </c>
      <c r="B8602" t="s">
        <v>37</v>
      </c>
      <c r="C8602" t="s">
        <v>100</v>
      </c>
      <c r="D8602" t="s">
        <v>101</v>
      </c>
      <c r="E8602" t="s">
        <v>42</v>
      </c>
      <c r="F8602" t="s">
        <v>71</v>
      </c>
      <c r="G8602">
        <v>9.1560000000000006</v>
      </c>
    </row>
    <row r="8603" spans="1:7" x14ac:dyDescent="0.55000000000000004">
      <c r="A8603" s="1">
        <v>42930</v>
      </c>
      <c r="B8603" t="s">
        <v>37</v>
      </c>
      <c r="C8603" t="s">
        <v>263</v>
      </c>
      <c r="D8603" t="s">
        <v>144</v>
      </c>
      <c r="E8603" t="s">
        <v>42</v>
      </c>
      <c r="F8603" t="s">
        <v>71</v>
      </c>
      <c r="G8603">
        <v>9.1440000000000001</v>
      </c>
    </row>
    <row r="8604" spans="1:7" x14ac:dyDescent="0.55000000000000004">
      <c r="A8604" s="1">
        <v>43176</v>
      </c>
      <c r="B8604" t="s">
        <v>22</v>
      </c>
      <c r="C8604" t="s">
        <v>263</v>
      </c>
      <c r="D8604" t="s">
        <v>144</v>
      </c>
      <c r="E8604" t="s">
        <v>42</v>
      </c>
      <c r="F8604" t="s">
        <v>71</v>
      </c>
      <c r="G8604">
        <v>9.1440000000000001</v>
      </c>
    </row>
    <row r="8605" spans="1:7" x14ac:dyDescent="0.55000000000000004">
      <c r="A8605" s="1">
        <v>42577</v>
      </c>
      <c r="B8605" t="s">
        <v>37</v>
      </c>
      <c r="C8605" t="s">
        <v>39</v>
      </c>
      <c r="D8605" t="s">
        <v>40</v>
      </c>
      <c r="E8605" t="s">
        <v>42</v>
      </c>
      <c r="F8605" t="s">
        <v>71</v>
      </c>
      <c r="G8605">
        <v>9.1440000000000001</v>
      </c>
    </row>
    <row r="8606" spans="1:7" x14ac:dyDescent="0.55000000000000004">
      <c r="A8606" s="1">
        <v>42476</v>
      </c>
      <c r="B8606" t="s">
        <v>22</v>
      </c>
      <c r="C8606" t="s">
        <v>315</v>
      </c>
      <c r="D8606" t="s">
        <v>26</v>
      </c>
      <c r="E8606" t="s">
        <v>42</v>
      </c>
      <c r="F8606" t="s">
        <v>71</v>
      </c>
      <c r="G8606">
        <v>9.14</v>
      </c>
    </row>
    <row r="8607" spans="1:7" x14ac:dyDescent="0.55000000000000004">
      <c r="A8607" s="1">
        <v>43103</v>
      </c>
      <c r="B8607" t="s">
        <v>22</v>
      </c>
      <c r="C8607" t="s">
        <v>39</v>
      </c>
      <c r="D8607" t="s">
        <v>40</v>
      </c>
      <c r="E8607" t="s">
        <v>42</v>
      </c>
      <c r="F8607" t="s">
        <v>64</v>
      </c>
      <c r="G8607">
        <v>9.1199999999999992</v>
      </c>
    </row>
    <row r="8608" spans="1:7" x14ac:dyDescent="0.55000000000000004">
      <c r="A8608" s="1">
        <v>43224</v>
      </c>
      <c r="B8608" t="s">
        <v>22</v>
      </c>
      <c r="C8608" t="s">
        <v>315</v>
      </c>
      <c r="D8608" t="s">
        <v>26</v>
      </c>
      <c r="E8608" t="s">
        <v>42</v>
      </c>
      <c r="F8608" t="s">
        <v>86</v>
      </c>
      <c r="G8608">
        <v>9.11</v>
      </c>
    </row>
    <row r="8609" spans="1:7" x14ac:dyDescent="0.55000000000000004">
      <c r="A8609" s="1">
        <v>43351</v>
      </c>
      <c r="B8609" t="s">
        <v>37</v>
      </c>
      <c r="C8609" t="s">
        <v>494</v>
      </c>
      <c r="D8609" t="s">
        <v>144</v>
      </c>
      <c r="E8609" t="s">
        <v>67</v>
      </c>
      <c r="F8609" t="s">
        <v>157</v>
      </c>
      <c r="G8609">
        <v>9.0960000000000001</v>
      </c>
    </row>
    <row r="8610" spans="1:7" x14ac:dyDescent="0.55000000000000004">
      <c r="A8610" s="1">
        <v>42283</v>
      </c>
      <c r="B8610" t="s">
        <v>22</v>
      </c>
      <c r="C8610" t="s">
        <v>39</v>
      </c>
      <c r="D8610" t="s">
        <v>40</v>
      </c>
      <c r="E8610" t="s">
        <v>67</v>
      </c>
      <c r="F8610" t="s">
        <v>157</v>
      </c>
      <c r="G8610">
        <v>9.09</v>
      </c>
    </row>
    <row r="8611" spans="1:7" x14ac:dyDescent="0.55000000000000004">
      <c r="A8611" s="1">
        <v>42464</v>
      </c>
      <c r="B8611" t="s">
        <v>98</v>
      </c>
      <c r="C8611" t="s">
        <v>263</v>
      </c>
      <c r="D8611" t="s">
        <v>144</v>
      </c>
      <c r="E8611" t="s">
        <v>42</v>
      </c>
      <c r="F8611" t="s">
        <v>71</v>
      </c>
      <c r="G8611">
        <v>9.0879999999999992</v>
      </c>
    </row>
    <row r="8612" spans="1:7" x14ac:dyDescent="0.55000000000000004">
      <c r="A8612" s="1">
        <v>43059</v>
      </c>
      <c r="B8612" t="s">
        <v>37</v>
      </c>
      <c r="C8612" t="s">
        <v>250</v>
      </c>
      <c r="D8612" t="s">
        <v>101</v>
      </c>
      <c r="E8612" t="s">
        <v>42</v>
      </c>
      <c r="F8612" t="s">
        <v>86</v>
      </c>
      <c r="G8612">
        <v>9.08</v>
      </c>
    </row>
    <row r="8613" spans="1:7" x14ac:dyDescent="0.55000000000000004">
      <c r="A8613" s="1">
        <v>43436</v>
      </c>
      <c r="B8613" t="s">
        <v>37</v>
      </c>
      <c r="C8613" t="s">
        <v>39</v>
      </c>
      <c r="D8613" t="s">
        <v>40</v>
      </c>
      <c r="E8613" t="s">
        <v>42</v>
      </c>
      <c r="F8613" t="s">
        <v>71</v>
      </c>
      <c r="G8613">
        <v>9.0239999999999991</v>
      </c>
    </row>
    <row r="8614" spans="1:7" x14ac:dyDescent="0.55000000000000004">
      <c r="A8614" s="1">
        <v>43425</v>
      </c>
      <c r="B8614" t="s">
        <v>98</v>
      </c>
      <c r="C8614" t="s">
        <v>39</v>
      </c>
      <c r="D8614" t="s">
        <v>40</v>
      </c>
      <c r="E8614" t="s">
        <v>42</v>
      </c>
      <c r="F8614" t="s">
        <v>265</v>
      </c>
      <c r="G8614">
        <v>9.02</v>
      </c>
    </row>
    <row r="8615" spans="1:7" x14ac:dyDescent="0.55000000000000004">
      <c r="A8615" s="1">
        <v>42176</v>
      </c>
      <c r="B8615" t="s">
        <v>22</v>
      </c>
      <c r="C8615" t="s">
        <v>143</v>
      </c>
      <c r="D8615" t="s">
        <v>144</v>
      </c>
      <c r="E8615" t="s">
        <v>42</v>
      </c>
      <c r="F8615" t="s">
        <v>71</v>
      </c>
      <c r="G8615">
        <v>9.0060000000000002</v>
      </c>
    </row>
    <row r="8616" spans="1:7" x14ac:dyDescent="0.55000000000000004">
      <c r="A8616" s="1">
        <v>43207</v>
      </c>
      <c r="B8616" t="s">
        <v>98</v>
      </c>
      <c r="C8616" t="s">
        <v>453</v>
      </c>
      <c r="D8616" t="s">
        <v>40</v>
      </c>
      <c r="E8616" t="s">
        <v>42</v>
      </c>
      <c r="F8616" t="s">
        <v>71</v>
      </c>
      <c r="G8616">
        <v>8.9640000000000004</v>
      </c>
    </row>
    <row r="8617" spans="1:7" x14ac:dyDescent="0.55000000000000004">
      <c r="A8617" s="1">
        <v>43392</v>
      </c>
      <c r="B8617" t="s">
        <v>37</v>
      </c>
      <c r="C8617" t="s">
        <v>39</v>
      </c>
      <c r="D8617" t="s">
        <v>40</v>
      </c>
      <c r="E8617" t="s">
        <v>42</v>
      </c>
      <c r="F8617" t="s">
        <v>169</v>
      </c>
      <c r="G8617">
        <v>8.9600000000000009</v>
      </c>
    </row>
    <row r="8618" spans="1:7" x14ac:dyDescent="0.55000000000000004">
      <c r="A8618" s="1">
        <v>42101</v>
      </c>
      <c r="B8618" t="s">
        <v>22</v>
      </c>
      <c r="C8618" t="s">
        <v>354</v>
      </c>
      <c r="D8618" t="s">
        <v>26</v>
      </c>
      <c r="E8618" t="s">
        <v>28</v>
      </c>
      <c r="F8618" t="s">
        <v>61</v>
      </c>
      <c r="G8618">
        <v>8.9600000000000009</v>
      </c>
    </row>
    <row r="8619" spans="1:7" x14ac:dyDescent="0.55000000000000004">
      <c r="A8619" s="1">
        <v>43296</v>
      </c>
      <c r="B8619" t="s">
        <v>22</v>
      </c>
      <c r="C8619" t="s">
        <v>263</v>
      </c>
      <c r="D8619" t="s">
        <v>144</v>
      </c>
      <c r="E8619" t="s">
        <v>42</v>
      </c>
      <c r="F8619" t="s">
        <v>86</v>
      </c>
      <c r="G8619">
        <v>8.9600000000000009</v>
      </c>
    </row>
    <row r="8620" spans="1:7" x14ac:dyDescent="0.55000000000000004">
      <c r="A8620" s="1">
        <v>42710</v>
      </c>
      <c r="B8620" t="s">
        <v>37</v>
      </c>
      <c r="C8620" t="s">
        <v>39</v>
      </c>
      <c r="D8620" t="s">
        <v>40</v>
      </c>
      <c r="E8620" t="s">
        <v>42</v>
      </c>
      <c r="F8620" t="s">
        <v>86</v>
      </c>
      <c r="G8620">
        <v>8.9600000000000009</v>
      </c>
    </row>
    <row r="8621" spans="1:7" x14ac:dyDescent="0.55000000000000004">
      <c r="A8621" s="1">
        <v>42983</v>
      </c>
      <c r="B8621" t="s">
        <v>22</v>
      </c>
      <c r="C8621" t="s">
        <v>494</v>
      </c>
      <c r="D8621" t="s">
        <v>144</v>
      </c>
      <c r="E8621" t="s">
        <v>42</v>
      </c>
      <c r="F8621" t="s">
        <v>71</v>
      </c>
      <c r="G8621">
        <v>8.952</v>
      </c>
    </row>
    <row r="8622" spans="1:7" x14ac:dyDescent="0.55000000000000004">
      <c r="A8622" s="1">
        <v>42041</v>
      </c>
      <c r="B8622" t="s">
        <v>22</v>
      </c>
      <c r="C8622" t="s">
        <v>207</v>
      </c>
      <c r="D8622" t="s">
        <v>101</v>
      </c>
      <c r="E8622" t="s">
        <v>42</v>
      </c>
      <c r="F8622" t="s">
        <v>71</v>
      </c>
      <c r="G8622">
        <v>8.952</v>
      </c>
    </row>
    <row r="8623" spans="1:7" x14ac:dyDescent="0.55000000000000004">
      <c r="A8623" s="1">
        <v>43375</v>
      </c>
      <c r="B8623" t="s">
        <v>98</v>
      </c>
      <c r="C8623" t="s">
        <v>92</v>
      </c>
      <c r="D8623" t="s">
        <v>40</v>
      </c>
      <c r="E8623" t="s">
        <v>42</v>
      </c>
      <c r="F8623" t="s">
        <v>265</v>
      </c>
      <c r="G8623">
        <v>8.94</v>
      </c>
    </row>
    <row r="8624" spans="1:7" x14ac:dyDescent="0.55000000000000004">
      <c r="A8624" s="1">
        <v>42350</v>
      </c>
      <c r="B8624" t="s">
        <v>22</v>
      </c>
      <c r="C8624" t="s">
        <v>39</v>
      </c>
      <c r="D8624" t="s">
        <v>40</v>
      </c>
      <c r="E8624" t="s">
        <v>42</v>
      </c>
      <c r="F8624" t="s">
        <v>55</v>
      </c>
      <c r="G8624">
        <v>8.94</v>
      </c>
    </row>
    <row r="8625" spans="1:7" x14ac:dyDescent="0.55000000000000004">
      <c r="A8625" s="1">
        <v>43004</v>
      </c>
      <c r="B8625" t="s">
        <v>22</v>
      </c>
      <c r="C8625" t="s">
        <v>207</v>
      </c>
      <c r="D8625" t="s">
        <v>101</v>
      </c>
      <c r="E8625" t="s">
        <v>42</v>
      </c>
      <c r="F8625" t="s">
        <v>169</v>
      </c>
      <c r="G8625">
        <v>8.9280000000000008</v>
      </c>
    </row>
    <row r="8626" spans="1:7" x14ac:dyDescent="0.55000000000000004">
      <c r="A8626" s="1">
        <v>43273</v>
      </c>
      <c r="B8626" t="s">
        <v>98</v>
      </c>
      <c r="C8626" t="s">
        <v>143</v>
      </c>
      <c r="D8626" t="s">
        <v>144</v>
      </c>
      <c r="E8626" t="s">
        <v>42</v>
      </c>
      <c r="F8626" t="s">
        <v>55</v>
      </c>
      <c r="G8626">
        <v>8.9280000000000008</v>
      </c>
    </row>
    <row r="8627" spans="1:7" x14ac:dyDescent="0.55000000000000004">
      <c r="A8627" s="1">
        <v>43361</v>
      </c>
      <c r="B8627" t="s">
        <v>22</v>
      </c>
      <c r="C8627" t="s">
        <v>100</v>
      </c>
      <c r="D8627" t="s">
        <v>101</v>
      </c>
      <c r="E8627" t="s">
        <v>42</v>
      </c>
      <c r="F8627" t="s">
        <v>64</v>
      </c>
      <c r="G8627">
        <v>8.9280000000000008</v>
      </c>
    </row>
    <row r="8628" spans="1:7" x14ac:dyDescent="0.55000000000000004">
      <c r="A8628" s="1">
        <v>43238</v>
      </c>
      <c r="B8628" t="s">
        <v>37</v>
      </c>
      <c r="C8628" t="s">
        <v>100</v>
      </c>
      <c r="D8628" t="s">
        <v>101</v>
      </c>
      <c r="E8628" t="s">
        <v>42</v>
      </c>
      <c r="F8628" t="s">
        <v>55</v>
      </c>
      <c r="G8628">
        <v>8.9280000000000008</v>
      </c>
    </row>
    <row r="8629" spans="1:7" x14ac:dyDescent="0.55000000000000004">
      <c r="A8629" s="1">
        <v>42997</v>
      </c>
      <c r="B8629" t="s">
        <v>37</v>
      </c>
      <c r="C8629" t="s">
        <v>39</v>
      </c>
      <c r="D8629" t="s">
        <v>40</v>
      </c>
      <c r="E8629" t="s">
        <v>42</v>
      </c>
      <c r="F8629" t="s">
        <v>71</v>
      </c>
      <c r="G8629">
        <v>8.9280000000000008</v>
      </c>
    </row>
    <row r="8630" spans="1:7" x14ac:dyDescent="0.55000000000000004">
      <c r="A8630" s="1">
        <v>42288</v>
      </c>
      <c r="B8630" t="s">
        <v>37</v>
      </c>
      <c r="C8630" t="s">
        <v>1708</v>
      </c>
      <c r="D8630" t="s">
        <v>26</v>
      </c>
      <c r="E8630" t="s">
        <v>28</v>
      </c>
      <c r="F8630" t="s">
        <v>61</v>
      </c>
      <c r="G8630">
        <v>8.92</v>
      </c>
    </row>
    <row r="8631" spans="1:7" x14ac:dyDescent="0.55000000000000004">
      <c r="A8631" s="1">
        <v>42624</v>
      </c>
      <c r="B8631" t="s">
        <v>98</v>
      </c>
      <c r="C8631" t="s">
        <v>786</v>
      </c>
      <c r="D8631" t="s">
        <v>144</v>
      </c>
      <c r="E8631" t="s">
        <v>28</v>
      </c>
      <c r="F8631" t="s">
        <v>61</v>
      </c>
      <c r="G8631">
        <v>8.92</v>
      </c>
    </row>
    <row r="8632" spans="1:7" x14ac:dyDescent="0.55000000000000004">
      <c r="A8632" s="1">
        <v>42835</v>
      </c>
      <c r="B8632" t="s">
        <v>37</v>
      </c>
      <c r="C8632" t="s">
        <v>494</v>
      </c>
      <c r="D8632" t="s">
        <v>144</v>
      </c>
      <c r="E8632" t="s">
        <v>42</v>
      </c>
      <c r="F8632" t="s">
        <v>71</v>
      </c>
      <c r="G8632">
        <v>8.9039999999999999</v>
      </c>
    </row>
    <row r="8633" spans="1:7" x14ac:dyDescent="0.55000000000000004">
      <c r="A8633" s="1">
        <v>43417</v>
      </c>
      <c r="B8633" t="s">
        <v>22</v>
      </c>
      <c r="C8633" t="s">
        <v>331</v>
      </c>
      <c r="D8633" t="s">
        <v>26</v>
      </c>
      <c r="E8633" t="s">
        <v>42</v>
      </c>
      <c r="F8633" t="s">
        <v>86</v>
      </c>
      <c r="G8633">
        <v>8.9039999999999999</v>
      </c>
    </row>
    <row r="8634" spans="1:7" x14ac:dyDescent="0.55000000000000004">
      <c r="A8634" s="1">
        <v>43346</v>
      </c>
      <c r="B8634" t="s">
        <v>37</v>
      </c>
      <c r="C8634" t="s">
        <v>207</v>
      </c>
      <c r="D8634" t="s">
        <v>101</v>
      </c>
      <c r="E8634" t="s">
        <v>42</v>
      </c>
      <c r="F8634" t="s">
        <v>86</v>
      </c>
      <c r="G8634">
        <v>8.9039999999999999</v>
      </c>
    </row>
    <row r="8635" spans="1:7" x14ac:dyDescent="0.55000000000000004">
      <c r="A8635" s="1">
        <v>43215</v>
      </c>
      <c r="B8635" t="s">
        <v>22</v>
      </c>
      <c r="C8635" t="s">
        <v>306</v>
      </c>
      <c r="D8635" t="s">
        <v>40</v>
      </c>
      <c r="E8635" t="s">
        <v>42</v>
      </c>
      <c r="F8635" t="s">
        <v>64</v>
      </c>
      <c r="G8635">
        <v>8.8960000000000008</v>
      </c>
    </row>
    <row r="8636" spans="1:7" x14ac:dyDescent="0.55000000000000004">
      <c r="A8636" s="1">
        <v>42211</v>
      </c>
      <c r="B8636" t="s">
        <v>22</v>
      </c>
      <c r="C8636" t="s">
        <v>100</v>
      </c>
      <c r="D8636" t="s">
        <v>101</v>
      </c>
      <c r="E8636" t="s">
        <v>42</v>
      </c>
      <c r="F8636" t="s">
        <v>71</v>
      </c>
      <c r="G8636">
        <v>8.8800000000000008</v>
      </c>
    </row>
    <row r="8637" spans="1:7" x14ac:dyDescent="0.55000000000000004">
      <c r="A8637" s="1">
        <v>42833</v>
      </c>
      <c r="B8637" t="s">
        <v>98</v>
      </c>
      <c r="C8637" t="s">
        <v>494</v>
      </c>
      <c r="D8637" t="s">
        <v>144</v>
      </c>
      <c r="E8637" t="s">
        <v>42</v>
      </c>
      <c r="F8637" t="s">
        <v>169</v>
      </c>
      <c r="G8637">
        <v>8.8719999999999999</v>
      </c>
    </row>
    <row r="8638" spans="1:7" x14ac:dyDescent="0.55000000000000004">
      <c r="A8638" s="1">
        <v>42492</v>
      </c>
      <c r="B8638" t="s">
        <v>37</v>
      </c>
      <c r="C8638" t="s">
        <v>100</v>
      </c>
      <c r="D8638" t="s">
        <v>101</v>
      </c>
      <c r="E8638" t="s">
        <v>42</v>
      </c>
      <c r="F8638" t="s">
        <v>43</v>
      </c>
      <c r="G8638">
        <v>8.8559999999999999</v>
      </c>
    </row>
    <row r="8639" spans="1:7" x14ac:dyDescent="0.55000000000000004">
      <c r="A8639" s="1">
        <v>43406</v>
      </c>
      <c r="B8639" t="s">
        <v>37</v>
      </c>
      <c r="C8639" t="s">
        <v>143</v>
      </c>
      <c r="D8639" t="s">
        <v>144</v>
      </c>
      <c r="E8639" t="s">
        <v>42</v>
      </c>
      <c r="F8639" t="s">
        <v>169</v>
      </c>
      <c r="G8639">
        <v>8.8559999999999999</v>
      </c>
    </row>
    <row r="8640" spans="1:7" x14ac:dyDescent="0.55000000000000004">
      <c r="A8640" s="1">
        <v>42983</v>
      </c>
      <c r="B8640" t="s">
        <v>22</v>
      </c>
      <c r="C8640" t="s">
        <v>494</v>
      </c>
      <c r="D8640" t="s">
        <v>144</v>
      </c>
      <c r="E8640" t="s">
        <v>42</v>
      </c>
      <c r="F8640" t="s">
        <v>71</v>
      </c>
      <c r="G8640">
        <v>8.8559999999999999</v>
      </c>
    </row>
    <row r="8641" spans="1:7" x14ac:dyDescent="0.55000000000000004">
      <c r="A8641" s="1">
        <v>42802</v>
      </c>
      <c r="B8641" t="s">
        <v>98</v>
      </c>
      <c r="C8641" t="s">
        <v>100</v>
      </c>
      <c r="D8641" t="s">
        <v>101</v>
      </c>
      <c r="E8641" t="s">
        <v>42</v>
      </c>
      <c r="F8641" t="s">
        <v>71</v>
      </c>
      <c r="G8641">
        <v>8.8559999999999999</v>
      </c>
    </row>
    <row r="8642" spans="1:7" x14ac:dyDescent="0.55000000000000004">
      <c r="A8642" s="1">
        <v>43180</v>
      </c>
      <c r="B8642" t="s">
        <v>22</v>
      </c>
      <c r="C8642" t="s">
        <v>143</v>
      </c>
      <c r="D8642" t="s">
        <v>144</v>
      </c>
      <c r="E8642" t="s">
        <v>42</v>
      </c>
      <c r="F8642" t="s">
        <v>169</v>
      </c>
      <c r="G8642">
        <v>8.8559999999999999</v>
      </c>
    </row>
    <row r="8643" spans="1:7" x14ac:dyDescent="0.55000000000000004">
      <c r="A8643" s="1">
        <v>43263</v>
      </c>
      <c r="B8643" t="s">
        <v>22</v>
      </c>
      <c r="C8643" t="s">
        <v>207</v>
      </c>
      <c r="D8643" t="s">
        <v>101</v>
      </c>
      <c r="E8643" t="s">
        <v>28</v>
      </c>
      <c r="F8643" t="s">
        <v>61</v>
      </c>
      <c r="G8643">
        <v>8.8559999999999999</v>
      </c>
    </row>
    <row r="8644" spans="1:7" x14ac:dyDescent="0.55000000000000004">
      <c r="A8644" s="1">
        <v>42056</v>
      </c>
      <c r="B8644" t="s">
        <v>22</v>
      </c>
      <c r="C8644" t="s">
        <v>207</v>
      </c>
      <c r="D8644" t="s">
        <v>101</v>
      </c>
      <c r="E8644" t="s">
        <v>42</v>
      </c>
      <c r="F8644" t="s">
        <v>71</v>
      </c>
      <c r="G8644">
        <v>8.85</v>
      </c>
    </row>
    <row r="8645" spans="1:7" x14ac:dyDescent="0.55000000000000004">
      <c r="A8645" s="1">
        <v>43290</v>
      </c>
      <c r="B8645" t="s">
        <v>37</v>
      </c>
      <c r="C8645" t="s">
        <v>207</v>
      </c>
      <c r="D8645" t="s">
        <v>101</v>
      </c>
      <c r="E8645" t="s">
        <v>42</v>
      </c>
      <c r="F8645" t="s">
        <v>64</v>
      </c>
      <c r="G8645">
        <v>8.84</v>
      </c>
    </row>
    <row r="8646" spans="1:7" x14ac:dyDescent="0.55000000000000004">
      <c r="A8646" s="1">
        <v>43352</v>
      </c>
      <c r="B8646" t="s">
        <v>22</v>
      </c>
      <c r="C8646" t="s">
        <v>331</v>
      </c>
      <c r="D8646" t="s">
        <v>26</v>
      </c>
      <c r="E8646" t="s">
        <v>42</v>
      </c>
      <c r="F8646" t="s">
        <v>575</v>
      </c>
      <c r="G8646">
        <v>8.8320000000000007</v>
      </c>
    </row>
    <row r="8647" spans="1:7" x14ac:dyDescent="0.55000000000000004">
      <c r="A8647" s="1">
        <v>43361</v>
      </c>
      <c r="B8647" t="s">
        <v>37</v>
      </c>
      <c r="C8647" t="s">
        <v>39</v>
      </c>
      <c r="D8647" t="s">
        <v>40</v>
      </c>
      <c r="E8647" t="s">
        <v>42</v>
      </c>
      <c r="F8647" t="s">
        <v>64</v>
      </c>
      <c r="G8647">
        <v>8.82</v>
      </c>
    </row>
    <row r="8648" spans="1:7" x14ac:dyDescent="0.55000000000000004">
      <c r="A8648" s="1">
        <v>43359</v>
      </c>
      <c r="B8648" t="s">
        <v>37</v>
      </c>
      <c r="C8648" t="s">
        <v>39</v>
      </c>
      <c r="D8648" t="s">
        <v>40</v>
      </c>
      <c r="E8648" t="s">
        <v>42</v>
      </c>
      <c r="F8648" t="s">
        <v>86</v>
      </c>
      <c r="G8648">
        <v>8.82</v>
      </c>
    </row>
    <row r="8649" spans="1:7" x14ac:dyDescent="0.55000000000000004">
      <c r="A8649" s="1">
        <v>43042</v>
      </c>
      <c r="B8649" t="s">
        <v>22</v>
      </c>
      <c r="C8649" t="s">
        <v>92</v>
      </c>
      <c r="D8649" t="s">
        <v>40</v>
      </c>
      <c r="E8649" t="s">
        <v>42</v>
      </c>
      <c r="F8649" t="s">
        <v>64</v>
      </c>
      <c r="G8649">
        <v>8.82</v>
      </c>
    </row>
    <row r="8650" spans="1:7" x14ac:dyDescent="0.55000000000000004">
      <c r="A8650" s="1">
        <v>43130</v>
      </c>
      <c r="B8650" t="s">
        <v>98</v>
      </c>
      <c r="C8650" t="s">
        <v>39</v>
      </c>
      <c r="D8650" t="s">
        <v>40</v>
      </c>
      <c r="E8650" t="s">
        <v>42</v>
      </c>
      <c r="F8650" t="s">
        <v>64</v>
      </c>
      <c r="G8650">
        <v>8.82</v>
      </c>
    </row>
    <row r="8651" spans="1:7" x14ac:dyDescent="0.55000000000000004">
      <c r="A8651" s="1">
        <v>43092</v>
      </c>
      <c r="B8651" t="s">
        <v>37</v>
      </c>
      <c r="C8651" t="s">
        <v>92</v>
      </c>
      <c r="D8651" t="s">
        <v>40</v>
      </c>
      <c r="E8651" t="s">
        <v>42</v>
      </c>
      <c r="F8651" t="s">
        <v>64</v>
      </c>
      <c r="G8651">
        <v>8.82</v>
      </c>
    </row>
    <row r="8652" spans="1:7" x14ac:dyDescent="0.55000000000000004">
      <c r="A8652" s="1">
        <v>42493</v>
      </c>
      <c r="B8652" t="s">
        <v>22</v>
      </c>
      <c r="C8652" t="s">
        <v>39</v>
      </c>
      <c r="D8652" t="s">
        <v>40</v>
      </c>
      <c r="E8652" t="s">
        <v>42</v>
      </c>
      <c r="F8652" t="s">
        <v>64</v>
      </c>
      <c r="G8652">
        <v>8.82</v>
      </c>
    </row>
    <row r="8653" spans="1:7" x14ac:dyDescent="0.55000000000000004">
      <c r="A8653" s="1">
        <v>42981</v>
      </c>
      <c r="B8653" t="s">
        <v>22</v>
      </c>
      <c r="C8653" t="s">
        <v>207</v>
      </c>
      <c r="D8653" t="s">
        <v>101</v>
      </c>
      <c r="E8653" t="s">
        <v>42</v>
      </c>
      <c r="F8653" t="s">
        <v>71</v>
      </c>
      <c r="G8653">
        <v>8.8079999999999998</v>
      </c>
    </row>
    <row r="8654" spans="1:7" x14ac:dyDescent="0.55000000000000004">
      <c r="A8654" s="1">
        <v>43406</v>
      </c>
      <c r="B8654" t="s">
        <v>98</v>
      </c>
      <c r="C8654" t="s">
        <v>39</v>
      </c>
      <c r="D8654" t="s">
        <v>40</v>
      </c>
      <c r="E8654" t="s">
        <v>42</v>
      </c>
      <c r="F8654" t="s">
        <v>64</v>
      </c>
      <c r="G8654">
        <v>8.8000000000000007</v>
      </c>
    </row>
    <row r="8655" spans="1:7" x14ac:dyDescent="0.55000000000000004">
      <c r="A8655" s="1">
        <v>43438</v>
      </c>
      <c r="B8655" t="s">
        <v>22</v>
      </c>
      <c r="C8655" t="s">
        <v>225</v>
      </c>
      <c r="D8655" t="s">
        <v>101</v>
      </c>
      <c r="E8655" t="s">
        <v>42</v>
      </c>
      <c r="F8655" t="s">
        <v>64</v>
      </c>
      <c r="G8655">
        <v>8.8000000000000007</v>
      </c>
    </row>
    <row r="8656" spans="1:7" x14ac:dyDescent="0.55000000000000004">
      <c r="A8656" s="1">
        <v>43302</v>
      </c>
      <c r="B8656" t="s">
        <v>22</v>
      </c>
      <c r="C8656" t="s">
        <v>315</v>
      </c>
      <c r="D8656" t="s">
        <v>26</v>
      </c>
      <c r="E8656" t="s">
        <v>28</v>
      </c>
      <c r="F8656" t="s">
        <v>61</v>
      </c>
      <c r="G8656">
        <v>8.8000000000000007</v>
      </c>
    </row>
    <row r="8657" spans="1:7" x14ac:dyDescent="0.55000000000000004">
      <c r="A8657" s="1">
        <v>43301</v>
      </c>
      <c r="B8657" t="s">
        <v>22</v>
      </c>
      <c r="C8657" t="s">
        <v>207</v>
      </c>
      <c r="D8657" t="s">
        <v>101</v>
      </c>
      <c r="E8657" t="s">
        <v>28</v>
      </c>
      <c r="F8657" t="s">
        <v>61</v>
      </c>
      <c r="G8657">
        <v>8.7919999999999998</v>
      </c>
    </row>
    <row r="8658" spans="1:7" x14ac:dyDescent="0.55000000000000004">
      <c r="A8658" s="1">
        <v>42703</v>
      </c>
      <c r="B8658" t="s">
        <v>22</v>
      </c>
      <c r="C8658" t="s">
        <v>100</v>
      </c>
      <c r="D8658" t="s">
        <v>101</v>
      </c>
      <c r="E8658" t="s">
        <v>42</v>
      </c>
      <c r="F8658" t="s">
        <v>71</v>
      </c>
      <c r="G8658">
        <v>8.7840000000000007</v>
      </c>
    </row>
    <row r="8659" spans="1:7" x14ac:dyDescent="0.55000000000000004">
      <c r="A8659" s="1">
        <v>43316</v>
      </c>
      <c r="B8659" t="s">
        <v>37</v>
      </c>
      <c r="C8659" t="s">
        <v>453</v>
      </c>
      <c r="D8659" t="s">
        <v>40</v>
      </c>
      <c r="E8659" t="s">
        <v>42</v>
      </c>
      <c r="F8659" t="s">
        <v>169</v>
      </c>
      <c r="G8659">
        <v>8.7840000000000007</v>
      </c>
    </row>
    <row r="8660" spans="1:7" x14ac:dyDescent="0.55000000000000004">
      <c r="A8660" s="1">
        <v>42979</v>
      </c>
      <c r="B8660" t="s">
        <v>22</v>
      </c>
      <c r="C8660" t="s">
        <v>234</v>
      </c>
      <c r="D8660" t="s">
        <v>101</v>
      </c>
      <c r="E8660" t="s">
        <v>67</v>
      </c>
      <c r="F8660" t="s">
        <v>68</v>
      </c>
      <c r="G8660">
        <v>8.7799999999999994</v>
      </c>
    </row>
    <row r="8661" spans="1:7" x14ac:dyDescent="0.55000000000000004">
      <c r="A8661" s="1">
        <v>43204</v>
      </c>
      <c r="B8661" t="s">
        <v>98</v>
      </c>
      <c r="C8661" t="s">
        <v>593</v>
      </c>
      <c r="D8661" t="s">
        <v>101</v>
      </c>
      <c r="E8661" t="s">
        <v>42</v>
      </c>
      <c r="F8661" t="s">
        <v>71</v>
      </c>
      <c r="G8661">
        <v>8.76</v>
      </c>
    </row>
    <row r="8662" spans="1:7" x14ac:dyDescent="0.55000000000000004">
      <c r="A8662" s="1">
        <v>43431</v>
      </c>
      <c r="B8662" t="s">
        <v>22</v>
      </c>
      <c r="C8662" t="s">
        <v>84</v>
      </c>
      <c r="D8662" t="s">
        <v>26</v>
      </c>
      <c r="E8662" t="s">
        <v>42</v>
      </c>
      <c r="F8662" t="s">
        <v>64</v>
      </c>
      <c r="G8662">
        <v>8.76</v>
      </c>
    </row>
    <row r="8663" spans="1:7" x14ac:dyDescent="0.55000000000000004">
      <c r="A8663" s="1">
        <v>43436</v>
      </c>
      <c r="B8663" t="s">
        <v>22</v>
      </c>
      <c r="C8663" t="s">
        <v>100</v>
      </c>
      <c r="D8663" t="s">
        <v>101</v>
      </c>
      <c r="E8663" t="s">
        <v>28</v>
      </c>
      <c r="F8663" t="s">
        <v>61</v>
      </c>
      <c r="G8663">
        <v>8.7520000000000007</v>
      </c>
    </row>
    <row r="8664" spans="1:7" x14ac:dyDescent="0.55000000000000004">
      <c r="A8664" s="1">
        <v>43042</v>
      </c>
      <c r="B8664" t="s">
        <v>22</v>
      </c>
      <c r="C8664" t="s">
        <v>25</v>
      </c>
      <c r="D8664" t="s">
        <v>26</v>
      </c>
      <c r="E8664" t="s">
        <v>42</v>
      </c>
      <c r="F8664" t="s">
        <v>64</v>
      </c>
      <c r="G8664">
        <v>8.75</v>
      </c>
    </row>
    <row r="8665" spans="1:7" x14ac:dyDescent="0.55000000000000004">
      <c r="A8665" s="1">
        <v>42914</v>
      </c>
      <c r="B8665" t="s">
        <v>22</v>
      </c>
      <c r="C8665" t="s">
        <v>786</v>
      </c>
      <c r="D8665" t="s">
        <v>144</v>
      </c>
      <c r="E8665" t="s">
        <v>42</v>
      </c>
      <c r="F8665" t="s">
        <v>74</v>
      </c>
      <c r="G8665">
        <v>8.74</v>
      </c>
    </row>
    <row r="8666" spans="1:7" x14ac:dyDescent="0.55000000000000004">
      <c r="A8666" s="1">
        <v>43058</v>
      </c>
      <c r="B8666" t="s">
        <v>22</v>
      </c>
      <c r="C8666" t="s">
        <v>263</v>
      </c>
      <c r="D8666" t="s">
        <v>144</v>
      </c>
      <c r="E8666" t="s">
        <v>42</v>
      </c>
      <c r="F8666" t="s">
        <v>74</v>
      </c>
      <c r="G8666">
        <v>8.74</v>
      </c>
    </row>
    <row r="8667" spans="1:7" x14ac:dyDescent="0.55000000000000004">
      <c r="A8667" s="1">
        <v>42924</v>
      </c>
      <c r="B8667" t="s">
        <v>22</v>
      </c>
      <c r="C8667" t="s">
        <v>453</v>
      </c>
      <c r="D8667" t="s">
        <v>40</v>
      </c>
      <c r="E8667" t="s">
        <v>42</v>
      </c>
      <c r="F8667" t="s">
        <v>71</v>
      </c>
      <c r="G8667">
        <v>8.7360000000000007</v>
      </c>
    </row>
    <row r="8668" spans="1:7" x14ac:dyDescent="0.55000000000000004">
      <c r="A8668" s="1">
        <v>42367</v>
      </c>
      <c r="B8668" t="s">
        <v>98</v>
      </c>
      <c r="C8668" t="s">
        <v>207</v>
      </c>
      <c r="D8668" t="s">
        <v>101</v>
      </c>
      <c r="E8668" t="s">
        <v>28</v>
      </c>
      <c r="F8668" t="s">
        <v>61</v>
      </c>
      <c r="G8668">
        <v>8.7360000000000007</v>
      </c>
    </row>
    <row r="8669" spans="1:7" x14ac:dyDescent="0.55000000000000004">
      <c r="A8669" s="1">
        <v>42900</v>
      </c>
      <c r="B8669" t="s">
        <v>98</v>
      </c>
      <c r="C8669" t="s">
        <v>39</v>
      </c>
      <c r="D8669" t="s">
        <v>40</v>
      </c>
      <c r="E8669" t="s">
        <v>28</v>
      </c>
      <c r="F8669" t="s">
        <v>61</v>
      </c>
      <c r="G8669">
        <v>8.73</v>
      </c>
    </row>
    <row r="8670" spans="1:7" x14ac:dyDescent="0.55000000000000004">
      <c r="A8670" s="1">
        <v>43410</v>
      </c>
      <c r="B8670" t="s">
        <v>22</v>
      </c>
      <c r="C8670" t="s">
        <v>39</v>
      </c>
      <c r="D8670" t="s">
        <v>40</v>
      </c>
      <c r="E8670" t="s">
        <v>28</v>
      </c>
      <c r="F8670" t="s">
        <v>61</v>
      </c>
      <c r="G8670">
        <v>8.73</v>
      </c>
    </row>
    <row r="8671" spans="1:7" x14ac:dyDescent="0.55000000000000004">
      <c r="A8671" s="1">
        <v>42689</v>
      </c>
      <c r="B8671" t="s">
        <v>37</v>
      </c>
      <c r="C8671" t="s">
        <v>207</v>
      </c>
      <c r="D8671" t="s">
        <v>101</v>
      </c>
      <c r="E8671" t="s">
        <v>42</v>
      </c>
      <c r="F8671" t="s">
        <v>575</v>
      </c>
      <c r="G8671">
        <v>8.7200000000000006</v>
      </c>
    </row>
    <row r="8672" spans="1:7" x14ac:dyDescent="0.55000000000000004">
      <c r="A8672" s="1">
        <v>42276</v>
      </c>
      <c r="B8672" t="s">
        <v>22</v>
      </c>
      <c r="C8672" t="s">
        <v>39</v>
      </c>
      <c r="D8672" t="s">
        <v>40</v>
      </c>
      <c r="E8672" t="s">
        <v>42</v>
      </c>
      <c r="F8672" t="s">
        <v>265</v>
      </c>
      <c r="G8672">
        <v>8.7200000000000006</v>
      </c>
    </row>
    <row r="8673" spans="1:7" x14ac:dyDescent="0.55000000000000004">
      <c r="A8673" s="1">
        <v>42781</v>
      </c>
      <c r="B8673" t="s">
        <v>22</v>
      </c>
      <c r="C8673" t="s">
        <v>263</v>
      </c>
      <c r="D8673" t="s">
        <v>144</v>
      </c>
      <c r="E8673" t="s">
        <v>42</v>
      </c>
      <c r="F8673" t="s">
        <v>265</v>
      </c>
      <c r="G8673">
        <v>8.7200000000000006</v>
      </c>
    </row>
    <row r="8674" spans="1:7" x14ac:dyDescent="0.55000000000000004">
      <c r="A8674" s="1">
        <v>43335</v>
      </c>
      <c r="B8674" t="s">
        <v>22</v>
      </c>
      <c r="C8674" t="s">
        <v>50</v>
      </c>
      <c r="D8674" t="s">
        <v>26</v>
      </c>
      <c r="E8674" t="s">
        <v>42</v>
      </c>
      <c r="F8674" t="s">
        <v>86</v>
      </c>
      <c r="G8674">
        <v>8.7200000000000006</v>
      </c>
    </row>
    <row r="8675" spans="1:7" x14ac:dyDescent="0.55000000000000004">
      <c r="A8675" s="1">
        <v>42688</v>
      </c>
      <c r="B8675" t="s">
        <v>37</v>
      </c>
      <c r="C8675" t="s">
        <v>416</v>
      </c>
      <c r="D8675" t="s">
        <v>40</v>
      </c>
      <c r="E8675" t="s">
        <v>42</v>
      </c>
      <c r="F8675" t="s">
        <v>265</v>
      </c>
      <c r="G8675">
        <v>8.7200000000000006</v>
      </c>
    </row>
    <row r="8676" spans="1:7" x14ac:dyDescent="0.55000000000000004">
      <c r="A8676" s="1">
        <v>43163</v>
      </c>
      <c r="B8676" t="s">
        <v>98</v>
      </c>
      <c r="C8676" t="s">
        <v>100</v>
      </c>
      <c r="D8676" t="s">
        <v>101</v>
      </c>
      <c r="E8676" t="s">
        <v>42</v>
      </c>
      <c r="F8676" t="s">
        <v>55</v>
      </c>
      <c r="G8676">
        <v>8.7200000000000006</v>
      </c>
    </row>
    <row r="8677" spans="1:7" x14ac:dyDescent="0.55000000000000004">
      <c r="A8677" s="1">
        <v>42910</v>
      </c>
      <c r="B8677" t="s">
        <v>37</v>
      </c>
      <c r="C8677" t="s">
        <v>100</v>
      </c>
      <c r="D8677" t="s">
        <v>101</v>
      </c>
      <c r="E8677" t="s">
        <v>42</v>
      </c>
      <c r="F8677" t="s">
        <v>74</v>
      </c>
      <c r="G8677">
        <v>8.7119999999999997</v>
      </c>
    </row>
    <row r="8678" spans="1:7" x14ac:dyDescent="0.55000000000000004">
      <c r="A8678" s="1">
        <v>42205</v>
      </c>
      <c r="B8678" t="s">
        <v>22</v>
      </c>
      <c r="C8678" t="s">
        <v>39</v>
      </c>
      <c r="D8678" t="s">
        <v>40</v>
      </c>
      <c r="E8678" t="s">
        <v>42</v>
      </c>
      <c r="F8678" t="s">
        <v>71</v>
      </c>
      <c r="G8678">
        <v>8.7040000000000006</v>
      </c>
    </row>
    <row r="8679" spans="1:7" x14ac:dyDescent="0.55000000000000004">
      <c r="A8679" s="1">
        <v>42364</v>
      </c>
      <c r="B8679" t="s">
        <v>22</v>
      </c>
      <c r="C8679" t="s">
        <v>207</v>
      </c>
      <c r="D8679" t="s">
        <v>101</v>
      </c>
      <c r="E8679" t="s">
        <v>42</v>
      </c>
      <c r="F8679" t="s">
        <v>71</v>
      </c>
      <c r="G8679">
        <v>8.69</v>
      </c>
    </row>
    <row r="8680" spans="1:7" x14ac:dyDescent="0.55000000000000004">
      <c r="A8680" s="1">
        <v>42441</v>
      </c>
      <c r="B8680" t="s">
        <v>37</v>
      </c>
      <c r="C8680" t="s">
        <v>50</v>
      </c>
      <c r="D8680" t="s">
        <v>26</v>
      </c>
      <c r="E8680" t="s">
        <v>42</v>
      </c>
      <c r="F8680" t="s">
        <v>169</v>
      </c>
      <c r="G8680">
        <v>8.6880000000000006</v>
      </c>
    </row>
    <row r="8681" spans="1:7" x14ac:dyDescent="0.55000000000000004">
      <c r="A8681" s="1">
        <v>42297</v>
      </c>
      <c r="B8681" t="s">
        <v>98</v>
      </c>
      <c r="C8681" t="s">
        <v>207</v>
      </c>
      <c r="D8681" t="s">
        <v>101</v>
      </c>
      <c r="E8681" t="s">
        <v>42</v>
      </c>
      <c r="F8681" t="s">
        <v>71</v>
      </c>
      <c r="G8681">
        <v>8.6820000000000004</v>
      </c>
    </row>
    <row r="8682" spans="1:7" x14ac:dyDescent="0.55000000000000004">
      <c r="A8682" s="1">
        <v>43292</v>
      </c>
      <c r="B8682" t="s">
        <v>37</v>
      </c>
      <c r="C8682" t="s">
        <v>39</v>
      </c>
      <c r="D8682" t="s">
        <v>40</v>
      </c>
      <c r="E8682" t="s">
        <v>42</v>
      </c>
      <c r="F8682" t="s">
        <v>43</v>
      </c>
      <c r="G8682">
        <v>8.67</v>
      </c>
    </row>
    <row r="8683" spans="1:7" x14ac:dyDescent="0.55000000000000004">
      <c r="A8683" s="1">
        <v>42785</v>
      </c>
      <c r="B8683" t="s">
        <v>37</v>
      </c>
      <c r="C8683" t="s">
        <v>263</v>
      </c>
      <c r="D8683" t="s">
        <v>144</v>
      </c>
      <c r="E8683" t="s">
        <v>42</v>
      </c>
      <c r="F8683" t="s">
        <v>43</v>
      </c>
      <c r="G8683">
        <v>8.67</v>
      </c>
    </row>
    <row r="8684" spans="1:7" x14ac:dyDescent="0.55000000000000004">
      <c r="A8684" s="1">
        <v>42867</v>
      </c>
      <c r="B8684" t="s">
        <v>22</v>
      </c>
      <c r="C8684" t="s">
        <v>39</v>
      </c>
      <c r="D8684" t="s">
        <v>40</v>
      </c>
      <c r="E8684" t="s">
        <v>42</v>
      </c>
      <c r="F8684" t="s">
        <v>74</v>
      </c>
      <c r="G8684">
        <v>8.67</v>
      </c>
    </row>
    <row r="8685" spans="1:7" x14ac:dyDescent="0.55000000000000004">
      <c r="A8685" s="1">
        <v>42488</v>
      </c>
      <c r="B8685" t="s">
        <v>22</v>
      </c>
      <c r="C8685" t="s">
        <v>100</v>
      </c>
      <c r="D8685" t="s">
        <v>101</v>
      </c>
      <c r="E8685" t="s">
        <v>42</v>
      </c>
      <c r="F8685" t="s">
        <v>74</v>
      </c>
      <c r="G8685">
        <v>8.6519999999999992</v>
      </c>
    </row>
    <row r="8686" spans="1:7" x14ac:dyDescent="0.55000000000000004">
      <c r="A8686" s="1">
        <v>43199</v>
      </c>
      <c r="B8686" t="s">
        <v>98</v>
      </c>
      <c r="C8686" t="s">
        <v>263</v>
      </c>
      <c r="D8686" t="s">
        <v>144</v>
      </c>
      <c r="E8686" t="s">
        <v>42</v>
      </c>
      <c r="F8686" t="s">
        <v>43</v>
      </c>
      <c r="G8686">
        <v>8.64</v>
      </c>
    </row>
    <row r="8687" spans="1:7" x14ac:dyDescent="0.55000000000000004">
      <c r="A8687" s="1">
        <v>43418</v>
      </c>
      <c r="B8687" t="s">
        <v>22</v>
      </c>
      <c r="C8687" t="s">
        <v>263</v>
      </c>
      <c r="D8687" t="s">
        <v>144</v>
      </c>
      <c r="E8687" t="s">
        <v>42</v>
      </c>
      <c r="F8687" t="s">
        <v>71</v>
      </c>
      <c r="G8687">
        <v>8.64</v>
      </c>
    </row>
    <row r="8688" spans="1:7" x14ac:dyDescent="0.55000000000000004">
      <c r="A8688" s="1">
        <v>42900</v>
      </c>
      <c r="B8688" t="s">
        <v>98</v>
      </c>
      <c r="C8688" t="s">
        <v>39</v>
      </c>
      <c r="D8688" t="s">
        <v>40</v>
      </c>
      <c r="E8688" t="s">
        <v>42</v>
      </c>
      <c r="F8688" t="s">
        <v>64</v>
      </c>
      <c r="G8688">
        <v>8.64</v>
      </c>
    </row>
    <row r="8689" spans="1:7" x14ac:dyDescent="0.55000000000000004">
      <c r="A8689" s="1">
        <v>43255</v>
      </c>
      <c r="B8689" t="s">
        <v>22</v>
      </c>
      <c r="C8689" t="s">
        <v>225</v>
      </c>
      <c r="D8689" t="s">
        <v>101</v>
      </c>
      <c r="E8689" t="s">
        <v>42</v>
      </c>
      <c r="F8689" t="s">
        <v>64</v>
      </c>
      <c r="G8689">
        <v>8.64</v>
      </c>
    </row>
    <row r="8690" spans="1:7" x14ac:dyDescent="0.55000000000000004">
      <c r="A8690" s="1">
        <v>42624</v>
      </c>
      <c r="B8690" t="s">
        <v>22</v>
      </c>
      <c r="C8690" t="s">
        <v>39</v>
      </c>
      <c r="D8690" t="s">
        <v>40</v>
      </c>
      <c r="E8690" t="s">
        <v>42</v>
      </c>
      <c r="F8690" t="s">
        <v>43</v>
      </c>
      <c r="G8690">
        <v>8.64</v>
      </c>
    </row>
    <row r="8691" spans="1:7" x14ac:dyDescent="0.55000000000000004">
      <c r="A8691" s="1">
        <v>42605</v>
      </c>
      <c r="B8691" t="s">
        <v>22</v>
      </c>
      <c r="C8691" t="s">
        <v>1271</v>
      </c>
      <c r="D8691" t="s">
        <v>26</v>
      </c>
      <c r="E8691" t="s">
        <v>42</v>
      </c>
      <c r="F8691" t="s">
        <v>43</v>
      </c>
      <c r="G8691">
        <v>8.64</v>
      </c>
    </row>
    <row r="8692" spans="1:7" x14ac:dyDescent="0.55000000000000004">
      <c r="A8692" s="1">
        <v>43417</v>
      </c>
      <c r="B8692" t="s">
        <v>22</v>
      </c>
      <c r="C8692" t="s">
        <v>92</v>
      </c>
      <c r="D8692" t="s">
        <v>40</v>
      </c>
      <c r="E8692" t="s">
        <v>42</v>
      </c>
      <c r="F8692" t="s">
        <v>43</v>
      </c>
      <c r="G8692">
        <v>8.64</v>
      </c>
    </row>
    <row r="8693" spans="1:7" x14ac:dyDescent="0.55000000000000004">
      <c r="A8693" s="1">
        <v>42131</v>
      </c>
      <c r="B8693" t="s">
        <v>22</v>
      </c>
      <c r="C8693" t="s">
        <v>1244</v>
      </c>
      <c r="D8693" t="s">
        <v>144</v>
      </c>
      <c r="E8693" t="s">
        <v>42</v>
      </c>
      <c r="F8693" t="s">
        <v>64</v>
      </c>
      <c r="G8693">
        <v>8.64</v>
      </c>
    </row>
    <row r="8694" spans="1:7" x14ac:dyDescent="0.55000000000000004">
      <c r="A8694" s="1">
        <v>42345</v>
      </c>
      <c r="B8694" t="s">
        <v>22</v>
      </c>
      <c r="C8694" t="s">
        <v>39</v>
      </c>
      <c r="D8694" t="s">
        <v>40</v>
      </c>
      <c r="E8694" t="s">
        <v>42</v>
      </c>
      <c r="F8694" t="s">
        <v>64</v>
      </c>
      <c r="G8694">
        <v>8.64</v>
      </c>
    </row>
    <row r="8695" spans="1:7" x14ac:dyDescent="0.55000000000000004">
      <c r="A8695" s="1">
        <v>42973</v>
      </c>
      <c r="B8695" t="s">
        <v>22</v>
      </c>
      <c r="C8695" t="s">
        <v>234</v>
      </c>
      <c r="D8695" t="s">
        <v>101</v>
      </c>
      <c r="E8695" t="s">
        <v>42</v>
      </c>
      <c r="F8695" t="s">
        <v>64</v>
      </c>
      <c r="G8695">
        <v>8.64</v>
      </c>
    </row>
    <row r="8696" spans="1:7" x14ac:dyDescent="0.55000000000000004">
      <c r="A8696" s="1">
        <v>42242</v>
      </c>
      <c r="B8696" t="s">
        <v>98</v>
      </c>
      <c r="C8696" t="s">
        <v>241</v>
      </c>
      <c r="D8696" t="s">
        <v>144</v>
      </c>
      <c r="E8696" t="s">
        <v>42</v>
      </c>
      <c r="F8696" t="s">
        <v>64</v>
      </c>
      <c r="G8696">
        <v>8.64</v>
      </c>
    </row>
    <row r="8697" spans="1:7" x14ac:dyDescent="0.55000000000000004">
      <c r="A8697" s="1">
        <v>43447</v>
      </c>
      <c r="B8697" t="s">
        <v>22</v>
      </c>
      <c r="C8697" t="s">
        <v>39</v>
      </c>
      <c r="D8697" t="s">
        <v>40</v>
      </c>
      <c r="E8697" t="s">
        <v>42</v>
      </c>
      <c r="F8697" t="s">
        <v>43</v>
      </c>
      <c r="G8697">
        <v>8.64</v>
      </c>
    </row>
    <row r="8698" spans="1:7" x14ac:dyDescent="0.55000000000000004">
      <c r="A8698" s="1">
        <v>43425</v>
      </c>
      <c r="B8698" t="s">
        <v>98</v>
      </c>
      <c r="C8698" t="s">
        <v>39</v>
      </c>
      <c r="D8698" t="s">
        <v>40</v>
      </c>
      <c r="E8698" t="s">
        <v>42</v>
      </c>
      <c r="F8698" t="s">
        <v>74</v>
      </c>
      <c r="G8698">
        <v>8.6199999999999992</v>
      </c>
    </row>
    <row r="8699" spans="1:7" x14ac:dyDescent="0.55000000000000004">
      <c r="A8699" s="1">
        <v>42980</v>
      </c>
      <c r="B8699" t="s">
        <v>98</v>
      </c>
      <c r="C8699" t="s">
        <v>100</v>
      </c>
      <c r="D8699" t="s">
        <v>101</v>
      </c>
      <c r="E8699" t="s">
        <v>42</v>
      </c>
      <c r="F8699" t="s">
        <v>71</v>
      </c>
      <c r="G8699">
        <v>8.6080000000000005</v>
      </c>
    </row>
    <row r="8700" spans="1:7" x14ac:dyDescent="0.55000000000000004">
      <c r="A8700" s="1">
        <v>42255</v>
      </c>
      <c r="B8700" t="s">
        <v>22</v>
      </c>
      <c r="C8700" t="s">
        <v>39</v>
      </c>
      <c r="D8700" t="s">
        <v>40</v>
      </c>
      <c r="E8700" t="s">
        <v>42</v>
      </c>
      <c r="F8700" t="s">
        <v>71</v>
      </c>
      <c r="G8700">
        <v>8.6080000000000005</v>
      </c>
    </row>
    <row r="8701" spans="1:7" x14ac:dyDescent="0.55000000000000004">
      <c r="A8701" s="1">
        <v>42935</v>
      </c>
      <c r="B8701" t="s">
        <v>22</v>
      </c>
      <c r="C8701" t="s">
        <v>1488</v>
      </c>
      <c r="D8701" t="s">
        <v>26</v>
      </c>
      <c r="E8701" t="s">
        <v>42</v>
      </c>
      <c r="F8701" t="s">
        <v>71</v>
      </c>
      <c r="G8701">
        <v>8.6</v>
      </c>
    </row>
    <row r="8702" spans="1:7" x14ac:dyDescent="0.55000000000000004">
      <c r="A8702" s="1">
        <v>43368</v>
      </c>
      <c r="B8702" t="s">
        <v>37</v>
      </c>
      <c r="C8702" t="s">
        <v>143</v>
      </c>
      <c r="D8702" t="s">
        <v>144</v>
      </c>
      <c r="E8702" t="s">
        <v>42</v>
      </c>
      <c r="F8702" t="s">
        <v>71</v>
      </c>
      <c r="G8702">
        <v>8.5950000000000006</v>
      </c>
    </row>
    <row r="8703" spans="1:7" x14ac:dyDescent="0.55000000000000004">
      <c r="A8703" s="1">
        <v>43129</v>
      </c>
      <c r="B8703" t="s">
        <v>22</v>
      </c>
      <c r="C8703" t="s">
        <v>39</v>
      </c>
      <c r="D8703" t="s">
        <v>40</v>
      </c>
      <c r="E8703" t="s">
        <v>42</v>
      </c>
      <c r="F8703" t="s">
        <v>575</v>
      </c>
      <c r="G8703">
        <v>8.57</v>
      </c>
    </row>
    <row r="8704" spans="1:7" x14ac:dyDescent="0.55000000000000004">
      <c r="A8704" s="1">
        <v>42170</v>
      </c>
      <c r="B8704" t="s">
        <v>37</v>
      </c>
      <c r="C8704" t="s">
        <v>100</v>
      </c>
      <c r="D8704" t="s">
        <v>101</v>
      </c>
      <c r="E8704" t="s">
        <v>42</v>
      </c>
      <c r="F8704" t="s">
        <v>71</v>
      </c>
      <c r="G8704">
        <v>8.5679999999999996</v>
      </c>
    </row>
    <row r="8705" spans="1:7" x14ac:dyDescent="0.55000000000000004">
      <c r="A8705" s="1">
        <v>42437</v>
      </c>
      <c r="B8705" t="s">
        <v>22</v>
      </c>
      <c r="C8705" t="s">
        <v>207</v>
      </c>
      <c r="D8705" t="s">
        <v>101</v>
      </c>
      <c r="E8705" t="s">
        <v>42</v>
      </c>
      <c r="F8705" t="s">
        <v>71</v>
      </c>
      <c r="G8705">
        <v>8.5679999999999996</v>
      </c>
    </row>
    <row r="8706" spans="1:7" x14ac:dyDescent="0.55000000000000004">
      <c r="A8706" s="1">
        <v>42243</v>
      </c>
      <c r="B8706" t="s">
        <v>22</v>
      </c>
      <c r="C8706" t="s">
        <v>39</v>
      </c>
      <c r="D8706" t="s">
        <v>40</v>
      </c>
      <c r="E8706" t="s">
        <v>42</v>
      </c>
      <c r="F8706" t="s">
        <v>64</v>
      </c>
      <c r="G8706">
        <v>8.56</v>
      </c>
    </row>
    <row r="8707" spans="1:7" x14ac:dyDescent="0.55000000000000004">
      <c r="A8707" s="1">
        <v>43436</v>
      </c>
      <c r="B8707" t="s">
        <v>37</v>
      </c>
      <c r="C8707" t="s">
        <v>39</v>
      </c>
      <c r="D8707" t="s">
        <v>40</v>
      </c>
      <c r="E8707" t="s">
        <v>42</v>
      </c>
      <c r="F8707" t="s">
        <v>86</v>
      </c>
      <c r="G8707">
        <v>8.56</v>
      </c>
    </row>
    <row r="8708" spans="1:7" x14ac:dyDescent="0.55000000000000004">
      <c r="A8708" s="1">
        <v>43407</v>
      </c>
      <c r="B8708" t="s">
        <v>22</v>
      </c>
      <c r="C8708" t="s">
        <v>225</v>
      </c>
      <c r="D8708" t="s">
        <v>101</v>
      </c>
      <c r="E8708" t="s">
        <v>42</v>
      </c>
      <c r="F8708" t="s">
        <v>86</v>
      </c>
      <c r="G8708">
        <v>8.56</v>
      </c>
    </row>
    <row r="8709" spans="1:7" x14ac:dyDescent="0.55000000000000004">
      <c r="A8709" s="1">
        <v>43077</v>
      </c>
      <c r="B8709" t="s">
        <v>37</v>
      </c>
      <c r="C8709" t="s">
        <v>39</v>
      </c>
      <c r="D8709" t="s">
        <v>40</v>
      </c>
      <c r="E8709" t="s">
        <v>42</v>
      </c>
      <c r="F8709" t="s">
        <v>64</v>
      </c>
      <c r="G8709">
        <v>8.56</v>
      </c>
    </row>
    <row r="8710" spans="1:7" x14ac:dyDescent="0.55000000000000004">
      <c r="A8710" s="1">
        <v>42157</v>
      </c>
      <c r="B8710" t="s">
        <v>22</v>
      </c>
      <c r="C8710" t="s">
        <v>1271</v>
      </c>
      <c r="D8710" t="s">
        <v>26</v>
      </c>
      <c r="E8710" t="s">
        <v>42</v>
      </c>
      <c r="F8710" t="s">
        <v>64</v>
      </c>
      <c r="G8710">
        <v>8.56</v>
      </c>
    </row>
    <row r="8711" spans="1:7" x14ac:dyDescent="0.55000000000000004">
      <c r="A8711" s="1">
        <v>43011</v>
      </c>
      <c r="B8711" t="s">
        <v>98</v>
      </c>
      <c r="C8711" t="s">
        <v>39</v>
      </c>
      <c r="D8711" t="s">
        <v>40</v>
      </c>
      <c r="E8711" t="s">
        <v>42</v>
      </c>
      <c r="F8711" t="s">
        <v>86</v>
      </c>
      <c r="G8711">
        <v>8.56</v>
      </c>
    </row>
    <row r="8712" spans="1:7" x14ac:dyDescent="0.55000000000000004">
      <c r="A8712" s="1">
        <v>43329</v>
      </c>
      <c r="B8712" t="s">
        <v>37</v>
      </c>
      <c r="C8712" t="s">
        <v>39</v>
      </c>
      <c r="D8712" t="s">
        <v>40</v>
      </c>
      <c r="E8712" t="s">
        <v>42</v>
      </c>
      <c r="F8712" t="s">
        <v>86</v>
      </c>
      <c r="G8712">
        <v>8.56</v>
      </c>
    </row>
    <row r="8713" spans="1:7" x14ac:dyDescent="0.55000000000000004">
      <c r="A8713" s="1">
        <v>42267</v>
      </c>
      <c r="B8713" t="s">
        <v>37</v>
      </c>
      <c r="C8713" t="s">
        <v>39</v>
      </c>
      <c r="D8713" t="s">
        <v>40</v>
      </c>
      <c r="E8713" t="s">
        <v>42</v>
      </c>
      <c r="F8713" t="s">
        <v>86</v>
      </c>
      <c r="G8713">
        <v>8.56</v>
      </c>
    </row>
    <row r="8714" spans="1:7" x14ac:dyDescent="0.55000000000000004">
      <c r="A8714" s="1">
        <v>43357</v>
      </c>
      <c r="B8714" t="s">
        <v>22</v>
      </c>
      <c r="C8714" t="s">
        <v>263</v>
      </c>
      <c r="D8714" t="s">
        <v>144</v>
      </c>
      <c r="E8714" t="s">
        <v>42</v>
      </c>
      <c r="F8714" t="s">
        <v>86</v>
      </c>
      <c r="G8714">
        <v>8.56</v>
      </c>
    </row>
    <row r="8715" spans="1:7" x14ac:dyDescent="0.55000000000000004">
      <c r="A8715" s="1">
        <v>43394</v>
      </c>
      <c r="B8715" t="s">
        <v>22</v>
      </c>
      <c r="C8715" t="s">
        <v>306</v>
      </c>
      <c r="D8715" t="s">
        <v>40</v>
      </c>
      <c r="E8715" t="s">
        <v>42</v>
      </c>
      <c r="F8715" t="s">
        <v>71</v>
      </c>
      <c r="G8715">
        <v>8.5589999999999993</v>
      </c>
    </row>
    <row r="8716" spans="1:7" x14ac:dyDescent="0.55000000000000004">
      <c r="A8716" s="1">
        <v>42261</v>
      </c>
      <c r="B8716" t="s">
        <v>37</v>
      </c>
      <c r="C8716" t="s">
        <v>100</v>
      </c>
      <c r="D8716" t="s">
        <v>101</v>
      </c>
      <c r="E8716" t="s">
        <v>42</v>
      </c>
      <c r="F8716" t="s">
        <v>71</v>
      </c>
      <c r="G8716">
        <v>8.5519999999999996</v>
      </c>
    </row>
    <row r="8717" spans="1:7" x14ac:dyDescent="0.55000000000000004">
      <c r="A8717" s="1">
        <v>42930</v>
      </c>
      <c r="B8717" t="s">
        <v>37</v>
      </c>
      <c r="C8717" t="s">
        <v>263</v>
      </c>
      <c r="D8717" t="s">
        <v>144</v>
      </c>
      <c r="E8717" t="s">
        <v>42</v>
      </c>
      <c r="F8717" t="s">
        <v>71</v>
      </c>
      <c r="G8717">
        <v>8.5440000000000005</v>
      </c>
    </row>
    <row r="8718" spans="1:7" x14ac:dyDescent="0.55000000000000004">
      <c r="A8718" s="1">
        <v>43458</v>
      </c>
      <c r="B8718" t="s">
        <v>98</v>
      </c>
      <c r="C8718" t="s">
        <v>306</v>
      </c>
      <c r="D8718" t="s">
        <v>40</v>
      </c>
      <c r="E8718" t="s">
        <v>28</v>
      </c>
      <c r="F8718" t="s">
        <v>61</v>
      </c>
      <c r="G8718">
        <v>8.5440000000000005</v>
      </c>
    </row>
    <row r="8719" spans="1:7" x14ac:dyDescent="0.55000000000000004">
      <c r="A8719" s="1">
        <v>42268</v>
      </c>
      <c r="B8719" t="s">
        <v>98</v>
      </c>
      <c r="C8719" t="s">
        <v>100</v>
      </c>
      <c r="D8719" t="s">
        <v>101</v>
      </c>
      <c r="E8719" t="s">
        <v>28</v>
      </c>
      <c r="F8719" t="s">
        <v>61</v>
      </c>
      <c r="G8719">
        <v>8.5440000000000005</v>
      </c>
    </row>
    <row r="8720" spans="1:7" x14ac:dyDescent="0.55000000000000004">
      <c r="A8720" s="1">
        <v>43180</v>
      </c>
      <c r="B8720" t="s">
        <v>22</v>
      </c>
      <c r="C8720" t="s">
        <v>39</v>
      </c>
      <c r="D8720" t="s">
        <v>40</v>
      </c>
      <c r="E8720" t="s">
        <v>42</v>
      </c>
      <c r="F8720" t="s">
        <v>71</v>
      </c>
      <c r="G8720">
        <v>8.5440000000000005</v>
      </c>
    </row>
    <row r="8721" spans="1:7" x14ac:dyDescent="0.55000000000000004">
      <c r="A8721" s="1">
        <v>42353</v>
      </c>
      <c r="B8721" t="s">
        <v>37</v>
      </c>
      <c r="C8721" t="s">
        <v>207</v>
      </c>
      <c r="D8721" t="s">
        <v>101</v>
      </c>
      <c r="E8721" t="s">
        <v>28</v>
      </c>
      <c r="F8721" t="s">
        <v>61</v>
      </c>
      <c r="G8721">
        <v>8.5440000000000005</v>
      </c>
    </row>
    <row r="8722" spans="1:7" x14ac:dyDescent="0.55000000000000004">
      <c r="A8722" s="1">
        <v>42326</v>
      </c>
      <c r="B8722" t="s">
        <v>22</v>
      </c>
      <c r="C8722" t="s">
        <v>207</v>
      </c>
      <c r="D8722" t="s">
        <v>101</v>
      </c>
      <c r="E8722" t="s">
        <v>28</v>
      </c>
      <c r="F8722" t="s">
        <v>61</v>
      </c>
      <c r="G8722">
        <v>8.5440000000000005</v>
      </c>
    </row>
    <row r="8723" spans="1:7" x14ac:dyDescent="0.55000000000000004">
      <c r="A8723" s="1">
        <v>42960</v>
      </c>
      <c r="B8723" t="s">
        <v>37</v>
      </c>
      <c r="C8723" t="s">
        <v>110</v>
      </c>
      <c r="D8723" t="s">
        <v>101</v>
      </c>
      <c r="E8723" t="s">
        <v>42</v>
      </c>
      <c r="F8723" t="s">
        <v>71</v>
      </c>
      <c r="G8723">
        <v>8.52</v>
      </c>
    </row>
    <row r="8724" spans="1:7" x14ac:dyDescent="0.55000000000000004">
      <c r="A8724" s="1">
        <v>42989</v>
      </c>
      <c r="B8724" t="s">
        <v>37</v>
      </c>
      <c r="C8724" t="s">
        <v>143</v>
      </c>
      <c r="D8724" t="s">
        <v>144</v>
      </c>
      <c r="E8724" t="s">
        <v>42</v>
      </c>
      <c r="F8724" t="s">
        <v>86</v>
      </c>
      <c r="G8724">
        <v>8.4480000000000004</v>
      </c>
    </row>
    <row r="8725" spans="1:7" x14ac:dyDescent="0.55000000000000004">
      <c r="A8725" s="1">
        <v>43422</v>
      </c>
      <c r="B8725" t="s">
        <v>22</v>
      </c>
      <c r="C8725" t="s">
        <v>92</v>
      </c>
      <c r="D8725" t="s">
        <v>40</v>
      </c>
      <c r="E8725" t="s">
        <v>42</v>
      </c>
      <c r="F8725" t="s">
        <v>71</v>
      </c>
      <c r="G8725">
        <v>8.4480000000000004</v>
      </c>
    </row>
    <row r="8726" spans="1:7" x14ac:dyDescent="0.55000000000000004">
      <c r="A8726" s="1">
        <v>43425</v>
      </c>
      <c r="B8726" t="s">
        <v>22</v>
      </c>
      <c r="C8726" t="s">
        <v>143</v>
      </c>
      <c r="D8726" t="s">
        <v>144</v>
      </c>
      <c r="E8726" t="s">
        <v>42</v>
      </c>
      <c r="F8726" t="s">
        <v>86</v>
      </c>
      <c r="G8726">
        <v>8.4480000000000004</v>
      </c>
    </row>
    <row r="8727" spans="1:7" x14ac:dyDescent="0.55000000000000004">
      <c r="A8727" s="1">
        <v>43372</v>
      </c>
      <c r="B8727" t="s">
        <v>98</v>
      </c>
      <c r="C8727" t="s">
        <v>494</v>
      </c>
      <c r="D8727" t="s">
        <v>144</v>
      </c>
      <c r="E8727" t="s">
        <v>42</v>
      </c>
      <c r="F8727" t="s">
        <v>86</v>
      </c>
      <c r="G8727">
        <v>8.4480000000000004</v>
      </c>
    </row>
    <row r="8728" spans="1:7" x14ac:dyDescent="0.55000000000000004">
      <c r="A8728" s="1">
        <v>42358</v>
      </c>
      <c r="B8728" t="s">
        <v>22</v>
      </c>
      <c r="C8728" t="s">
        <v>306</v>
      </c>
      <c r="D8728" t="s">
        <v>40</v>
      </c>
      <c r="E8728" t="s">
        <v>42</v>
      </c>
      <c r="F8728" t="s">
        <v>86</v>
      </c>
      <c r="G8728">
        <v>8.4480000000000004</v>
      </c>
    </row>
    <row r="8729" spans="1:7" x14ac:dyDescent="0.55000000000000004">
      <c r="A8729" s="1">
        <v>43400</v>
      </c>
      <c r="B8729" t="s">
        <v>37</v>
      </c>
      <c r="C8729" t="s">
        <v>100</v>
      </c>
      <c r="D8729" t="s">
        <v>101</v>
      </c>
      <c r="E8729" t="s">
        <v>42</v>
      </c>
      <c r="F8729" t="s">
        <v>86</v>
      </c>
      <c r="G8729">
        <v>8.4480000000000004</v>
      </c>
    </row>
    <row r="8730" spans="1:7" x14ac:dyDescent="0.55000000000000004">
      <c r="A8730" s="1">
        <v>42347</v>
      </c>
      <c r="B8730" t="s">
        <v>37</v>
      </c>
      <c r="C8730" t="s">
        <v>207</v>
      </c>
      <c r="D8730" t="s">
        <v>101</v>
      </c>
      <c r="E8730" t="s">
        <v>42</v>
      </c>
      <c r="F8730" t="s">
        <v>86</v>
      </c>
      <c r="G8730">
        <v>8.4480000000000004</v>
      </c>
    </row>
    <row r="8731" spans="1:7" x14ac:dyDescent="0.55000000000000004">
      <c r="A8731" s="1">
        <v>42077</v>
      </c>
      <c r="B8731" t="s">
        <v>98</v>
      </c>
      <c r="C8731" t="s">
        <v>207</v>
      </c>
      <c r="D8731" t="s">
        <v>101</v>
      </c>
      <c r="E8731" t="s">
        <v>42</v>
      </c>
      <c r="F8731" t="s">
        <v>86</v>
      </c>
      <c r="G8731">
        <v>8.4480000000000004</v>
      </c>
    </row>
    <row r="8732" spans="1:7" x14ac:dyDescent="0.55000000000000004">
      <c r="A8732" s="1">
        <v>42584</v>
      </c>
      <c r="B8732" t="s">
        <v>98</v>
      </c>
      <c r="C8732" t="s">
        <v>1399</v>
      </c>
      <c r="D8732" t="s">
        <v>144</v>
      </c>
      <c r="E8732" t="s">
        <v>42</v>
      </c>
      <c r="F8732" t="s">
        <v>86</v>
      </c>
      <c r="G8732">
        <v>8.4</v>
      </c>
    </row>
    <row r="8733" spans="1:7" x14ac:dyDescent="0.55000000000000004">
      <c r="A8733" s="1">
        <v>43261</v>
      </c>
      <c r="B8733" t="s">
        <v>37</v>
      </c>
      <c r="C8733" t="s">
        <v>263</v>
      </c>
      <c r="D8733" t="s">
        <v>144</v>
      </c>
      <c r="E8733" t="s">
        <v>42</v>
      </c>
      <c r="F8733" t="s">
        <v>64</v>
      </c>
      <c r="G8733">
        <v>8.4</v>
      </c>
    </row>
    <row r="8734" spans="1:7" x14ac:dyDescent="0.55000000000000004">
      <c r="A8734" s="1">
        <v>43154</v>
      </c>
      <c r="B8734" t="s">
        <v>37</v>
      </c>
      <c r="C8734" t="s">
        <v>92</v>
      </c>
      <c r="D8734" t="s">
        <v>40</v>
      </c>
      <c r="E8734" t="s">
        <v>42</v>
      </c>
      <c r="F8734" t="s">
        <v>265</v>
      </c>
      <c r="G8734">
        <v>8.4</v>
      </c>
    </row>
    <row r="8735" spans="1:7" x14ac:dyDescent="0.55000000000000004">
      <c r="A8735" s="1">
        <v>42632</v>
      </c>
      <c r="B8735" t="s">
        <v>98</v>
      </c>
      <c r="C8735" t="s">
        <v>665</v>
      </c>
      <c r="D8735" t="s">
        <v>40</v>
      </c>
      <c r="E8735" t="s">
        <v>42</v>
      </c>
      <c r="F8735" t="s">
        <v>64</v>
      </c>
      <c r="G8735">
        <v>8.4</v>
      </c>
    </row>
    <row r="8736" spans="1:7" x14ac:dyDescent="0.55000000000000004">
      <c r="A8736" s="1">
        <v>42619</v>
      </c>
      <c r="B8736" t="s">
        <v>37</v>
      </c>
      <c r="C8736" t="s">
        <v>263</v>
      </c>
      <c r="D8736" t="s">
        <v>144</v>
      </c>
      <c r="E8736" t="s">
        <v>42</v>
      </c>
      <c r="F8736" t="s">
        <v>74</v>
      </c>
      <c r="G8736">
        <v>8.39</v>
      </c>
    </row>
    <row r="8737" spans="1:7" x14ac:dyDescent="0.55000000000000004">
      <c r="A8737" s="1">
        <v>43218</v>
      </c>
      <c r="B8737" t="s">
        <v>37</v>
      </c>
      <c r="C8737" t="s">
        <v>143</v>
      </c>
      <c r="D8737" t="s">
        <v>144</v>
      </c>
      <c r="E8737" t="s">
        <v>42</v>
      </c>
      <c r="F8737" t="s">
        <v>55</v>
      </c>
      <c r="G8737">
        <v>8.3840000000000003</v>
      </c>
    </row>
    <row r="8738" spans="1:7" x14ac:dyDescent="0.55000000000000004">
      <c r="A8738" s="1">
        <v>43343</v>
      </c>
      <c r="B8738" t="s">
        <v>22</v>
      </c>
      <c r="C8738" t="s">
        <v>306</v>
      </c>
      <c r="D8738" t="s">
        <v>40</v>
      </c>
      <c r="E8738" t="s">
        <v>42</v>
      </c>
      <c r="F8738" t="s">
        <v>265</v>
      </c>
      <c r="G8738">
        <v>8.3759999999999994</v>
      </c>
    </row>
    <row r="8739" spans="1:7" x14ac:dyDescent="0.55000000000000004">
      <c r="A8739" s="1">
        <v>42312</v>
      </c>
      <c r="B8739" t="s">
        <v>37</v>
      </c>
      <c r="C8739" t="s">
        <v>84</v>
      </c>
      <c r="D8739" t="s">
        <v>26</v>
      </c>
      <c r="E8739" t="s">
        <v>42</v>
      </c>
      <c r="F8739" t="s">
        <v>265</v>
      </c>
      <c r="G8739">
        <v>8.3759999999999994</v>
      </c>
    </row>
    <row r="8740" spans="1:7" x14ac:dyDescent="0.55000000000000004">
      <c r="A8740" s="1">
        <v>43355</v>
      </c>
      <c r="B8740" t="s">
        <v>22</v>
      </c>
      <c r="C8740" t="s">
        <v>39</v>
      </c>
      <c r="D8740" t="s">
        <v>40</v>
      </c>
      <c r="E8740" t="s">
        <v>28</v>
      </c>
      <c r="F8740" t="s">
        <v>61</v>
      </c>
      <c r="G8740">
        <v>8.36</v>
      </c>
    </row>
    <row r="8741" spans="1:7" x14ac:dyDescent="0.55000000000000004">
      <c r="A8741" s="1">
        <v>42498</v>
      </c>
      <c r="B8741" t="s">
        <v>37</v>
      </c>
      <c r="C8741" t="s">
        <v>494</v>
      </c>
      <c r="D8741" t="s">
        <v>144</v>
      </c>
      <c r="E8741" t="s">
        <v>28</v>
      </c>
      <c r="F8741" t="s">
        <v>61</v>
      </c>
      <c r="G8741">
        <v>8.3520000000000003</v>
      </c>
    </row>
    <row r="8742" spans="1:7" x14ac:dyDescent="0.55000000000000004">
      <c r="A8742" s="1">
        <v>42445</v>
      </c>
      <c r="B8742" t="s">
        <v>22</v>
      </c>
      <c r="C8742" t="s">
        <v>1271</v>
      </c>
      <c r="D8742" t="s">
        <v>26</v>
      </c>
      <c r="E8742" t="s">
        <v>42</v>
      </c>
      <c r="F8742" t="s">
        <v>64</v>
      </c>
      <c r="G8742">
        <v>8.34</v>
      </c>
    </row>
    <row r="8743" spans="1:7" x14ac:dyDescent="0.55000000000000004">
      <c r="A8743" s="1">
        <v>42870</v>
      </c>
      <c r="B8743" t="s">
        <v>98</v>
      </c>
      <c r="C8743" t="s">
        <v>1488</v>
      </c>
      <c r="D8743" t="s">
        <v>26</v>
      </c>
      <c r="E8743" t="s">
        <v>42</v>
      </c>
      <c r="F8743" t="s">
        <v>64</v>
      </c>
      <c r="G8743">
        <v>8.34</v>
      </c>
    </row>
    <row r="8744" spans="1:7" x14ac:dyDescent="0.55000000000000004">
      <c r="A8744" s="1">
        <v>43129</v>
      </c>
      <c r="B8744" t="s">
        <v>22</v>
      </c>
      <c r="C8744" t="s">
        <v>39</v>
      </c>
      <c r="D8744" t="s">
        <v>40</v>
      </c>
      <c r="E8744" t="s">
        <v>42</v>
      </c>
      <c r="F8744" t="s">
        <v>64</v>
      </c>
      <c r="G8744">
        <v>8.34</v>
      </c>
    </row>
    <row r="8745" spans="1:7" x14ac:dyDescent="0.55000000000000004">
      <c r="A8745" s="1">
        <v>43030</v>
      </c>
      <c r="B8745" t="s">
        <v>22</v>
      </c>
      <c r="C8745" t="s">
        <v>92</v>
      </c>
      <c r="D8745" t="s">
        <v>40</v>
      </c>
      <c r="E8745" t="s">
        <v>42</v>
      </c>
      <c r="F8745" t="s">
        <v>64</v>
      </c>
      <c r="G8745">
        <v>8.34</v>
      </c>
    </row>
    <row r="8746" spans="1:7" x14ac:dyDescent="0.55000000000000004">
      <c r="A8746" s="1">
        <v>42074</v>
      </c>
      <c r="B8746" t="s">
        <v>22</v>
      </c>
      <c r="C8746" t="s">
        <v>494</v>
      </c>
      <c r="D8746" t="s">
        <v>144</v>
      </c>
      <c r="E8746" t="s">
        <v>28</v>
      </c>
      <c r="F8746" t="s">
        <v>61</v>
      </c>
      <c r="G8746">
        <v>8.32</v>
      </c>
    </row>
    <row r="8747" spans="1:7" x14ac:dyDescent="0.55000000000000004">
      <c r="A8747" s="1">
        <v>43055</v>
      </c>
      <c r="B8747" t="s">
        <v>22</v>
      </c>
      <c r="C8747" t="s">
        <v>39</v>
      </c>
      <c r="D8747" t="s">
        <v>40</v>
      </c>
      <c r="E8747" t="s">
        <v>42</v>
      </c>
      <c r="F8747" t="s">
        <v>71</v>
      </c>
      <c r="G8747">
        <v>8.32</v>
      </c>
    </row>
    <row r="8748" spans="1:7" x14ac:dyDescent="0.55000000000000004">
      <c r="A8748" s="1">
        <v>42846</v>
      </c>
      <c r="B8748" t="s">
        <v>22</v>
      </c>
      <c r="C8748" t="s">
        <v>92</v>
      </c>
      <c r="D8748" t="s">
        <v>40</v>
      </c>
      <c r="E8748" t="s">
        <v>42</v>
      </c>
      <c r="F8748" t="s">
        <v>71</v>
      </c>
      <c r="G8748">
        <v>8.32</v>
      </c>
    </row>
    <row r="8749" spans="1:7" x14ac:dyDescent="0.55000000000000004">
      <c r="A8749" s="1">
        <v>43021</v>
      </c>
      <c r="B8749" t="s">
        <v>22</v>
      </c>
      <c r="C8749" t="s">
        <v>100</v>
      </c>
      <c r="D8749" t="s">
        <v>101</v>
      </c>
      <c r="E8749" t="s">
        <v>42</v>
      </c>
      <c r="F8749" t="s">
        <v>86</v>
      </c>
      <c r="G8749">
        <v>8.2880000000000003</v>
      </c>
    </row>
    <row r="8750" spans="1:7" x14ac:dyDescent="0.55000000000000004">
      <c r="A8750" s="1">
        <v>42240</v>
      </c>
      <c r="B8750" t="s">
        <v>37</v>
      </c>
      <c r="C8750" t="s">
        <v>1763</v>
      </c>
      <c r="D8750" t="s">
        <v>40</v>
      </c>
      <c r="E8750" t="s">
        <v>42</v>
      </c>
      <c r="F8750" t="s">
        <v>71</v>
      </c>
      <c r="G8750">
        <v>8.2880000000000003</v>
      </c>
    </row>
    <row r="8751" spans="1:7" x14ac:dyDescent="0.55000000000000004">
      <c r="A8751" s="1">
        <v>43240</v>
      </c>
      <c r="B8751" t="s">
        <v>22</v>
      </c>
      <c r="C8751" t="s">
        <v>1392</v>
      </c>
      <c r="D8751" t="s">
        <v>40</v>
      </c>
      <c r="E8751" t="s">
        <v>42</v>
      </c>
      <c r="F8751" t="s">
        <v>71</v>
      </c>
      <c r="G8751">
        <v>8.2880000000000003</v>
      </c>
    </row>
    <row r="8752" spans="1:7" x14ac:dyDescent="0.55000000000000004">
      <c r="A8752" s="1">
        <v>42702</v>
      </c>
      <c r="B8752" t="s">
        <v>98</v>
      </c>
      <c r="C8752" t="s">
        <v>665</v>
      </c>
      <c r="D8752" t="s">
        <v>40</v>
      </c>
      <c r="E8752" t="s">
        <v>42</v>
      </c>
      <c r="F8752" t="s">
        <v>64</v>
      </c>
      <c r="G8752">
        <v>8.2799999999999994</v>
      </c>
    </row>
    <row r="8753" spans="1:7" x14ac:dyDescent="0.55000000000000004">
      <c r="A8753" s="1">
        <v>42521</v>
      </c>
      <c r="B8753" t="s">
        <v>37</v>
      </c>
      <c r="C8753" t="s">
        <v>786</v>
      </c>
      <c r="D8753" t="s">
        <v>144</v>
      </c>
      <c r="E8753" t="s">
        <v>28</v>
      </c>
      <c r="F8753" t="s">
        <v>61</v>
      </c>
      <c r="G8753">
        <v>8.2799999999999994</v>
      </c>
    </row>
    <row r="8754" spans="1:7" x14ac:dyDescent="0.55000000000000004">
      <c r="A8754" s="1">
        <v>42897</v>
      </c>
      <c r="B8754" t="s">
        <v>37</v>
      </c>
      <c r="C8754" t="s">
        <v>100</v>
      </c>
      <c r="D8754" t="s">
        <v>101</v>
      </c>
      <c r="E8754" t="s">
        <v>42</v>
      </c>
      <c r="F8754" t="s">
        <v>71</v>
      </c>
      <c r="G8754">
        <v>8.2720000000000002</v>
      </c>
    </row>
    <row r="8755" spans="1:7" x14ac:dyDescent="0.55000000000000004">
      <c r="A8755" s="1">
        <v>42833</v>
      </c>
      <c r="B8755" t="s">
        <v>22</v>
      </c>
      <c r="C8755" t="s">
        <v>263</v>
      </c>
      <c r="D8755" t="s">
        <v>144</v>
      </c>
      <c r="E8755" t="s">
        <v>42</v>
      </c>
      <c r="F8755" t="s">
        <v>169</v>
      </c>
      <c r="G8755">
        <v>8.26</v>
      </c>
    </row>
    <row r="8756" spans="1:7" x14ac:dyDescent="0.55000000000000004">
      <c r="A8756" s="1">
        <v>43368</v>
      </c>
      <c r="B8756" t="s">
        <v>22</v>
      </c>
      <c r="C8756" t="s">
        <v>225</v>
      </c>
      <c r="D8756" t="s">
        <v>101</v>
      </c>
      <c r="E8756" t="s">
        <v>42</v>
      </c>
      <c r="F8756" t="s">
        <v>71</v>
      </c>
      <c r="G8756">
        <v>8.26</v>
      </c>
    </row>
    <row r="8757" spans="1:7" x14ac:dyDescent="0.55000000000000004">
      <c r="A8757" s="1">
        <v>43053</v>
      </c>
      <c r="B8757" t="s">
        <v>22</v>
      </c>
      <c r="C8757" t="s">
        <v>1271</v>
      </c>
      <c r="D8757" t="s">
        <v>26</v>
      </c>
      <c r="E8757" t="s">
        <v>42</v>
      </c>
      <c r="F8757" t="s">
        <v>71</v>
      </c>
      <c r="G8757">
        <v>8.26</v>
      </c>
    </row>
    <row r="8758" spans="1:7" x14ac:dyDescent="0.55000000000000004">
      <c r="A8758" s="1">
        <v>42980</v>
      </c>
      <c r="B8758" t="s">
        <v>22</v>
      </c>
      <c r="C8758" t="s">
        <v>110</v>
      </c>
      <c r="D8758" t="s">
        <v>101</v>
      </c>
      <c r="E8758" t="s">
        <v>42</v>
      </c>
      <c r="F8758" t="s">
        <v>71</v>
      </c>
      <c r="G8758">
        <v>8.26</v>
      </c>
    </row>
    <row r="8759" spans="1:7" x14ac:dyDescent="0.55000000000000004">
      <c r="A8759" s="1">
        <v>42973</v>
      </c>
      <c r="B8759" t="s">
        <v>37</v>
      </c>
      <c r="C8759" t="s">
        <v>39</v>
      </c>
      <c r="D8759" t="s">
        <v>40</v>
      </c>
      <c r="E8759" t="s">
        <v>42</v>
      </c>
      <c r="F8759" t="s">
        <v>64</v>
      </c>
      <c r="G8759">
        <v>8.26</v>
      </c>
    </row>
    <row r="8760" spans="1:7" x14ac:dyDescent="0.55000000000000004">
      <c r="A8760" s="1">
        <v>42534</v>
      </c>
      <c r="B8760" t="s">
        <v>98</v>
      </c>
      <c r="C8760" t="s">
        <v>5239</v>
      </c>
      <c r="D8760" t="s">
        <v>144</v>
      </c>
      <c r="E8760" t="s">
        <v>42</v>
      </c>
      <c r="F8760" t="s">
        <v>71</v>
      </c>
      <c r="G8760">
        <v>8.26</v>
      </c>
    </row>
    <row r="8761" spans="1:7" x14ac:dyDescent="0.55000000000000004">
      <c r="A8761" s="1">
        <v>42512</v>
      </c>
      <c r="B8761" t="s">
        <v>22</v>
      </c>
      <c r="C8761" t="s">
        <v>39</v>
      </c>
      <c r="D8761" t="s">
        <v>40</v>
      </c>
      <c r="E8761" t="s">
        <v>42</v>
      </c>
      <c r="F8761" t="s">
        <v>43</v>
      </c>
      <c r="G8761">
        <v>8.26</v>
      </c>
    </row>
    <row r="8762" spans="1:7" x14ac:dyDescent="0.55000000000000004">
      <c r="A8762" s="1">
        <v>43186</v>
      </c>
      <c r="B8762" t="s">
        <v>22</v>
      </c>
      <c r="C8762" t="s">
        <v>315</v>
      </c>
      <c r="D8762" t="s">
        <v>26</v>
      </c>
      <c r="E8762" t="s">
        <v>42</v>
      </c>
      <c r="F8762" t="s">
        <v>43</v>
      </c>
      <c r="G8762">
        <v>8.26</v>
      </c>
    </row>
    <row r="8763" spans="1:7" x14ac:dyDescent="0.55000000000000004">
      <c r="A8763" s="1">
        <v>43347</v>
      </c>
      <c r="B8763" t="s">
        <v>22</v>
      </c>
      <c r="C8763" t="s">
        <v>494</v>
      </c>
      <c r="D8763" t="s">
        <v>144</v>
      </c>
      <c r="E8763" t="s">
        <v>42</v>
      </c>
      <c r="F8763" t="s">
        <v>64</v>
      </c>
      <c r="G8763">
        <v>8.2560000000000002</v>
      </c>
    </row>
    <row r="8764" spans="1:7" x14ac:dyDescent="0.55000000000000004">
      <c r="A8764" s="1">
        <v>42708</v>
      </c>
      <c r="B8764" t="s">
        <v>22</v>
      </c>
      <c r="C8764" t="s">
        <v>50</v>
      </c>
      <c r="D8764" t="s">
        <v>26</v>
      </c>
      <c r="E8764" t="s">
        <v>42</v>
      </c>
      <c r="F8764" t="s">
        <v>71</v>
      </c>
      <c r="G8764">
        <v>8.2260000000000009</v>
      </c>
    </row>
    <row r="8765" spans="1:7" x14ac:dyDescent="0.55000000000000004">
      <c r="A8765" s="1">
        <v>42177</v>
      </c>
      <c r="B8765" t="s">
        <v>22</v>
      </c>
      <c r="C8765" t="s">
        <v>306</v>
      </c>
      <c r="D8765" t="s">
        <v>40</v>
      </c>
      <c r="E8765" t="s">
        <v>42</v>
      </c>
      <c r="F8765" t="s">
        <v>71</v>
      </c>
      <c r="G8765">
        <v>8.2260000000000009</v>
      </c>
    </row>
    <row r="8766" spans="1:7" x14ac:dyDescent="0.55000000000000004">
      <c r="A8766" s="1">
        <v>42716</v>
      </c>
      <c r="B8766" t="s">
        <v>22</v>
      </c>
      <c r="C8766" t="s">
        <v>2738</v>
      </c>
      <c r="D8766" t="s">
        <v>144</v>
      </c>
      <c r="E8766" t="s">
        <v>42</v>
      </c>
      <c r="F8766" t="s">
        <v>64</v>
      </c>
      <c r="G8766">
        <v>8.2200000000000006</v>
      </c>
    </row>
    <row r="8767" spans="1:7" x14ac:dyDescent="0.55000000000000004">
      <c r="A8767" s="1">
        <v>42208</v>
      </c>
      <c r="B8767" t="s">
        <v>22</v>
      </c>
      <c r="C8767" t="s">
        <v>306</v>
      </c>
      <c r="D8767" t="s">
        <v>40</v>
      </c>
      <c r="E8767" t="s">
        <v>42</v>
      </c>
      <c r="F8767" t="s">
        <v>71</v>
      </c>
      <c r="G8767">
        <v>8.16</v>
      </c>
    </row>
    <row r="8768" spans="1:7" x14ac:dyDescent="0.55000000000000004">
      <c r="A8768" s="1">
        <v>42094</v>
      </c>
      <c r="B8768" t="s">
        <v>22</v>
      </c>
      <c r="C8768" t="s">
        <v>207</v>
      </c>
      <c r="D8768" t="s">
        <v>101</v>
      </c>
      <c r="E8768" t="s">
        <v>42</v>
      </c>
      <c r="F8768" t="s">
        <v>71</v>
      </c>
      <c r="G8768">
        <v>8.1340000000000003</v>
      </c>
    </row>
    <row r="8769" spans="1:7" x14ac:dyDescent="0.55000000000000004">
      <c r="A8769" s="1">
        <v>42339</v>
      </c>
      <c r="B8769" t="s">
        <v>22</v>
      </c>
      <c r="C8769" t="s">
        <v>494</v>
      </c>
      <c r="D8769" t="s">
        <v>144</v>
      </c>
      <c r="E8769" t="s">
        <v>28</v>
      </c>
      <c r="F8769" t="s">
        <v>61</v>
      </c>
      <c r="G8769">
        <v>8.1280000000000001</v>
      </c>
    </row>
    <row r="8770" spans="1:7" x14ac:dyDescent="0.55000000000000004">
      <c r="A8770" s="1">
        <v>43196</v>
      </c>
      <c r="B8770" t="s">
        <v>37</v>
      </c>
      <c r="C8770" t="s">
        <v>331</v>
      </c>
      <c r="D8770" t="s">
        <v>26</v>
      </c>
      <c r="E8770" t="s">
        <v>42</v>
      </c>
      <c r="F8770" t="s">
        <v>71</v>
      </c>
      <c r="G8770">
        <v>8.1</v>
      </c>
    </row>
    <row r="8771" spans="1:7" x14ac:dyDescent="0.55000000000000004">
      <c r="A8771" s="1">
        <v>42718</v>
      </c>
      <c r="B8771" t="s">
        <v>22</v>
      </c>
      <c r="C8771" t="s">
        <v>39</v>
      </c>
      <c r="D8771" t="s">
        <v>40</v>
      </c>
      <c r="E8771" t="s">
        <v>42</v>
      </c>
      <c r="F8771" t="s">
        <v>71</v>
      </c>
      <c r="G8771">
        <v>8.0960000000000001</v>
      </c>
    </row>
    <row r="8772" spans="1:7" x14ac:dyDescent="0.55000000000000004">
      <c r="A8772" s="1">
        <v>42840</v>
      </c>
      <c r="B8772" t="s">
        <v>37</v>
      </c>
      <c r="C8772" t="s">
        <v>100</v>
      </c>
      <c r="D8772" t="s">
        <v>101</v>
      </c>
      <c r="E8772" t="s">
        <v>42</v>
      </c>
      <c r="F8772" t="s">
        <v>265</v>
      </c>
      <c r="G8772">
        <v>8.0399999999999991</v>
      </c>
    </row>
    <row r="8773" spans="1:7" x14ac:dyDescent="0.55000000000000004">
      <c r="A8773" s="1">
        <v>42758</v>
      </c>
      <c r="B8773" t="s">
        <v>37</v>
      </c>
      <c r="C8773" t="s">
        <v>5208</v>
      </c>
      <c r="D8773" t="s">
        <v>144</v>
      </c>
      <c r="E8773" t="s">
        <v>42</v>
      </c>
      <c r="F8773" t="s">
        <v>64</v>
      </c>
      <c r="G8773">
        <v>8.0399999999999991</v>
      </c>
    </row>
    <row r="8774" spans="1:7" x14ac:dyDescent="0.55000000000000004">
      <c r="A8774" s="1">
        <v>42519</v>
      </c>
      <c r="B8774" t="s">
        <v>37</v>
      </c>
      <c r="C8774" t="s">
        <v>494</v>
      </c>
      <c r="D8774" t="s">
        <v>144</v>
      </c>
      <c r="E8774" t="s">
        <v>42</v>
      </c>
      <c r="F8774" t="s">
        <v>265</v>
      </c>
      <c r="G8774">
        <v>8.0399999999999991</v>
      </c>
    </row>
    <row r="8775" spans="1:7" x14ac:dyDescent="0.55000000000000004">
      <c r="A8775" s="1">
        <v>42912</v>
      </c>
      <c r="B8775" t="s">
        <v>98</v>
      </c>
      <c r="C8775" t="s">
        <v>234</v>
      </c>
      <c r="D8775" t="s">
        <v>101</v>
      </c>
      <c r="E8775" t="s">
        <v>42</v>
      </c>
      <c r="F8775" t="s">
        <v>71</v>
      </c>
      <c r="G8775">
        <v>8.02</v>
      </c>
    </row>
    <row r="8776" spans="1:7" x14ac:dyDescent="0.55000000000000004">
      <c r="A8776" s="1">
        <v>42081</v>
      </c>
      <c r="B8776" t="s">
        <v>98</v>
      </c>
      <c r="C8776" t="s">
        <v>50</v>
      </c>
      <c r="D8776" t="s">
        <v>26</v>
      </c>
      <c r="E8776" t="s">
        <v>42</v>
      </c>
      <c r="F8776" t="s">
        <v>64</v>
      </c>
      <c r="G8776">
        <v>8.016</v>
      </c>
    </row>
    <row r="8777" spans="1:7" x14ac:dyDescent="0.55000000000000004">
      <c r="A8777" s="1">
        <v>42653</v>
      </c>
      <c r="B8777" t="s">
        <v>22</v>
      </c>
      <c r="C8777" t="s">
        <v>207</v>
      </c>
      <c r="D8777" t="s">
        <v>101</v>
      </c>
      <c r="E8777" t="s">
        <v>42</v>
      </c>
      <c r="F8777" t="s">
        <v>64</v>
      </c>
      <c r="G8777">
        <v>8.016</v>
      </c>
    </row>
    <row r="8778" spans="1:7" x14ac:dyDescent="0.55000000000000004">
      <c r="A8778" s="1">
        <v>43329</v>
      </c>
      <c r="B8778" t="s">
        <v>98</v>
      </c>
      <c r="C8778" t="s">
        <v>100</v>
      </c>
      <c r="D8778" t="s">
        <v>101</v>
      </c>
      <c r="E8778" t="s">
        <v>42</v>
      </c>
      <c r="F8778" t="s">
        <v>64</v>
      </c>
      <c r="G8778">
        <v>8.016</v>
      </c>
    </row>
    <row r="8779" spans="1:7" x14ac:dyDescent="0.55000000000000004">
      <c r="A8779" s="1">
        <v>42528</v>
      </c>
      <c r="B8779" t="s">
        <v>98</v>
      </c>
      <c r="C8779" t="s">
        <v>143</v>
      </c>
      <c r="D8779" t="s">
        <v>144</v>
      </c>
      <c r="E8779" t="s">
        <v>42</v>
      </c>
      <c r="F8779" t="s">
        <v>64</v>
      </c>
      <c r="G8779">
        <v>8.016</v>
      </c>
    </row>
    <row r="8780" spans="1:7" x14ac:dyDescent="0.55000000000000004">
      <c r="A8780" s="1">
        <v>42364</v>
      </c>
      <c r="B8780" t="s">
        <v>37</v>
      </c>
      <c r="C8780" t="s">
        <v>143</v>
      </c>
      <c r="D8780" t="s">
        <v>144</v>
      </c>
      <c r="E8780" t="s">
        <v>42</v>
      </c>
      <c r="F8780" t="s">
        <v>64</v>
      </c>
      <c r="G8780">
        <v>8.016</v>
      </c>
    </row>
    <row r="8781" spans="1:7" x14ac:dyDescent="0.55000000000000004">
      <c r="A8781" s="1">
        <v>43250</v>
      </c>
      <c r="B8781" t="s">
        <v>22</v>
      </c>
      <c r="C8781" t="s">
        <v>734</v>
      </c>
      <c r="D8781" t="s">
        <v>26</v>
      </c>
      <c r="E8781" t="s">
        <v>28</v>
      </c>
      <c r="F8781" t="s">
        <v>61</v>
      </c>
      <c r="G8781">
        <v>8.01</v>
      </c>
    </row>
    <row r="8782" spans="1:7" x14ac:dyDescent="0.55000000000000004">
      <c r="A8782" s="1">
        <v>43435</v>
      </c>
      <c r="B8782" t="s">
        <v>22</v>
      </c>
      <c r="C8782" t="s">
        <v>143</v>
      </c>
      <c r="D8782" t="s">
        <v>144</v>
      </c>
      <c r="E8782" t="s">
        <v>42</v>
      </c>
      <c r="F8782" t="s">
        <v>71</v>
      </c>
      <c r="G8782">
        <v>8.0009999999999994</v>
      </c>
    </row>
    <row r="8783" spans="1:7" x14ac:dyDescent="0.55000000000000004">
      <c r="A8783" s="1">
        <v>42137</v>
      </c>
      <c r="B8783" t="s">
        <v>37</v>
      </c>
      <c r="C8783" t="s">
        <v>39</v>
      </c>
      <c r="D8783" t="s">
        <v>40</v>
      </c>
      <c r="E8783" t="s">
        <v>42</v>
      </c>
      <c r="F8783" t="s">
        <v>86</v>
      </c>
      <c r="G8783">
        <v>8</v>
      </c>
    </row>
    <row r="8784" spans="1:7" x14ac:dyDescent="0.55000000000000004">
      <c r="A8784" s="1">
        <v>42864</v>
      </c>
      <c r="B8784" t="s">
        <v>98</v>
      </c>
      <c r="C8784" t="s">
        <v>263</v>
      </c>
      <c r="D8784" t="s">
        <v>144</v>
      </c>
      <c r="E8784" t="s">
        <v>42</v>
      </c>
      <c r="F8784" t="s">
        <v>64</v>
      </c>
      <c r="G8784">
        <v>8</v>
      </c>
    </row>
    <row r="8785" spans="1:7" x14ac:dyDescent="0.55000000000000004">
      <c r="A8785" s="1">
        <v>43223</v>
      </c>
      <c r="B8785" t="s">
        <v>37</v>
      </c>
      <c r="C8785" t="s">
        <v>143</v>
      </c>
      <c r="D8785" t="s">
        <v>144</v>
      </c>
      <c r="E8785" t="s">
        <v>42</v>
      </c>
      <c r="F8785" t="s">
        <v>265</v>
      </c>
      <c r="G8785">
        <v>8</v>
      </c>
    </row>
    <row r="8786" spans="1:7" x14ac:dyDescent="0.55000000000000004">
      <c r="A8786" s="1">
        <v>43231</v>
      </c>
      <c r="B8786" t="s">
        <v>98</v>
      </c>
      <c r="C8786" t="s">
        <v>100</v>
      </c>
      <c r="D8786" t="s">
        <v>101</v>
      </c>
      <c r="E8786" t="s">
        <v>28</v>
      </c>
      <c r="F8786" t="s">
        <v>61</v>
      </c>
      <c r="G8786">
        <v>7.9960000000000004</v>
      </c>
    </row>
    <row r="8787" spans="1:7" x14ac:dyDescent="0.55000000000000004">
      <c r="A8787" s="1">
        <v>42164</v>
      </c>
      <c r="B8787" t="s">
        <v>98</v>
      </c>
      <c r="C8787" t="s">
        <v>100</v>
      </c>
      <c r="D8787" t="s">
        <v>101</v>
      </c>
      <c r="E8787" t="s">
        <v>67</v>
      </c>
      <c r="F8787" t="s">
        <v>68</v>
      </c>
      <c r="G8787">
        <v>7.992</v>
      </c>
    </row>
    <row r="8788" spans="1:7" x14ac:dyDescent="0.55000000000000004">
      <c r="A8788" s="1">
        <v>43284</v>
      </c>
      <c r="B8788" t="s">
        <v>98</v>
      </c>
      <c r="C8788" t="s">
        <v>92</v>
      </c>
      <c r="D8788" t="s">
        <v>40</v>
      </c>
      <c r="E8788" t="s">
        <v>67</v>
      </c>
      <c r="F8788" t="s">
        <v>68</v>
      </c>
      <c r="G8788">
        <v>7.992</v>
      </c>
    </row>
    <row r="8789" spans="1:7" x14ac:dyDescent="0.55000000000000004">
      <c r="A8789" s="1">
        <v>43234</v>
      </c>
      <c r="B8789" t="s">
        <v>22</v>
      </c>
      <c r="C8789" t="s">
        <v>100</v>
      </c>
      <c r="D8789" t="s">
        <v>101</v>
      </c>
      <c r="E8789" t="s">
        <v>67</v>
      </c>
      <c r="F8789" t="s">
        <v>68</v>
      </c>
      <c r="G8789">
        <v>7.992</v>
      </c>
    </row>
    <row r="8790" spans="1:7" x14ac:dyDescent="0.55000000000000004">
      <c r="A8790" s="1">
        <v>43378</v>
      </c>
      <c r="B8790" t="s">
        <v>37</v>
      </c>
      <c r="C8790" t="s">
        <v>39</v>
      </c>
      <c r="D8790" t="s">
        <v>40</v>
      </c>
      <c r="E8790" t="s">
        <v>67</v>
      </c>
      <c r="F8790" t="s">
        <v>68</v>
      </c>
      <c r="G8790">
        <v>7.992</v>
      </c>
    </row>
    <row r="8791" spans="1:7" x14ac:dyDescent="0.55000000000000004">
      <c r="A8791" s="1">
        <v>43172</v>
      </c>
      <c r="B8791" t="s">
        <v>37</v>
      </c>
      <c r="C8791" t="s">
        <v>207</v>
      </c>
      <c r="D8791" t="s">
        <v>101</v>
      </c>
      <c r="E8791" t="s">
        <v>67</v>
      </c>
      <c r="F8791" t="s">
        <v>68</v>
      </c>
      <c r="G8791">
        <v>7.992</v>
      </c>
    </row>
    <row r="8792" spans="1:7" x14ac:dyDescent="0.55000000000000004">
      <c r="A8792" s="1">
        <v>43042</v>
      </c>
      <c r="B8792" t="s">
        <v>22</v>
      </c>
      <c r="C8792" t="s">
        <v>25</v>
      </c>
      <c r="D8792" t="s">
        <v>26</v>
      </c>
      <c r="E8792" t="s">
        <v>42</v>
      </c>
      <c r="F8792" t="s">
        <v>64</v>
      </c>
      <c r="G8792">
        <v>7.98</v>
      </c>
    </row>
    <row r="8793" spans="1:7" x14ac:dyDescent="0.55000000000000004">
      <c r="A8793" s="1">
        <v>43249</v>
      </c>
      <c r="B8793" t="s">
        <v>22</v>
      </c>
      <c r="C8793" t="s">
        <v>250</v>
      </c>
      <c r="D8793" t="s">
        <v>101</v>
      </c>
      <c r="E8793" t="s">
        <v>42</v>
      </c>
      <c r="F8793" t="s">
        <v>86</v>
      </c>
      <c r="G8793">
        <v>7.98</v>
      </c>
    </row>
    <row r="8794" spans="1:7" x14ac:dyDescent="0.55000000000000004">
      <c r="A8794" s="1">
        <v>42780</v>
      </c>
      <c r="B8794" t="s">
        <v>22</v>
      </c>
      <c r="C8794" t="s">
        <v>2738</v>
      </c>
      <c r="D8794" t="s">
        <v>144</v>
      </c>
      <c r="E8794" t="s">
        <v>42</v>
      </c>
      <c r="F8794" t="s">
        <v>64</v>
      </c>
      <c r="G8794">
        <v>7.98</v>
      </c>
    </row>
    <row r="8795" spans="1:7" x14ac:dyDescent="0.55000000000000004">
      <c r="A8795" s="1">
        <v>42074</v>
      </c>
      <c r="B8795" t="s">
        <v>22</v>
      </c>
      <c r="C8795" t="s">
        <v>39</v>
      </c>
      <c r="D8795" t="s">
        <v>40</v>
      </c>
      <c r="E8795" t="s">
        <v>42</v>
      </c>
      <c r="F8795" t="s">
        <v>64</v>
      </c>
      <c r="G8795">
        <v>7.98</v>
      </c>
    </row>
    <row r="8796" spans="1:7" x14ac:dyDescent="0.55000000000000004">
      <c r="A8796" s="1">
        <v>43372</v>
      </c>
      <c r="B8796" t="s">
        <v>37</v>
      </c>
      <c r="C8796" t="s">
        <v>263</v>
      </c>
      <c r="D8796" t="s">
        <v>144</v>
      </c>
      <c r="E8796" t="s">
        <v>42</v>
      </c>
      <c r="F8796" t="s">
        <v>169</v>
      </c>
      <c r="G8796">
        <v>7.98</v>
      </c>
    </row>
    <row r="8797" spans="1:7" x14ac:dyDescent="0.55000000000000004">
      <c r="A8797" s="1">
        <v>42695</v>
      </c>
      <c r="B8797" t="s">
        <v>37</v>
      </c>
      <c r="C8797" t="s">
        <v>100</v>
      </c>
      <c r="D8797" t="s">
        <v>101</v>
      </c>
      <c r="E8797" t="s">
        <v>42</v>
      </c>
      <c r="F8797" t="s">
        <v>71</v>
      </c>
      <c r="G8797">
        <v>7.98</v>
      </c>
    </row>
    <row r="8798" spans="1:7" x14ac:dyDescent="0.55000000000000004">
      <c r="A8798" s="1">
        <v>43372</v>
      </c>
      <c r="B8798" t="s">
        <v>98</v>
      </c>
      <c r="C8798" t="s">
        <v>100</v>
      </c>
      <c r="D8798" t="s">
        <v>101</v>
      </c>
      <c r="E8798" t="s">
        <v>42</v>
      </c>
      <c r="F8798" t="s">
        <v>43</v>
      </c>
      <c r="G8798">
        <v>7.968</v>
      </c>
    </row>
    <row r="8799" spans="1:7" x14ac:dyDescent="0.55000000000000004">
      <c r="A8799" s="1">
        <v>43385</v>
      </c>
      <c r="B8799" t="s">
        <v>98</v>
      </c>
      <c r="C8799" t="s">
        <v>84</v>
      </c>
      <c r="D8799" t="s">
        <v>26</v>
      </c>
      <c r="E8799" t="s">
        <v>42</v>
      </c>
      <c r="F8799" t="s">
        <v>86</v>
      </c>
      <c r="G8799">
        <v>7.968</v>
      </c>
    </row>
    <row r="8800" spans="1:7" x14ac:dyDescent="0.55000000000000004">
      <c r="A8800" s="1">
        <v>42466</v>
      </c>
      <c r="B8800" t="s">
        <v>22</v>
      </c>
      <c r="C8800" t="s">
        <v>100</v>
      </c>
      <c r="D8800" t="s">
        <v>101</v>
      </c>
      <c r="E8800" t="s">
        <v>42</v>
      </c>
      <c r="F8800" t="s">
        <v>86</v>
      </c>
      <c r="G8800">
        <v>7.968</v>
      </c>
    </row>
    <row r="8801" spans="1:7" x14ac:dyDescent="0.55000000000000004">
      <c r="A8801" s="1">
        <v>42493</v>
      </c>
      <c r="B8801" t="s">
        <v>22</v>
      </c>
      <c r="C8801" t="s">
        <v>143</v>
      </c>
      <c r="D8801" t="s">
        <v>144</v>
      </c>
      <c r="E8801" t="s">
        <v>42</v>
      </c>
      <c r="F8801" t="s">
        <v>86</v>
      </c>
      <c r="G8801">
        <v>7.968</v>
      </c>
    </row>
    <row r="8802" spans="1:7" x14ac:dyDescent="0.55000000000000004">
      <c r="A8802" s="1">
        <v>42292</v>
      </c>
      <c r="B8802" t="s">
        <v>22</v>
      </c>
      <c r="C8802" t="s">
        <v>494</v>
      </c>
      <c r="D8802" t="s">
        <v>144</v>
      </c>
      <c r="E8802" t="s">
        <v>42</v>
      </c>
      <c r="F8802" t="s">
        <v>86</v>
      </c>
      <c r="G8802">
        <v>7.968</v>
      </c>
    </row>
    <row r="8803" spans="1:7" x14ac:dyDescent="0.55000000000000004">
      <c r="A8803" s="1">
        <v>43316</v>
      </c>
      <c r="B8803" t="s">
        <v>37</v>
      </c>
      <c r="C8803" t="s">
        <v>453</v>
      </c>
      <c r="D8803" t="s">
        <v>40</v>
      </c>
      <c r="E8803" t="s">
        <v>42</v>
      </c>
      <c r="F8803" t="s">
        <v>86</v>
      </c>
      <c r="G8803">
        <v>7.968</v>
      </c>
    </row>
    <row r="8804" spans="1:7" x14ac:dyDescent="0.55000000000000004">
      <c r="A8804" s="1">
        <v>42489</v>
      </c>
      <c r="B8804" t="s">
        <v>98</v>
      </c>
      <c r="C8804" t="s">
        <v>143</v>
      </c>
      <c r="D8804" t="s">
        <v>144</v>
      </c>
      <c r="E8804" t="s">
        <v>42</v>
      </c>
      <c r="F8804" t="s">
        <v>86</v>
      </c>
      <c r="G8804">
        <v>7.968</v>
      </c>
    </row>
    <row r="8805" spans="1:7" x14ac:dyDescent="0.55000000000000004">
      <c r="A8805" s="1">
        <v>43462</v>
      </c>
      <c r="B8805" t="s">
        <v>37</v>
      </c>
      <c r="C8805" t="s">
        <v>207</v>
      </c>
      <c r="D8805" t="s">
        <v>101</v>
      </c>
      <c r="E8805" t="s">
        <v>28</v>
      </c>
      <c r="F8805" t="s">
        <v>61</v>
      </c>
      <c r="G8805">
        <v>7.968</v>
      </c>
    </row>
    <row r="8806" spans="1:7" x14ac:dyDescent="0.55000000000000004">
      <c r="A8806" s="1">
        <v>43092</v>
      </c>
      <c r="B8806" t="s">
        <v>98</v>
      </c>
      <c r="C8806" t="s">
        <v>143</v>
      </c>
      <c r="D8806" t="s">
        <v>144</v>
      </c>
      <c r="E8806" t="s">
        <v>42</v>
      </c>
      <c r="F8806" t="s">
        <v>86</v>
      </c>
      <c r="G8806">
        <v>7.968</v>
      </c>
    </row>
    <row r="8807" spans="1:7" x14ac:dyDescent="0.55000000000000004">
      <c r="A8807" s="1">
        <v>42051</v>
      </c>
      <c r="B8807" t="s">
        <v>22</v>
      </c>
      <c r="C8807" t="s">
        <v>100</v>
      </c>
      <c r="D8807" t="s">
        <v>101</v>
      </c>
      <c r="E8807" t="s">
        <v>42</v>
      </c>
      <c r="F8807" t="s">
        <v>74</v>
      </c>
      <c r="G8807">
        <v>7.96</v>
      </c>
    </row>
    <row r="8808" spans="1:7" x14ac:dyDescent="0.55000000000000004">
      <c r="A8808" s="1">
        <v>42914</v>
      </c>
      <c r="B8808" t="s">
        <v>22</v>
      </c>
      <c r="C8808" t="s">
        <v>786</v>
      </c>
      <c r="D8808" t="s">
        <v>144</v>
      </c>
      <c r="E8808" t="s">
        <v>42</v>
      </c>
      <c r="F8808" t="s">
        <v>71</v>
      </c>
      <c r="G8808">
        <v>7.96</v>
      </c>
    </row>
    <row r="8809" spans="1:7" x14ac:dyDescent="0.55000000000000004">
      <c r="A8809" s="1">
        <v>42903</v>
      </c>
      <c r="B8809" t="s">
        <v>37</v>
      </c>
      <c r="C8809" t="s">
        <v>745</v>
      </c>
      <c r="D8809" t="s">
        <v>144</v>
      </c>
      <c r="E8809" t="s">
        <v>42</v>
      </c>
      <c r="F8809" t="s">
        <v>71</v>
      </c>
      <c r="G8809">
        <v>7.96</v>
      </c>
    </row>
    <row r="8810" spans="1:7" x14ac:dyDescent="0.55000000000000004">
      <c r="A8810" s="1">
        <v>43114</v>
      </c>
      <c r="B8810" t="s">
        <v>22</v>
      </c>
      <c r="C8810" t="s">
        <v>84</v>
      </c>
      <c r="D8810" t="s">
        <v>26</v>
      </c>
      <c r="E8810" t="s">
        <v>67</v>
      </c>
      <c r="F8810" t="s">
        <v>68</v>
      </c>
      <c r="G8810">
        <v>7.92</v>
      </c>
    </row>
    <row r="8811" spans="1:7" x14ac:dyDescent="0.55000000000000004">
      <c r="A8811" s="1">
        <v>43416</v>
      </c>
      <c r="B8811" t="s">
        <v>98</v>
      </c>
      <c r="C8811" t="s">
        <v>306</v>
      </c>
      <c r="D8811" t="s">
        <v>40</v>
      </c>
      <c r="E8811" t="s">
        <v>67</v>
      </c>
      <c r="F8811" t="s">
        <v>68</v>
      </c>
      <c r="G8811">
        <v>7.92</v>
      </c>
    </row>
    <row r="8812" spans="1:7" x14ac:dyDescent="0.55000000000000004">
      <c r="A8812" s="1">
        <v>42731</v>
      </c>
      <c r="B8812" t="s">
        <v>37</v>
      </c>
      <c r="C8812" t="s">
        <v>39</v>
      </c>
      <c r="D8812" t="s">
        <v>40</v>
      </c>
      <c r="E8812" t="s">
        <v>67</v>
      </c>
      <c r="F8812" t="s">
        <v>157</v>
      </c>
      <c r="G8812">
        <v>7.92</v>
      </c>
    </row>
    <row r="8813" spans="1:7" x14ac:dyDescent="0.55000000000000004">
      <c r="A8813" s="1">
        <v>43029</v>
      </c>
      <c r="B8813" t="s">
        <v>37</v>
      </c>
      <c r="C8813" t="s">
        <v>241</v>
      </c>
      <c r="D8813" t="s">
        <v>144</v>
      </c>
      <c r="E8813" t="s">
        <v>42</v>
      </c>
      <c r="F8813" t="s">
        <v>71</v>
      </c>
      <c r="G8813">
        <v>7.92</v>
      </c>
    </row>
    <row r="8814" spans="1:7" x14ac:dyDescent="0.55000000000000004">
      <c r="A8814" s="1">
        <v>42724</v>
      </c>
      <c r="B8814" t="s">
        <v>22</v>
      </c>
      <c r="C8814" t="s">
        <v>306</v>
      </c>
      <c r="D8814" t="s">
        <v>40</v>
      </c>
      <c r="E8814" t="s">
        <v>42</v>
      </c>
      <c r="F8814" t="s">
        <v>169</v>
      </c>
      <c r="G8814">
        <v>7.92</v>
      </c>
    </row>
    <row r="8815" spans="1:7" x14ac:dyDescent="0.55000000000000004">
      <c r="A8815" s="1">
        <v>43203</v>
      </c>
      <c r="B8815" t="s">
        <v>37</v>
      </c>
      <c r="C8815" t="s">
        <v>143</v>
      </c>
      <c r="D8815" t="s">
        <v>144</v>
      </c>
      <c r="E8815" t="s">
        <v>42</v>
      </c>
      <c r="F8815" t="s">
        <v>265</v>
      </c>
      <c r="G8815">
        <v>7.92</v>
      </c>
    </row>
    <row r="8816" spans="1:7" x14ac:dyDescent="0.55000000000000004">
      <c r="A8816" s="1">
        <v>43298</v>
      </c>
      <c r="B8816" t="s">
        <v>22</v>
      </c>
      <c r="C8816" t="s">
        <v>50</v>
      </c>
      <c r="D8816" t="s">
        <v>26</v>
      </c>
      <c r="E8816" t="s">
        <v>28</v>
      </c>
      <c r="F8816" t="s">
        <v>61</v>
      </c>
      <c r="G8816">
        <v>7.9039999999999999</v>
      </c>
    </row>
    <row r="8817" spans="1:7" x14ac:dyDescent="0.55000000000000004">
      <c r="A8817" s="1">
        <v>42634</v>
      </c>
      <c r="B8817" t="s">
        <v>98</v>
      </c>
      <c r="C8817" t="s">
        <v>39</v>
      </c>
      <c r="D8817" t="s">
        <v>40</v>
      </c>
      <c r="E8817" t="s">
        <v>42</v>
      </c>
      <c r="F8817" t="s">
        <v>265</v>
      </c>
      <c r="G8817">
        <v>7.9</v>
      </c>
    </row>
    <row r="8818" spans="1:7" x14ac:dyDescent="0.55000000000000004">
      <c r="A8818" s="1">
        <v>43095</v>
      </c>
      <c r="B8818" t="s">
        <v>37</v>
      </c>
      <c r="C8818" t="s">
        <v>39</v>
      </c>
      <c r="D8818" t="s">
        <v>40</v>
      </c>
      <c r="E8818" t="s">
        <v>42</v>
      </c>
      <c r="F8818" t="s">
        <v>74</v>
      </c>
      <c r="G8818">
        <v>7.9</v>
      </c>
    </row>
    <row r="8819" spans="1:7" x14ac:dyDescent="0.55000000000000004">
      <c r="A8819" s="1">
        <v>43164</v>
      </c>
      <c r="B8819" t="s">
        <v>22</v>
      </c>
      <c r="C8819" t="s">
        <v>225</v>
      </c>
      <c r="D8819" t="s">
        <v>101</v>
      </c>
      <c r="E8819" t="s">
        <v>42</v>
      </c>
      <c r="F8819" t="s">
        <v>265</v>
      </c>
      <c r="G8819">
        <v>7.9</v>
      </c>
    </row>
    <row r="8820" spans="1:7" x14ac:dyDescent="0.55000000000000004">
      <c r="A8820" s="1">
        <v>42872</v>
      </c>
      <c r="B8820" t="s">
        <v>22</v>
      </c>
      <c r="C8820" t="s">
        <v>207</v>
      </c>
      <c r="D8820" t="s">
        <v>101</v>
      </c>
      <c r="E8820" t="s">
        <v>42</v>
      </c>
      <c r="F8820" t="s">
        <v>265</v>
      </c>
      <c r="G8820">
        <v>7.8959999999999999</v>
      </c>
    </row>
    <row r="8821" spans="1:7" x14ac:dyDescent="0.55000000000000004">
      <c r="A8821" s="1">
        <v>42941</v>
      </c>
      <c r="B8821" t="s">
        <v>22</v>
      </c>
      <c r="C8821" t="s">
        <v>1488</v>
      </c>
      <c r="D8821" t="s">
        <v>26</v>
      </c>
      <c r="E8821" t="s">
        <v>42</v>
      </c>
      <c r="F8821" t="s">
        <v>55</v>
      </c>
      <c r="G8821">
        <v>7.89</v>
      </c>
    </row>
    <row r="8822" spans="1:7" x14ac:dyDescent="0.55000000000000004">
      <c r="A8822" s="1">
        <v>43107</v>
      </c>
      <c r="B8822" t="s">
        <v>22</v>
      </c>
      <c r="C8822" t="s">
        <v>39</v>
      </c>
      <c r="D8822" t="s">
        <v>40</v>
      </c>
      <c r="E8822" t="s">
        <v>42</v>
      </c>
      <c r="F8822" t="s">
        <v>265</v>
      </c>
      <c r="G8822">
        <v>7.89</v>
      </c>
    </row>
    <row r="8823" spans="1:7" x14ac:dyDescent="0.55000000000000004">
      <c r="A8823" s="1">
        <v>42675</v>
      </c>
      <c r="B8823" t="s">
        <v>22</v>
      </c>
      <c r="C8823" t="s">
        <v>416</v>
      </c>
      <c r="D8823" t="s">
        <v>40</v>
      </c>
      <c r="E8823" t="s">
        <v>42</v>
      </c>
      <c r="F8823" t="s">
        <v>64</v>
      </c>
      <c r="G8823">
        <v>7.88</v>
      </c>
    </row>
    <row r="8824" spans="1:7" x14ac:dyDescent="0.55000000000000004">
      <c r="A8824" s="1">
        <v>42607</v>
      </c>
      <c r="B8824" t="s">
        <v>22</v>
      </c>
      <c r="C8824" t="s">
        <v>100</v>
      </c>
      <c r="D8824" t="s">
        <v>101</v>
      </c>
      <c r="E8824" t="s">
        <v>28</v>
      </c>
      <c r="F8824" t="s">
        <v>61</v>
      </c>
      <c r="G8824">
        <v>7.88</v>
      </c>
    </row>
    <row r="8825" spans="1:7" x14ac:dyDescent="0.55000000000000004">
      <c r="A8825" s="1">
        <v>43411</v>
      </c>
      <c r="B8825" t="s">
        <v>22</v>
      </c>
      <c r="C8825" t="s">
        <v>263</v>
      </c>
      <c r="D8825" t="s">
        <v>144</v>
      </c>
      <c r="E8825" t="s">
        <v>67</v>
      </c>
      <c r="F8825" t="s">
        <v>157</v>
      </c>
      <c r="G8825">
        <v>7.88</v>
      </c>
    </row>
    <row r="8826" spans="1:7" x14ac:dyDescent="0.55000000000000004">
      <c r="A8826" s="1">
        <v>42476</v>
      </c>
      <c r="B8826" t="s">
        <v>37</v>
      </c>
      <c r="C8826" t="s">
        <v>494</v>
      </c>
      <c r="D8826" t="s">
        <v>144</v>
      </c>
      <c r="E8826" t="s">
        <v>42</v>
      </c>
      <c r="F8826" t="s">
        <v>64</v>
      </c>
      <c r="G8826">
        <v>7.8719999999999999</v>
      </c>
    </row>
    <row r="8827" spans="1:7" x14ac:dyDescent="0.55000000000000004">
      <c r="A8827" s="1">
        <v>43000</v>
      </c>
      <c r="B8827" t="s">
        <v>22</v>
      </c>
      <c r="C8827" t="s">
        <v>143</v>
      </c>
      <c r="D8827" t="s">
        <v>144</v>
      </c>
      <c r="E8827" t="s">
        <v>42</v>
      </c>
      <c r="F8827" t="s">
        <v>64</v>
      </c>
      <c r="G8827">
        <v>7.8719999999999999</v>
      </c>
    </row>
    <row r="8828" spans="1:7" x14ac:dyDescent="0.55000000000000004">
      <c r="A8828" s="1">
        <v>42320</v>
      </c>
      <c r="B8828" t="s">
        <v>37</v>
      </c>
      <c r="C8828" t="s">
        <v>84</v>
      </c>
      <c r="D8828" t="s">
        <v>26</v>
      </c>
      <c r="E8828" t="s">
        <v>42</v>
      </c>
      <c r="F8828" t="s">
        <v>64</v>
      </c>
      <c r="G8828">
        <v>7.8719999999999999</v>
      </c>
    </row>
    <row r="8829" spans="1:7" x14ac:dyDescent="0.55000000000000004">
      <c r="A8829" s="1">
        <v>42983</v>
      </c>
      <c r="B8829" t="s">
        <v>22</v>
      </c>
      <c r="C8829" t="s">
        <v>143</v>
      </c>
      <c r="D8829" t="s">
        <v>144</v>
      </c>
      <c r="E8829" t="s">
        <v>42</v>
      </c>
      <c r="F8829" t="s">
        <v>64</v>
      </c>
      <c r="G8829">
        <v>7.8719999999999999</v>
      </c>
    </row>
    <row r="8830" spans="1:7" x14ac:dyDescent="0.55000000000000004">
      <c r="A8830" s="1">
        <v>43122</v>
      </c>
      <c r="B8830" t="s">
        <v>37</v>
      </c>
      <c r="C8830" t="s">
        <v>207</v>
      </c>
      <c r="D8830" t="s">
        <v>101</v>
      </c>
      <c r="E8830" t="s">
        <v>42</v>
      </c>
      <c r="F8830" t="s">
        <v>64</v>
      </c>
      <c r="G8830">
        <v>7.8719999999999999</v>
      </c>
    </row>
    <row r="8831" spans="1:7" x14ac:dyDescent="0.55000000000000004">
      <c r="A8831" s="1">
        <v>42478</v>
      </c>
      <c r="B8831" t="s">
        <v>37</v>
      </c>
      <c r="C8831" t="s">
        <v>100</v>
      </c>
      <c r="D8831" t="s">
        <v>101</v>
      </c>
      <c r="E8831" t="s">
        <v>42</v>
      </c>
      <c r="F8831" t="s">
        <v>64</v>
      </c>
      <c r="G8831">
        <v>7.8719999999999999</v>
      </c>
    </row>
    <row r="8832" spans="1:7" x14ac:dyDescent="0.55000000000000004">
      <c r="A8832" s="1">
        <v>42716</v>
      </c>
      <c r="B8832" t="s">
        <v>22</v>
      </c>
      <c r="C8832" t="s">
        <v>39</v>
      </c>
      <c r="D8832" t="s">
        <v>40</v>
      </c>
      <c r="E8832" t="s">
        <v>42</v>
      </c>
      <c r="F8832" t="s">
        <v>265</v>
      </c>
      <c r="G8832">
        <v>7.86</v>
      </c>
    </row>
    <row r="8833" spans="1:7" x14ac:dyDescent="0.55000000000000004">
      <c r="A8833" s="1">
        <v>42365</v>
      </c>
      <c r="B8833" t="s">
        <v>98</v>
      </c>
      <c r="C8833" t="s">
        <v>39</v>
      </c>
      <c r="D8833" t="s">
        <v>40</v>
      </c>
      <c r="E8833" t="s">
        <v>42</v>
      </c>
      <c r="F8833" t="s">
        <v>265</v>
      </c>
      <c r="G8833">
        <v>7.86</v>
      </c>
    </row>
    <row r="8834" spans="1:7" x14ac:dyDescent="0.55000000000000004">
      <c r="A8834" s="1">
        <v>43350</v>
      </c>
      <c r="B8834" t="s">
        <v>98</v>
      </c>
      <c r="C8834" t="s">
        <v>306</v>
      </c>
      <c r="D8834" t="s">
        <v>40</v>
      </c>
      <c r="E8834" t="s">
        <v>42</v>
      </c>
      <c r="F8834" t="s">
        <v>71</v>
      </c>
      <c r="G8834">
        <v>7.8570000000000002</v>
      </c>
    </row>
    <row r="8835" spans="1:7" x14ac:dyDescent="0.55000000000000004">
      <c r="A8835" s="1">
        <v>42311</v>
      </c>
      <c r="B8835" t="s">
        <v>22</v>
      </c>
      <c r="C8835" t="s">
        <v>263</v>
      </c>
      <c r="D8835" t="s">
        <v>144</v>
      </c>
      <c r="E8835" t="s">
        <v>42</v>
      </c>
      <c r="F8835" t="s">
        <v>71</v>
      </c>
      <c r="G8835">
        <v>7.8559999999999999</v>
      </c>
    </row>
    <row r="8836" spans="1:7" x14ac:dyDescent="0.55000000000000004">
      <c r="A8836" s="1">
        <v>42773</v>
      </c>
      <c r="B8836" t="s">
        <v>22</v>
      </c>
      <c r="C8836" t="s">
        <v>315</v>
      </c>
      <c r="D8836" t="s">
        <v>26</v>
      </c>
      <c r="E8836" t="s">
        <v>42</v>
      </c>
      <c r="F8836" t="s">
        <v>43</v>
      </c>
      <c r="G8836">
        <v>7.83</v>
      </c>
    </row>
    <row r="8837" spans="1:7" x14ac:dyDescent="0.55000000000000004">
      <c r="A8837" s="1">
        <v>43004</v>
      </c>
      <c r="B8837" t="s">
        <v>22</v>
      </c>
      <c r="C8837" t="s">
        <v>39</v>
      </c>
      <c r="D8837" t="s">
        <v>40</v>
      </c>
      <c r="E8837" t="s">
        <v>42</v>
      </c>
      <c r="F8837" t="s">
        <v>43</v>
      </c>
      <c r="G8837">
        <v>7.83</v>
      </c>
    </row>
    <row r="8838" spans="1:7" x14ac:dyDescent="0.55000000000000004">
      <c r="A8838" s="1">
        <v>43296</v>
      </c>
      <c r="B8838" t="s">
        <v>22</v>
      </c>
      <c r="C8838" t="s">
        <v>263</v>
      </c>
      <c r="D8838" t="s">
        <v>144</v>
      </c>
      <c r="E8838" t="s">
        <v>42</v>
      </c>
      <c r="F8838" t="s">
        <v>43</v>
      </c>
      <c r="G8838">
        <v>7.83</v>
      </c>
    </row>
    <row r="8839" spans="1:7" x14ac:dyDescent="0.55000000000000004">
      <c r="A8839" s="1">
        <v>42107</v>
      </c>
      <c r="B8839" t="s">
        <v>98</v>
      </c>
      <c r="C8839" t="s">
        <v>2738</v>
      </c>
      <c r="D8839" t="s">
        <v>144</v>
      </c>
      <c r="E8839" t="s">
        <v>42</v>
      </c>
      <c r="F8839" t="s">
        <v>43</v>
      </c>
      <c r="G8839">
        <v>7.83</v>
      </c>
    </row>
    <row r="8840" spans="1:7" x14ac:dyDescent="0.55000000000000004">
      <c r="A8840" s="1">
        <v>43456</v>
      </c>
      <c r="B8840" t="s">
        <v>22</v>
      </c>
      <c r="C8840" t="s">
        <v>50</v>
      </c>
      <c r="D8840" t="s">
        <v>26</v>
      </c>
      <c r="E8840" t="s">
        <v>42</v>
      </c>
      <c r="F8840" t="s">
        <v>169</v>
      </c>
      <c r="G8840">
        <v>7.8239999999999998</v>
      </c>
    </row>
    <row r="8841" spans="1:7" x14ac:dyDescent="0.55000000000000004">
      <c r="A8841" s="1">
        <v>42626</v>
      </c>
      <c r="B8841" t="s">
        <v>22</v>
      </c>
      <c r="C8841" t="s">
        <v>207</v>
      </c>
      <c r="D8841" t="s">
        <v>101</v>
      </c>
      <c r="E8841" t="s">
        <v>42</v>
      </c>
      <c r="F8841" t="s">
        <v>169</v>
      </c>
      <c r="G8841">
        <v>7.8239999999999998</v>
      </c>
    </row>
    <row r="8842" spans="1:7" x14ac:dyDescent="0.55000000000000004">
      <c r="A8842" s="1">
        <v>43414</v>
      </c>
      <c r="B8842" t="s">
        <v>98</v>
      </c>
      <c r="C8842" t="s">
        <v>39</v>
      </c>
      <c r="D8842" t="s">
        <v>40</v>
      </c>
      <c r="E8842" t="s">
        <v>42</v>
      </c>
      <c r="F8842" t="s">
        <v>64</v>
      </c>
      <c r="G8842">
        <v>7.8</v>
      </c>
    </row>
    <row r="8843" spans="1:7" x14ac:dyDescent="0.55000000000000004">
      <c r="A8843" s="1">
        <v>42710</v>
      </c>
      <c r="B8843" t="s">
        <v>22</v>
      </c>
      <c r="C8843" t="s">
        <v>39</v>
      </c>
      <c r="D8843" t="s">
        <v>40</v>
      </c>
      <c r="E8843" t="s">
        <v>42</v>
      </c>
      <c r="F8843" t="s">
        <v>74</v>
      </c>
      <c r="G8843">
        <v>7.78</v>
      </c>
    </row>
    <row r="8844" spans="1:7" x14ac:dyDescent="0.55000000000000004">
      <c r="A8844" s="1">
        <v>42319</v>
      </c>
      <c r="B8844" t="s">
        <v>98</v>
      </c>
      <c r="C8844" t="s">
        <v>39</v>
      </c>
      <c r="D8844" t="s">
        <v>40</v>
      </c>
      <c r="E8844" t="s">
        <v>42</v>
      </c>
      <c r="F8844" t="s">
        <v>74</v>
      </c>
      <c r="G8844">
        <v>7.78</v>
      </c>
    </row>
    <row r="8845" spans="1:7" x14ac:dyDescent="0.55000000000000004">
      <c r="A8845" s="1">
        <v>43428</v>
      </c>
      <c r="B8845" t="s">
        <v>22</v>
      </c>
      <c r="C8845" t="s">
        <v>39</v>
      </c>
      <c r="D8845" t="s">
        <v>40</v>
      </c>
      <c r="E8845" t="s">
        <v>42</v>
      </c>
      <c r="F8845" t="s">
        <v>86</v>
      </c>
      <c r="G8845">
        <v>7.78</v>
      </c>
    </row>
    <row r="8846" spans="1:7" x14ac:dyDescent="0.55000000000000004">
      <c r="A8846" s="1">
        <v>43159</v>
      </c>
      <c r="B8846" t="s">
        <v>22</v>
      </c>
      <c r="C8846" t="s">
        <v>745</v>
      </c>
      <c r="D8846" t="s">
        <v>144</v>
      </c>
      <c r="E8846" t="s">
        <v>42</v>
      </c>
      <c r="F8846" t="s">
        <v>86</v>
      </c>
      <c r="G8846">
        <v>7.78</v>
      </c>
    </row>
    <row r="8847" spans="1:7" x14ac:dyDescent="0.55000000000000004">
      <c r="A8847" s="1">
        <v>43232</v>
      </c>
      <c r="B8847" t="s">
        <v>37</v>
      </c>
      <c r="C8847" t="s">
        <v>39</v>
      </c>
      <c r="D8847" t="s">
        <v>40</v>
      </c>
      <c r="E8847" t="s">
        <v>42</v>
      </c>
      <c r="F8847" t="s">
        <v>74</v>
      </c>
      <c r="G8847">
        <v>7.77</v>
      </c>
    </row>
    <row r="8848" spans="1:7" x14ac:dyDescent="0.55000000000000004">
      <c r="A8848" s="1">
        <v>42870</v>
      </c>
      <c r="B8848" t="s">
        <v>22</v>
      </c>
      <c r="C8848" t="s">
        <v>50</v>
      </c>
      <c r="D8848" t="s">
        <v>26</v>
      </c>
      <c r="E8848" t="s">
        <v>42</v>
      </c>
      <c r="F8848" t="s">
        <v>71</v>
      </c>
      <c r="G8848">
        <v>7.7640000000000002</v>
      </c>
    </row>
    <row r="8849" spans="1:7" x14ac:dyDescent="0.55000000000000004">
      <c r="A8849" s="1">
        <v>42563</v>
      </c>
      <c r="B8849" t="s">
        <v>22</v>
      </c>
      <c r="C8849" t="s">
        <v>207</v>
      </c>
      <c r="D8849" t="s">
        <v>101</v>
      </c>
      <c r="E8849" t="s">
        <v>28</v>
      </c>
      <c r="F8849" t="s">
        <v>61</v>
      </c>
      <c r="G8849">
        <v>7.76</v>
      </c>
    </row>
    <row r="8850" spans="1:7" x14ac:dyDescent="0.55000000000000004">
      <c r="A8850" s="1">
        <v>42844</v>
      </c>
      <c r="B8850" t="s">
        <v>22</v>
      </c>
      <c r="C8850" t="s">
        <v>263</v>
      </c>
      <c r="D8850" t="s">
        <v>144</v>
      </c>
      <c r="E8850" t="s">
        <v>42</v>
      </c>
      <c r="F8850" t="s">
        <v>575</v>
      </c>
      <c r="G8850">
        <v>7.76</v>
      </c>
    </row>
    <row r="8851" spans="1:7" x14ac:dyDescent="0.55000000000000004">
      <c r="A8851" s="1">
        <v>42914</v>
      </c>
      <c r="B8851" t="s">
        <v>37</v>
      </c>
      <c r="C8851" t="s">
        <v>39</v>
      </c>
      <c r="D8851" t="s">
        <v>40</v>
      </c>
      <c r="E8851" t="s">
        <v>42</v>
      </c>
      <c r="F8851" t="s">
        <v>71</v>
      </c>
      <c r="G8851">
        <v>7.7519999999999998</v>
      </c>
    </row>
    <row r="8852" spans="1:7" x14ac:dyDescent="0.55000000000000004">
      <c r="A8852" s="1">
        <v>42290</v>
      </c>
      <c r="B8852" t="s">
        <v>37</v>
      </c>
      <c r="C8852" t="s">
        <v>263</v>
      </c>
      <c r="D8852" t="s">
        <v>144</v>
      </c>
      <c r="E8852" t="s">
        <v>42</v>
      </c>
      <c r="F8852" t="s">
        <v>71</v>
      </c>
      <c r="G8852">
        <v>7.7519999999999998</v>
      </c>
    </row>
    <row r="8853" spans="1:7" x14ac:dyDescent="0.55000000000000004">
      <c r="A8853" s="1">
        <v>42197</v>
      </c>
      <c r="B8853" t="s">
        <v>37</v>
      </c>
      <c r="C8853" t="s">
        <v>39</v>
      </c>
      <c r="D8853" t="s">
        <v>40</v>
      </c>
      <c r="E8853" t="s">
        <v>42</v>
      </c>
      <c r="F8853" t="s">
        <v>71</v>
      </c>
      <c r="G8853">
        <v>7.7119999999999997</v>
      </c>
    </row>
    <row r="8854" spans="1:7" x14ac:dyDescent="0.55000000000000004">
      <c r="A8854" s="1">
        <v>42855</v>
      </c>
      <c r="B8854" t="s">
        <v>22</v>
      </c>
      <c r="C8854" t="s">
        <v>263</v>
      </c>
      <c r="D8854" t="s">
        <v>144</v>
      </c>
      <c r="E8854" t="s">
        <v>42</v>
      </c>
      <c r="F8854" t="s">
        <v>71</v>
      </c>
      <c r="G8854">
        <v>7.7119999999999997</v>
      </c>
    </row>
    <row r="8855" spans="1:7" x14ac:dyDescent="0.55000000000000004">
      <c r="A8855" s="1">
        <v>42728</v>
      </c>
      <c r="B8855" t="s">
        <v>22</v>
      </c>
      <c r="C8855" t="s">
        <v>306</v>
      </c>
      <c r="D8855" t="s">
        <v>40</v>
      </c>
      <c r="E8855" t="s">
        <v>28</v>
      </c>
      <c r="F8855" t="s">
        <v>61</v>
      </c>
      <c r="G8855">
        <v>7.7119999999999997</v>
      </c>
    </row>
    <row r="8856" spans="1:7" x14ac:dyDescent="0.55000000000000004">
      <c r="A8856" s="1">
        <v>43435</v>
      </c>
      <c r="B8856" t="s">
        <v>98</v>
      </c>
      <c r="C8856" t="s">
        <v>494</v>
      </c>
      <c r="D8856" t="s">
        <v>144</v>
      </c>
      <c r="E8856" t="s">
        <v>28</v>
      </c>
      <c r="F8856" t="s">
        <v>61</v>
      </c>
      <c r="G8856">
        <v>7.7119999999999997</v>
      </c>
    </row>
    <row r="8857" spans="1:7" x14ac:dyDescent="0.55000000000000004">
      <c r="A8857" s="1">
        <v>43043</v>
      </c>
      <c r="B8857" t="s">
        <v>98</v>
      </c>
      <c r="C8857" t="s">
        <v>39</v>
      </c>
      <c r="D8857" t="s">
        <v>40</v>
      </c>
      <c r="E8857" t="s">
        <v>42</v>
      </c>
      <c r="F8857" t="s">
        <v>71</v>
      </c>
      <c r="G8857">
        <v>7.7119999999999997</v>
      </c>
    </row>
    <row r="8858" spans="1:7" x14ac:dyDescent="0.55000000000000004">
      <c r="A8858" s="1">
        <v>43130</v>
      </c>
      <c r="B8858" t="s">
        <v>37</v>
      </c>
      <c r="C8858" t="s">
        <v>485</v>
      </c>
      <c r="D8858" t="s">
        <v>101</v>
      </c>
      <c r="E8858" t="s">
        <v>42</v>
      </c>
      <c r="F8858" t="s">
        <v>71</v>
      </c>
      <c r="G8858">
        <v>7.71</v>
      </c>
    </row>
    <row r="8859" spans="1:7" x14ac:dyDescent="0.55000000000000004">
      <c r="A8859" s="1">
        <v>42918</v>
      </c>
      <c r="B8859" t="s">
        <v>22</v>
      </c>
      <c r="C8859" t="s">
        <v>315</v>
      </c>
      <c r="D8859" t="s">
        <v>26</v>
      </c>
      <c r="E8859" t="s">
        <v>42</v>
      </c>
      <c r="F8859" t="s">
        <v>64</v>
      </c>
      <c r="G8859">
        <v>7.7</v>
      </c>
    </row>
    <row r="8860" spans="1:7" x14ac:dyDescent="0.55000000000000004">
      <c r="A8860" s="1">
        <v>43147</v>
      </c>
      <c r="B8860" t="s">
        <v>22</v>
      </c>
      <c r="C8860" t="s">
        <v>207</v>
      </c>
      <c r="D8860" t="s">
        <v>101</v>
      </c>
      <c r="E8860" t="s">
        <v>28</v>
      </c>
      <c r="F8860" t="s">
        <v>61</v>
      </c>
      <c r="G8860">
        <v>7.6920000000000002</v>
      </c>
    </row>
    <row r="8861" spans="1:7" x14ac:dyDescent="0.55000000000000004">
      <c r="A8861" s="1">
        <v>42250</v>
      </c>
      <c r="B8861" t="s">
        <v>98</v>
      </c>
      <c r="C8861" t="s">
        <v>100</v>
      </c>
      <c r="D8861" t="s">
        <v>101</v>
      </c>
      <c r="E8861" t="s">
        <v>42</v>
      </c>
      <c r="F8861" t="s">
        <v>71</v>
      </c>
      <c r="G8861">
        <v>7.68</v>
      </c>
    </row>
    <row r="8862" spans="1:7" x14ac:dyDescent="0.55000000000000004">
      <c r="A8862" s="1">
        <v>43299</v>
      </c>
      <c r="B8862" t="s">
        <v>22</v>
      </c>
      <c r="C8862" t="s">
        <v>306</v>
      </c>
      <c r="D8862" t="s">
        <v>40</v>
      </c>
      <c r="E8862" t="s">
        <v>42</v>
      </c>
      <c r="F8862" t="s">
        <v>71</v>
      </c>
      <c r="G8862">
        <v>7.6559999999999997</v>
      </c>
    </row>
    <row r="8863" spans="1:7" x14ac:dyDescent="0.55000000000000004">
      <c r="A8863" s="1">
        <v>42617</v>
      </c>
      <c r="B8863" t="s">
        <v>37</v>
      </c>
      <c r="C8863" t="s">
        <v>143</v>
      </c>
      <c r="D8863" t="s">
        <v>144</v>
      </c>
      <c r="E8863" t="s">
        <v>42</v>
      </c>
      <c r="F8863" t="s">
        <v>71</v>
      </c>
      <c r="G8863">
        <v>7.6559999999999997</v>
      </c>
    </row>
    <row r="8864" spans="1:7" x14ac:dyDescent="0.55000000000000004">
      <c r="A8864" s="1">
        <v>42514</v>
      </c>
      <c r="B8864" t="s">
        <v>22</v>
      </c>
      <c r="C8864" t="s">
        <v>207</v>
      </c>
      <c r="D8864" t="s">
        <v>101</v>
      </c>
      <c r="E8864" t="s">
        <v>42</v>
      </c>
      <c r="F8864" t="s">
        <v>71</v>
      </c>
      <c r="G8864">
        <v>7.6559999999999997</v>
      </c>
    </row>
    <row r="8865" spans="1:7" x14ac:dyDescent="0.55000000000000004">
      <c r="A8865" s="1">
        <v>42085</v>
      </c>
      <c r="B8865" t="s">
        <v>22</v>
      </c>
      <c r="C8865" t="s">
        <v>84</v>
      </c>
      <c r="D8865" t="s">
        <v>26</v>
      </c>
      <c r="E8865" t="s">
        <v>42</v>
      </c>
      <c r="F8865" t="s">
        <v>71</v>
      </c>
      <c r="G8865">
        <v>7.6440000000000001</v>
      </c>
    </row>
    <row r="8866" spans="1:7" x14ac:dyDescent="0.55000000000000004">
      <c r="A8866" s="1">
        <v>42933</v>
      </c>
      <c r="B8866" t="s">
        <v>22</v>
      </c>
      <c r="C8866" t="s">
        <v>593</v>
      </c>
      <c r="D8866" t="s">
        <v>101</v>
      </c>
      <c r="E8866" t="s">
        <v>42</v>
      </c>
      <c r="F8866" t="s">
        <v>86</v>
      </c>
      <c r="G8866">
        <v>7.64</v>
      </c>
    </row>
    <row r="8867" spans="1:7" x14ac:dyDescent="0.55000000000000004">
      <c r="A8867" s="1">
        <v>42288</v>
      </c>
      <c r="B8867" t="s">
        <v>22</v>
      </c>
      <c r="C8867" t="s">
        <v>39</v>
      </c>
      <c r="D8867" t="s">
        <v>40</v>
      </c>
      <c r="E8867" t="s">
        <v>42</v>
      </c>
      <c r="F8867" t="s">
        <v>169</v>
      </c>
      <c r="G8867">
        <v>7.64</v>
      </c>
    </row>
    <row r="8868" spans="1:7" x14ac:dyDescent="0.55000000000000004">
      <c r="A8868" s="1">
        <v>42238</v>
      </c>
      <c r="B8868" t="s">
        <v>22</v>
      </c>
      <c r="C8868" t="s">
        <v>50</v>
      </c>
      <c r="D8868" t="s">
        <v>26</v>
      </c>
      <c r="E8868" t="s">
        <v>42</v>
      </c>
      <c r="F8868" t="s">
        <v>575</v>
      </c>
      <c r="G8868">
        <v>7.6319999999999997</v>
      </c>
    </row>
    <row r="8869" spans="1:7" x14ac:dyDescent="0.55000000000000004">
      <c r="A8869" s="1">
        <v>42989</v>
      </c>
      <c r="B8869" t="s">
        <v>22</v>
      </c>
      <c r="C8869" t="s">
        <v>39</v>
      </c>
      <c r="D8869" t="s">
        <v>40</v>
      </c>
      <c r="E8869" t="s">
        <v>42</v>
      </c>
      <c r="F8869" t="s">
        <v>86</v>
      </c>
      <c r="G8869">
        <v>7.61</v>
      </c>
    </row>
    <row r="8870" spans="1:7" x14ac:dyDescent="0.55000000000000004">
      <c r="A8870" s="1">
        <v>43200</v>
      </c>
      <c r="B8870" t="s">
        <v>98</v>
      </c>
      <c r="C8870" t="s">
        <v>786</v>
      </c>
      <c r="D8870" t="s">
        <v>144</v>
      </c>
      <c r="E8870" t="s">
        <v>42</v>
      </c>
      <c r="F8870" t="s">
        <v>86</v>
      </c>
      <c r="G8870">
        <v>7.61</v>
      </c>
    </row>
    <row r="8871" spans="1:7" x14ac:dyDescent="0.55000000000000004">
      <c r="A8871" s="1">
        <v>42465</v>
      </c>
      <c r="B8871" t="s">
        <v>98</v>
      </c>
      <c r="C8871" t="s">
        <v>143</v>
      </c>
      <c r="D8871" t="s">
        <v>144</v>
      </c>
      <c r="E8871" t="s">
        <v>28</v>
      </c>
      <c r="F8871" t="s">
        <v>61</v>
      </c>
      <c r="G8871">
        <v>7.5839999999999996</v>
      </c>
    </row>
    <row r="8872" spans="1:7" x14ac:dyDescent="0.55000000000000004">
      <c r="A8872" s="1">
        <v>43344</v>
      </c>
      <c r="B8872" t="s">
        <v>98</v>
      </c>
      <c r="C8872" t="s">
        <v>92</v>
      </c>
      <c r="D8872" t="s">
        <v>40</v>
      </c>
      <c r="E8872" t="s">
        <v>42</v>
      </c>
      <c r="F8872" t="s">
        <v>64</v>
      </c>
      <c r="G8872">
        <v>7.58</v>
      </c>
    </row>
    <row r="8873" spans="1:7" x14ac:dyDescent="0.55000000000000004">
      <c r="A8873" s="1">
        <v>42757</v>
      </c>
      <c r="B8873" t="s">
        <v>22</v>
      </c>
      <c r="C8873" t="s">
        <v>786</v>
      </c>
      <c r="D8873" t="s">
        <v>144</v>
      </c>
      <c r="E8873" t="s">
        <v>42</v>
      </c>
      <c r="F8873" t="s">
        <v>265</v>
      </c>
      <c r="G8873">
        <v>7.56</v>
      </c>
    </row>
    <row r="8874" spans="1:7" x14ac:dyDescent="0.55000000000000004">
      <c r="A8874" s="1">
        <v>43289</v>
      </c>
      <c r="B8874" t="s">
        <v>22</v>
      </c>
      <c r="C8874" t="s">
        <v>1244</v>
      </c>
      <c r="D8874" t="s">
        <v>144</v>
      </c>
      <c r="E8874" t="s">
        <v>42</v>
      </c>
      <c r="F8874" t="s">
        <v>64</v>
      </c>
      <c r="G8874">
        <v>7.56</v>
      </c>
    </row>
    <row r="8875" spans="1:7" x14ac:dyDescent="0.55000000000000004">
      <c r="A8875" s="1">
        <v>42891</v>
      </c>
      <c r="B8875" t="s">
        <v>98</v>
      </c>
      <c r="C8875" t="s">
        <v>143</v>
      </c>
      <c r="D8875" t="s">
        <v>144</v>
      </c>
      <c r="E8875" t="s">
        <v>42</v>
      </c>
      <c r="F8875" t="s">
        <v>43</v>
      </c>
      <c r="G8875">
        <v>7.56</v>
      </c>
    </row>
    <row r="8876" spans="1:7" x14ac:dyDescent="0.55000000000000004">
      <c r="A8876" s="1">
        <v>42521</v>
      </c>
      <c r="B8876" t="s">
        <v>98</v>
      </c>
      <c r="C8876" t="s">
        <v>263</v>
      </c>
      <c r="D8876" t="s">
        <v>144</v>
      </c>
      <c r="E8876" t="s">
        <v>42</v>
      </c>
      <c r="F8876" t="s">
        <v>265</v>
      </c>
      <c r="G8876">
        <v>7.56</v>
      </c>
    </row>
    <row r="8877" spans="1:7" x14ac:dyDescent="0.55000000000000004">
      <c r="A8877" s="1">
        <v>43408</v>
      </c>
      <c r="B8877" t="s">
        <v>98</v>
      </c>
      <c r="C8877" t="s">
        <v>100</v>
      </c>
      <c r="D8877" t="s">
        <v>101</v>
      </c>
      <c r="E8877" t="s">
        <v>42</v>
      </c>
      <c r="F8877" t="s">
        <v>71</v>
      </c>
      <c r="G8877">
        <v>7.5359999999999996</v>
      </c>
    </row>
    <row r="8878" spans="1:7" x14ac:dyDescent="0.55000000000000004">
      <c r="A8878" s="1">
        <v>42528</v>
      </c>
      <c r="B8878" t="s">
        <v>37</v>
      </c>
      <c r="C8878" t="s">
        <v>39</v>
      </c>
      <c r="D8878" t="s">
        <v>40</v>
      </c>
      <c r="E8878" t="s">
        <v>42</v>
      </c>
      <c r="F8878" t="s">
        <v>71</v>
      </c>
      <c r="G8878">
        <v>7.52</v>
      </c>
    </row>
    <row r="8879" spans="1:7" x14ac:dyDescent="0.55000000000000004">
      <c r="A8879" s="1">
        <v>42309</v>
      </c>
      <c r="B8879" t="s">
        <v>37</v>
      </c>
      <c r="C8879" t="s">
        <v>84</v>
      </c>
      <c r="D8879" t="s">
        <v>26</v>
      </c>
      <c r="E8879" t="s">
        <v>42</v>
      </c>
      <c r="F8879" t="s">
        <v>265</v>
      </c>
      <c r="G8879">
        <v>7.52</v>
      </c>
    </row>
    <row r="8880" spans="1:7" x14ac:dyDescent="0.55000000000000004">
      <c r="A8880" s="1">
        <v>43214</v>
      </c>
      <c r="B8880" t="s">
        <v>37</v>
      </c>
      <c r="C8880" t="s">
        <v>143</v>
      </c>
      <c r="D8880" t="s">
        <v>144</v>
      </c>
      <c r="E8880" t="s">
        <v>42</v>
      </c>
      <c r="F8880" t="s">
        <v>71</v>
      </c>
      <c r="G8880">
        <v>7.5179999999999998</v>
      </c>
    </row>
    <row r="8881" spans="1:7" x14ac:dyDescent="0.55000000000000004">
      <c r="A8881" s="1">
        <v>43000</v>
      </c>
      <c r="B8881" t="s">
        <v>22</v>
      </c>
      <c r="C8881" t="s">
        <v>50</v>
      </c>
      <c r="D8881" t="s">
        <v>26</v>
      </c>
      <c r="E8881" t="s">
        <v>42</v>
      </c>
      <c r="F8881" t="s">
        <v>71</v>
      </c>
      <c r="G8881">
        <v>7.5060000000000002</v>
      </c>
    </row>
    <row r="8882" spans="1:7" x14ac:dyDescent="0.55000000000000004">
      <c r="A8882" s="1">
        <v>42616</v>
      </c>
      <c r="B8882" t="s">
        <v>22</v>
      </c>
      <c r="C8882" t="s">
        <v>234</v>
      </c>
      <c r="D8882" t="s">
        <v>101</v>
      </c>
      <c r="E8882" t="s">
        <v>42</v>
      </c>
      <c r="F8882" t="s">
        <v>43</v>
      </c>
      <c r="G8882">
        <v>7.5</v>
      </c>
    </row>
    <row r="8883" spans="1:7" x14ac:dyDescent="0.55000000000000004">
      <c r="A8883" s="1">
        <v>42117</v>
      </c>
      <c r="B8883" t="s">
        <v>98</v>
      </c>
      <c r="C8883" t="s">
        <v>494</v>
      </c>
      <c r="D8883" t="s">
        <v>144</v>
      </c>
      <c r="E8883" t="s">
        <v>42</v>
      </c>
      <c r="F8883" t="s">
        <v>71</v>
      </c>
      <c r="G8883">
        <v>7.4880000000000004</v>
      </c>
    </row>
    <row r="8884" spans="1:7" x14ac:dyDescent="0.55000000000000004">
      <c r="A8884" s="1">
        <v>43427</v>
      </c>
      <c r="B8884" t="s">
        <v>37</v>
      </c>
      <c r="C8884" t="s">
        <v>143</v>
      </c>
      <c r="D8884" t="s">
        <v>144</v>
      </c>
      <c r="E8884" t="s">
        <v>42</v>
      </c>
      <c r="F8884" t="s">
        <v>71</v>
      </c>
      <c r="G8884">
        <v>7.476</v>
      </c>
    </row>
    <row r="8885" spans="1:7" x14ac:dyDescent="0.55000000000000004">
      <c r="A8885" s="1">
        <v>42333</v>
      </c>
      <c r="B8885" t="s">
        <v>22</v>
      </c>
      <c r="C8885" t="s">
        <v>39</v>
      </c>
      <c r="D8885" t="s">
        <v>40</v>
      </c>
      <c r="E8885" t="s">
        <v>42</v>
      </c>
      <c r="F8885" t="s">
        <v>64</v>
      </c>
      <c r="G8885">
        <v>7.44</v>
      </c>
    </row>
    <row r="8886" spans="1:7" x14ac:dyDescent="0.55000000000000004">
      <c r="A8886" s="1">
        <v>43067</v>
      </c>
      <c r="B8886" t="s">
        <v>37</v>
      </c>
      <c r="C8886" t="s">
        <v>50</v>
      </c>
      <c r="D8886" t="s">
        <v>26</v>
      </c>
      <c r="E8886" t="s">
        <v>42</v>
      </c>
      <c r="F8886" t="s">
        <v>71</v>
      </c>
      <c r="G8886">
        <v>7.4340000000000002</v>
      </c>
    </row>
    <row r="8887" spans="1:7" x14ac:dyDescent="0.55000000000000004">
      <c r="A8887" s="1">
        <v>43403</v>
      </c>
      <c r="B8887" t="s">
        <v>22</v>
      </c>
      <c r="C8887" t="s">
        <v>39</v>
      </c>
      <c r="D8887" t="s">
        <v>40</v>
      </c>
      <c r="E8887" t="s">
        <v>42</v>
      </c>
      <c r="F8887" t="s">
        <v>86</v>
      </c>
      <c r="G8887">
        <v>7.42</v>
      </c>
    </row>
    <row r="8888" spans="1:7" x14ac:dyDescent="0.55000000000000004">
      <c r="A8888" s="1">
        <v>43240</v>
      </c>
      <c r="B8888" t="s">
        <v>22</v>
      </c>
      <c r="C8888" t="s">
        <v>7453</v>
      </c>
      <c r="D8888" t="s">
        <v>101</v>
      </c>
      <c r="E8888" t="s">
        <v>42</v>
      </c>
      <c r="F8888" t="s">
        <v>265</v>
      </c>
      <c r="G8888">
        <v>7.41</v>
      </c>
    </row>
    <row r="8889" spans="1:7" x14ac:dyDescent="0.55000000000000004">
      <c r="A8889" s="1">
        <v>42084</v>
      </c>
      <c r="B8889" t="s">
        <v>22</v>
      </c>
      <c r="C8889" t="s">
        <v>494</v>
      </c>
      <c r="D8889" t="s">
        <v>144</v>
      </c>
      <c r="E8889" t="s">
        <v>42</v>
      </c>
      <c r="F8889" t="s">
        <v>64</v>
      </c>
      <c r="G8889">
        <v>7.4080000000000004</v>
      </c>
    </row>
    <row r="8890" spans="1:7" x14ac:dyDescent="0.55000000000000004">
      <c r="A8890" s="1">
        <v>42890</v>
      </c>
      <c r="B8890" t="s">
        <v>22</v>
      </c>
      <c r="C8890" t="s">
        <v>207</v>
      </c>
      <c r="D8890" t="s">
        <v>101</v>
      </c>
      <c r="E8890" t="s">
        <v>42</v>
      </c>
      <c r="F8890" t="s">
        <v>64</v>
      </c>
      <c r="G8890">
        <v>7.4080000000000004</v>
      </c>
    </row>
    <row r="8891" spans="1:7" x14ac:dyDescent="0.55000000000000004">
      <c r="A8891" s="1">
        <v>43462</v>
      </c>
      <c r="B8891" t="s">
        <v>37</v>
      </c>
      <c r="C8891" t="s">
        <v>92</v>
      </c>
      <c r="D8891" t="s">
        <v>40</v>
      </c>
      <c r="E8891" t="s">
        <v>28</v>
      </c>
      <c r="F8891" t="s">
        <v>61</v>
      </c>
      <c r="G8891">
        <v>7.4</v>
      </c>
    </row>
    <row r="8892" spans="1:7" x14ac:dyDescent="0.55000000000000004">
      <c r="A8892" s="1">
        <v>42525</v>
      </c>
      <c r="B8892" t="s">
        <v>22</v>
      </c>
      <c r="C8892" t="s">
        <v>92</v>
      </c>
      <c r="D8892" t="s">
        <v>40</v>
      </c>
      <c r="E8892" t="s">
        <v>42</v>
      </c>
      <c r="F8892" t="s">
        <v>43</v>
      </c>
      <c r="G8892">
        <v>7.38</v>
      </c>
    </row>
    <row r="8893" spans="1:7" x14ac:dyDescent="0.55000000000000004">
      <c r="A8893" s="1">
        <v>43053</v>
      </c>
      <c r="B8893" t="s">
        <v>22</v>
      </c>
      <c r="C8893" t="s">
        <v>39</v>
      </c>
      <c r="D8893" t="s">
        <v>40</v>
      </c>
      <c r="E8893" t="s">
        <v>42</v>
      </c>
      <c r="F8893" t="s">
        <v>43</v>
      </c>
      <c r="G8893">
        <v>7.38</v>
      </c>
    </row>
    <row r="8894" spans="1:7" x14ac:dyDescent="0.55000000000000004">
      <c r="A8894" s="1">
        <v>42645</v>
      </c>
      <c r="B8894" t="s">
        <v>98</v>
      </c>
      <c r="C8894" t="s">
        <v>84</v>
      </c>
      <c r="D8894" t="s">
        <v>26</v>
      </c>
      <c r="E8894" t="s">
        <v>42</v>
      </c>
      <c r="F8894" t="s">
        <v>71</v>
      </c>
      <c r="G8894">
        <v>7.38</v>
      </c>
    </row>
    <row r="8895" spans="1:7" x14ac:dyDescent="0.55000000000000004">
      <c r="A8895" s="1">
        <v>43207</v>
      </c>
      <c r="B8895" t="s">
        <v>22</v>
      </c>
      <c r="C8895" t="s">
        <v>39</v>
      </c>
      <c r="D8895" t="s">
        <v>40</v>
      </c>
      <c r="E8895" t="s">
        <v>42</v>
      </c>
      <c r="F8895" t="s">
        <v>43</v>
      </c>
      <c r="G8895">
        <v>7.38</v>
      </c>
    </row>
    <row r="8896" spans="1:7" x14ac:dyDescent="0.55000000000000004">
      <c r="A8896" s="1">
        <v>42445</v>
      </c>
      <c r="B8896" t="s">
        <v>22</v>
      </c>
      <c r="C8896" t="s">
        <v>354</v>
      </c>
      <c r="D8896" t="s">
        <v>26</v>
      </c>
      <c r="E8896" t="s">
        <v>42</v>
      </c>
      <c r="F8896" t="s">
        <v>169</v>
      </c>
      <c r="G8896">
        <v>7.38</v>
      </c>
    </row>
    <row r="8897" spans="1:7" x14ac:dyDescent="0.55000000000000004">
      <c r="A8897" s="1">
        <v>42645</v>
      </c>
      <c r="B8897" t="s">
        <v>22</v>
      </c>
      <c r="C8897" t="s">
        <v>2738</v>
      </c>
      <c r="D8897" t="s">
        <v>144</v>
      </c>
      <c r="E8897" t="s">
        <v>42</v>
      </c>
      <c r="F8897" t="s">
        <v>71</v>
      </c>
      <c r="G8897">
        <v>7.38</v>
      </c>
    </row>
    <row r="8898" spans="1:7" x14ac:dyDescent="0.55000000000000004">
      <c r="A8898" s="1">
        <v>42988</v>
      </c>
      <c r="B8898" t="s">
        <v>22</v>
      </c>
      <c r="C8898" t="s">
        <v>92</v>
      </c>
      <c r="D8898" t="s">
        <v>40</v>
      </c>
      <c r="E8898" t="s">
        <v>42</v>
      </c>
      <c r="F8898" t="s">
        <v>43</v>
      </c>
      <c r="G8898">
        <v>7.38</v>
      </c>
    </row>
    <row r="8899" spans="1:7" x14ac:dyDescent="0.55000000000000004">
      <c r="A8899" s="1">
        <v>43422</v>
      </c>
      <c r="B8899" t="s">
        <v>37</v>
      </c>
      <c r="C8899" t="s">
        <v>110</v>
      </c>
      <c r="D8899" t="s">
        <v>101</v>
      </c>
      <c r="E8899" t="s">
        <v>42</v>
      </c>
      <c r="F8899" t="s">
        <v>43</v>
      </c>
      <c r="G8899">
        <v>7.38</v>
      </c>
    </row>
    <row r="8900" spans="1:7" x14ac:dyDescent="0.55000000000000004">
      <c r="A8900" s="1">
        <v>43029</v>
      </c>
      <c r="B8900" t="s">
        <v>37</v>
      </c>
      <c r="C8900" t="s">
        <v>745</v>
      </c>
      <c r="D8900" t="s">
        <v>144</v>
      </c>
      <c r="E8900" t="s">
        <v>42</v>
      </c>
      <c r="F8900" t="s">
        <v>575</v>
      </c>
      <c r="G8900">
        <v>7.36</v>
      </c>
    </row>
    <row r="8901" spans="1:7" x14ac:dyDescent="0.55000000000000004">
      <c r="A8901" s="1">
        <v>42164</v>
      </c>
      <c r="B8901" t="s">
        <v>22</v>
      </c>
      <c r="C8901" t="s">
        <v>39</v>
      </c>
      <c r="D8901" t="s">
        <v>40</v>
      </c>
      <c r="E8901" t="s">
        <v>42</v>
      </c>
      <c r="F8901" t="s">
        <v>575</v>
      </c>
      <c r="G8901">
        <v>7.36</v>
      </c>
    </row>
    <row r="8902" spans="1:7" x14ac:dyDescent="0.55000000000000004">
      <c r="A8902" s="1">
        <v>42336</v>
      </c>
      <c r="B8902" t="s">
        <v>98</v>
      </c>
      <c r="C8902" t="s">
        <v>39</v>
      </c>
      <c r="D8902" t="s">
        <v>40</v>
      </c>
      <c r="E8902" t="s">
        <v>42</v>
      </c>
      <c r="F8902" t="s">
        <v>575</v>
      </c>
      <c r="G8902">
        <v>7.36</v>
      </c>
    </row>
    <row r="8903" spans="1:7" x14ac:dyDescent="0.55000000000000004">
      <c r="A8903" s="1">
        <v>43065</v>
      </c>
      <c r="B8903" t="s">
        <v>37</v>
      </c>
      <c r="C8903" t="s">
        <v>92</v>
      </c>
      <c r="D8903" t="s">
        <v>40</v>
      </c>
      <c r="E8903" t="s">
        <v>42</v>
      </c>
      <c r="F8903" t="s">
        <v>71</v>
      </c>
      <c r="G8903">
        <v>7.3120000000000003</v>
      </c>
    </row>
    <row r="8904" spans="1:7" x14ac:dyDescent="0.55000000000000004">
      <c r="A8904" s="1">
        <v>42334</v>
      </c>
      <c r="B8904" t="s">
        <v>37</v>
      </c>
      <c r="C8904" t="s">
        <v>39</v>
      </c>
      <c r="D8904" t="s">
        <v>40</v>
      </c>
      <c r="E8904" t="s">
        <v>42</v>
      </c>
      <c r="F8904" t="s">
        <v>71</v>
      </c>
      <c r="G8904">
        <v>7.3120000000000003</v>
      </c>
    </row>
    <row r="8905" spans="1:7" x14ac:dyDescent="0.55000000000000004">
      <c r="A8905" s="1">
        <v>42980</v>
      </c>
      <c r="B8905" t="s">
        <v>22</v>
      </c>
      <c r="C8905" t="s">
        <v>39</v>
      </c>
      <c r="D8905" t="s">
        <v>40</v>
      </c>
      <c r="E8905" t="s">
        <v>42</v>
      </c>
      <c r="F8905" t="s">
        <v>71</v>
      </c>
      <c r="G8905">
        <v>7.3120000000000003</v>
      </c>
    </row>
    <row r="8906" spans="1:7" x14ac:dyDescent="0.55000000000000004">
      <c r="A8906" s="1">
        <v>43176</v>
      </c>
      <c r="B8906" t="s">
        <v>22</v>
      </c>
      <c r="C8906" t="s">
        <v>263</v>
      </c>
      <c r="D8906" t="s">
        <v>144</v>
      </c>
      <c r="E8906" t="s">
        <v>42</v>
      </c>
      <c r="F8906" t="s">
        <v>43</v>
      </c>
      <c r="G8906">
        <v>7.31</v>
      </c>
    </row>
    <row r="8907" spans="1:7" x14ac:dyDescent="0.55000000000000004">
      <c r="A8907" s="1">
        <v>42714</v>
      </c>
      <c r="B8907" t="s">
        <v>98</v>
      </c>
      <c r="C8907" t="s">
        <v>263</v>
      </c>
      <c r="D8907" t="s">
        <v>144</v>
      </c>
      <c r="E8907" t="s">
        <v>42</v>
      </c>
      <c r="F8907" t="s">
        <v>43</v>
      </c>
      <c r="G8907">
        <v>7.31</v>
      </c>
    </row>
    <row r="8908" spans="1:7" x14ac:dyDescent="0.55000000000000004">
      <c r="A8908" s="1">
        <v>42288</v>
      </c>
      <c r="B8908" t="s">
        <v>37</v>
      </c>
      <c r="C8908" t="s">
        <v>1708</v>
      </c>
      <c r="D8908" t="s">
        <v>26</v>
      </c>
      <c r="E8908" t="s">
        <v>42</v>
      </c>
      <c r="F8908" t="s">
        <v>43</v>
      </c>
      <c r="G8908">
        <v>7.31</v>
      </c>
    </row>
    <row r="8909" spans="1:7" x14ac:dyDescent="0.55000000000000004">
      <c r="A8909" s="1">
        <v>42631</v>
      </c>
      <c r="B8909" t="s">
        <v>22</v>
      </c>
      <c r="C8909" t="s">
        <v>39</v>
      </c>
      <c r="D8909" t="s">
        <v>40</v>
      </c>
      <c r="E8909" t="s">
        <v>42</v>
      </c>
      <c r="F8909" t="s">
        <v>575</v>
      </c>
      <c r="G8909">
        <v>7.3</v>
      </c>
    </row>
    <row r="8910" spans="1:7" x14ac:dyDescent="0.55000000000000004">
      <c r="A8910" s="1">
        <v>42681</v>
      </c>
      <c r="B8910" t="s">
        <v>37</v>
      </c>
      <c r="C8910" t="s">
        <v>241</v>
      </c>
      <c r="D8910" t="s">
        <v>144</v>
      </c>
      <c r="E8910" t="s">
        <v>42</v>
      </c>
      <c r="F8910" t="s">
        <v>86</v>
      </c>
      <c r="G8910">
        <v>7.3</v>
      </c>
    </row>
    <row r="8911" spans="1:7" x14ac:dyDescent="0.55000000000000004">
      <c r="A8911" s="1">
        <v>42260</v>
      </c>
      <c r="B8911" t="s">
        <v>22</v>
      </c>
      <c r="C8911" t="s">
        <v>92</v>
      </c>
      <c r="D8911" t="s">
        <v>40</v>
      </c>
      <c r="E8911" t="s">
        <v>42</v>
      </c>
      <c r="F8911" t="s">
        <v>575</v>
      </c>
      <c r="G8911">
        <v>7.3</v>
      </c>
    </row>
    <row r="8912" spans="1:7" x14ac:dyDescent="0.55000000000000004">
      <c r="A8912" s="1">
        <v>43367</v>
      </c>
      <c r="B8912" t="s">
        <v>98</v>
      </c>
      <c r="C8912" t="s">
        <v>39</v>
      </c>
      <c r="D8912" t="s">
        <v>40</v>
      </c>
      <c r="E8912" t="s">
        <v>42</v>
      </c>
      <c r="F8912" t="s">
        <v>575</v>
      </c>
      <c r="G8912">
        <v>7.3</v>
      </c>
    </row>
    <row r="8913" spans="1:7" x14ac:dyDescent="0.55000000000000004">
      <c r="A8913" s="1">
        <v>42164</v>
      </c>
      <c r="B8913" t="s">
        <v>22</v>
      </c>
      <c r="C8913" t="s">
        <v>39</v>
      </c>
      <c r="D8913" t="s">
        <v>40</v>
      </c>
      <c r="E8913" t="s">
        <v>42</v>
      </c>
      <c r="F8913" t="s">
        <v>64</v>
      </c>
      <c r="G8913">
        <v>7.28</v>
      </c>
    </row>
    <row r="8914" spans="1:7" x14ac:dyDescent="0.55000000000000004">
      <c r="A8914" s="1">
        <v>42590</v>
      </c>
      <c r="B8914" t="s">
        <v>22</v>
      </c>
      <c r="C8914" t="s">
        <v>39</v>
      </c>
      <c r="D8914" t="s">
        <v>40</v>
      </c>
      <c r="E8914" t="s">
        <v>42</v>
      </c>
      <c r="F8914" t="s">
        <v>71</v>
      </c>
      <c r="G8914">
        <v>7.28</v>
      </c>
    </row>
    <row r="8915" spans="1:7" x14ac:dyDescent="0.55000000000000004">
      <c r="A8915" s="1">
        <v>43445</v>
      </c>
      <c r="B8915" t="s">
        <v>98</v>
      </c>
      <c r="C8915" t="s">
        <v>485</v>
      </c>
      <c r="D8915" t="s">
        <v>101</v>
      </c>
      <c r="E8915" t="s">
        <v>42</v>
      </c>
      <c r="F8915" t="s">
        <v>169</v>
      </c>
      <c r="G8915">
        <v>7.28</v>
      </c>
    </row>
    <row r="8916" spans="1:7" x14ac:dyDescent="0.55000000000000004">
      <c r="A8916" s="1">
        <v>42357</v>
      </c>
      <c r="B8916" t="s">
        <v>22</v>
      </c>
      <c r="C8916" t="s">
        <v>354</v>
      </c>
      <c r="D8916" t="s">
        <v>26</v>
      </c>
      <c r="E8916" t="s">
        <v>42</v>
      </c>
      <c r="F8916" t="s">
        <v>575</v>
      </c>
      <c r="G8916">
        <v>7.27</v>
      </c>
    </row>
    <row r="8917" spans="1:7" x14ac:dyDescent="0.55000000000000004">
      <c r="A8917" s="1">
        <v>42619</v>
      </c>
      <c r="B8917" t="s">
        <v>37</v>
      </c>
      <c r="C8917" t="s">
        <v>331</v>
      </c>
      <c r="D8917" t="s">
        <v>26</v>
      </c>
      <c r="E8917" t="s">
        <v>42</v>
      </c>
      <c r="F8917" t="s">
        <v>265</v>
      </c>
      <c r="G8917">
        <v>7.24</v>
      </c>
    </row>
    <row r="8918" spans="1:7" x14ac:dyDescent="0.55000000000000004">
      <c r="A8918" s="1">
        <v>42620</v>
      </c>
      <c r="B8918" t="s">
        <v>37</v>
      </c>
      <c r="C8918" t="s">
        <v>263</v>
      </c>
      <c r="D8918" t="s">
        <v>144</v>
      </c>
      <c r="E8918" t="s">
        <v>42</v>
      </c>
      <c r="F8918" t="s">
        <v>265</v>
      </c>
      <c r="G8918">
        <v>7.24</v>
      </c>
    </row>
    <row r="8919" spans="1:7" x14ac:dyDescent="0.55000000000000004">
      <c r="A8919" s="1">
        <v>43452</v>
      </c>
      <c r="B8919" t="s">
        <v>22</v>
      </c>
      <c r="C8919" t="s">
        <v>494</v>
      </c>
      <c r="D8919" t="s">
        <v>144</v>
      </c>
      <c r="E8919" t="s">
        <v>42</v>
      </c>
      <c r="F8919" t="s">
        <v>71</v>
      </c>
      <c r="G8919">
        <v>7.2359999999999998</v>
      </c>
    </row>
    <row r="8920" spans="1:7" x14ac:dyDescent="0.55000000000000004">
      <c r="A8920" s="1">
        <v>42556</v>
      </c>
      <c r="B8920" t="s">
        <v>37</v>
      </c>
      <c r="C8920" t="s">
        <v>84</v>
      </c>
      <c r="D8920" t="s">
        <v>26</v>
      </c>
      <c r="E8920" t="s">
        <v>42</v>
      </c>
      <c r="F8920" t="s">
        <v>71</v>
      </c>
      <c r="G8920">
        <v>7.23</v>
      </c>
    </row>
    <row r="8921" spans="1:7" x14ac:dyDescent="0.55000000000000004">
      <c r="A8921" s="1">
        <v>42694</v>
      </c>
      <c r="B8921" t="s">
        <v>22</v>
      </c>
      <c r="C8921" t="s">
        <v>50</v>
      </c>
      <c r="D8921" t="s">
        <v>26</v>
      </c>
      <c r="E8921" t="s">
        <v>42</v>
      </c>
      <c r="F8921" t="s">
        <v>71</v>
      </c>
      <c r="G8921">
        <v>7.23</v>
      </c>
    </row>
    <row r="8922" spans="1:7" x14ac:dyDescent="0.55000000000000004">
      <c r="A8922" s="1">
        <v>42078</v>
      </c>
      <c r="B8922" t="s">
        <v>22</v>
      </c>
      <c r="C8922" t="s">
        <v>50</v>
      </c>
      <c r="D8922" t="s">
        <v>26</v>
      </c>
      <c r="E8922" t="s">
        <v>42</v>
      </c>
      <c r="F8922" t="s">
        <v>71</v>
      </c>
      <c r="G8922">
        <v>7.218</v>
      </c>
    </row>
    <row r="8923" spans="1:7" x14ac:dyDescent="0.55000000000000004">
      <c r="A8923" s="1">
        <v>42679</v>
      </c>
      <c r="B8923" t="s">
        <v>22</v>
      </c>
      <c r="C8923" t="s">
        <v>494</v>
      </c>
      <c r="D8923" t="s">
        <v>144</v>
      </c>
      <c r="E8923" t="s">
        <v>42</v>
      </c>
      <c r="F8923" t="s">
        <v>71</v>
      </c>
      <c r="G8923">
        <v>7.218</v>
      </c>
    </row>
    <row r="8924" spans="1:7" x14ac:dyDescent="0.55000000000000004">
      <c r="A8924" s="1">
        <v>42861</v>
      </c>
      <c r="B8924" t="s">
        <v>98</v>
      </c>
      <c r="C8924" t="s">
        <v>494</v>
      </c>
      <c r="D8924" t="s">
        <v>144</v>
      </c>
      <c r="E8924" t="s">
        <v>42</v>
      </c>
      <c r="F8924" t="s">
        <v>265</v>
      </c>
      <c r="G8924">
        <v>7.2160000000000002</v>
      </c>
    </row>
    <row r="8925" spans="1:7" x14ac:dyDescent="0.55000000000000004">
      <c r="A8925" s="1">
        <v>43353</v>
      </c>
      <c r="B8925" t="s">
        <v>37</v>
      </c>
      <c r="C8925" t="s">
        <v>39</v>
      </c>
      <c r="D8925" t="s">
        <v>40</v>
      </c>
      <c r="E8925" t="s">
        <v>42</v>
      </c>
      <c r="F8925" t="s">
        <v>71</v>
      </c>
      <c r="G8925">
        <v>7.1840000000000002</v>
      </c>
    </row>
    <row r="8926" spans="1:7" x14ac:dyDescent="0.55000000000000004">
      <c r="A8926" s="1">
        <v>42305</v>
      </c>
      <c r="B8926" t="s">
        <v>37</v>
      </c>
      <c r="C8926" t="s">
        <v>39</v>
      </c>
      <c r="D8926" t="s">
        <v>40</v>
      </c>
      <c r="E8926" t="s">
        <v>42</v>
      </c>
      <c r="F8926" t="s">
        <v>71</v>
      </c>
      <c r="G8926">
        <v>7.1840000000000002</v>
      </c>
    </row>
    <row r="8927" spans="1:7" x14ac:dyDescent="0.55000000000000004">
      <c r="A8927" s="1">
        <v>42098</v>
      </c>
      <c r="B8927" t="s">
        <v>37</v>
      </c>
      <c r="C8927" t="s">
        <v>39</v>
      </c>
      <c r="D8927" t="s">
        <v>40</v>
      </c>
      <c r="E8927" t="s">
        <v>42</v>
      </c>
      <c r="F8927" t="s">
        <v>71</v>
      </c>
      <c r="G8927">
        <v>7.1840000000000002</v>
      </c>
    </row>
    <row r="8928" spans="1:7" x14ac:dyDescent="0.55000000000000004">
      <c r="A8928" s="1">
        <v>43403</v>
      </c>
      <c r="B8928" t="s">
        <v>22</v>
      </c>
      <c r="C8928" t="s">
        <v>143</v>
      </c>
      <c r="D8928" t="s">
        <v>144</v>
      </c>
      <c r="E8928" t="s">
        <v>28</v>
      </c>
      <c r="F8928" t="s">
        <v>61</v>
      </c>
      <c r="G8928">
        <v>7.1680000000000001</v>
      </c>
    </row>
    <row r="8929" spans="1:7" x14ac:dyDescent="0.55000000000000004">
      <c r="A8929" s="1">
        <v>43067</v>
      </c>
      <c r="B8929" t="s">
        <v>22</v>
      </c>
      <c r="C8929" t="s">
        <v>745</v>
      </c>
      <c r="D8929" t="s">
        <v>144</v>
      </c>
      <c r="E8929" t="s">
        <v>42</v>
      </c>
      <c r="F8929" t="s">
        <v>71</v>
      </c>
      <c r="G8929">
        <v>7.16</v>
      </c>
    </row>
    <row r="8930" spans="1:7" x14ac:dyDescent="0.55000000000000004">
      <c r="A8930" s="1">
        <v>42266</v>
      </c>
      <c r="B8930" t="s">
        <v>37</v>
      </c>
      <c r="C8930" t="s">
        <v>39</v>
      </c>
      <c r="D8930" t="s">
        <v>40</v>
      </c>
      <c r="E8930" t="s">
        <v>42</v>
      </c>
      <c r="F8930" t="s">
        <v>265</v>
      </c>
      <c r="G8930">
        <v>7.16</v>
      </c>
    </row>
    <row r="8931" spans="1:7" x14ac:dyDescent="0.55000000000000004">
      <c r="A8931" s="1">
        <v>43200</v>
      </c>
      <c r="B8931" t="s">
        <v>98</v>
      </c>
      <c r="C8931" t="s">
        <v>786</v>
      </c>
      <c r="D8931" t="s">
        <v>144</v>
      </c>
      <c r="E8931" t="s">
        <v>42</v>
      </c>
      <c r="F8931" t="s">
        <v>265</v>
      </c>
      <c r="G8931">
        <v>7.16</v>
      </c>
    </row>
    <row r="8932" spans="1:7" x14ac:dyDescent="0.55000000000000004">
      <c r="A8932" s="1">
        <v>43126</v>
      </c>
      <c r="B8932" t="s">
        <v>37</v>
      </c>
      <c r="C8932" t="s">
        <v>354</v>
      </c>
      <c r="D8932" t="s">
        <v>26</v>
      </c>
      <c r="E8932" t="s">
        <v>42</v>
      </c>
      <c r="F8932" t="s">
        <v>71</v>
      </c>
      <c r="G8932">
        <v>7.16</v>
      </c>
    </row>
    <row r="8933" spans="1:7" x14ac:dyDescent="0.55000000000000004">
      <c r="A8933" s="1">
        <v>42279</v>
      </c>
      <c r="B8933" t="s">
        <v>37</v>
      </c>
      <c r="C8933" t="s">
        <v>306</v>
      </c>
      <c r="D8933" t="s">
        <v>40</v>
      </c>
      <c r="E8933" t="s">
        <v>67</v>
      </c>
      <c r="F8933" t="s">
        <v>157</v>
      </c>
      <c r="G8933">
        <v>7.16</v>
      </c>
    </row>
    <row r="8934" spans="1:7" x14ac:dyDescent="0.55000000000000004">
      <c r="A8934" s="1">
        <v>42261</v>
      </c>
      <c r="B8934" t="s">
        <v>22</v>
      </c>
      <c r="C8934" t="s">
        <v>1271</v>
      </c>
      <c r="D8934" t="s">
        <v>26</v>
      </c>
      <c r="E8934" t="s">
        <v>42</v>
      </c>
      <c r="F8934" t="s">
        <v>71</v>
      </c>
      <c r="G8934">
        <v>7.16</v>
      </c>
    </row>
    <row r="8935" spans="1:7" x14ac:dyDescent="0.55000000000000004">
      <c r="A8935" s="1">
        <v>43028</v>
      </c>
      <c r="B8935" t="s">
        <v>22</v>
      </c>
      <c r="C8935" t="s">
        <v>494</v>
      </c>
      <c r="D8935" t="s">
        <v>144</v>
      </c>
      <c r="E8935" t="s">
        <v>42</v>
      </c>
      <c r="F8935" t="s">
        <v>64</v>
      </c>
      <c r="G8935">
        <v>7.1520000000000001</v>
      </c>
    </row>
    <row r="8936" spans="1:7" x14ac:dyDescent="0.55000000000000004">
      <c r="A8936" s="1">
        <v>42606</v>
      </c>
      <c r="B8936" t="s">
        <v>22</v>
      </c>
      <c r="C8936" t="s">
        <v>416</v>
      </c>
      <c r="D8936" t="s">
        <v>40</v>
      </c>
      <c r="E8936" t="s">
        <v>42</v>
      </c>
      <c r="F8936" t="s">
        <v>64</v>
      </c>
      <c r="G8936">
        <v>7.1520000000000001</v>
      </c>
    </row>
    <row r="8937" spans="1:7" x14ac:dyDescent="0.55000000000000004">
      <c r="A8937" s="1">
        <v>42886</v>
      </c>
      <c r="B8937" t="s">
        <v>22</v>
      </c>
      <c r="C8937" t="s">
        <v>263</v>
      </c>
      <c r="D8937" t="s">
        <v>144</v>
      </c>
      <c r="E8937" t="s">
        <v>42</v>
      </c>
      <c r="F8937" t="s">
        <v>71</v>
      </c>
      <c r="G8937">
        <v>7.1520000000000001</v>
      </c>
    </row>
    <row r="8938" spans="1:7" x14ac:dyDescent="0.55000000000000004">
      <c r="A8938" s="1">
        <v>43136</v>
      </c>
      <c r="B8938" t="s">
        <v>22</v>
      </c>
      <c r="C8938" t="s">
        <v>100</v>
      </c>
      <c r="D8938" t="s">
        <v>101</v>
      </c>
      <c r="E8938" t="s">
        <v>42</v>
      </c>
      <c r="F8938" t="s">
        <v>64</v>
      </c>
      <c r="G8938">
        <v>7.12</v>
      </c>
    </row>
    <row r="8939" spans="1:7" x14ac:dyDescent="0.55000000000000004">
      <c r="A8939" s="1">
        <v>42137</v>
      </c>
      <c r="B8939" t="s">
        <v>98</v>
      </c>
      <c r="C8939" t="s">
        <v>50</v>
      </c>
      <c r="D8939" t="s">
        <v>26</v>
      </c>
      <c r="E8939" t="s">
        <v>42</v>
      </c>
      <c r="F8939" t="s">
        <v>265</v>
      </c>
      <c r="G8939">
        <v>7.1040000000000001</v>
      </c>
    </row>
    <row r="8940" spans="1:7" x14ac:dyDescent="0.55000000000000004">
      <c r="A8940" s="1">
        <v>42434</v>
      </c>
      <c r="B8940" t="s">
        <v>22</v>
      </c>
      <c r="C8940" t="s">
        <v>207</v>
      </c>
      <c r="D8940" t="s">
        <v>101</v>
      </c>
      <c r="E8940" t="s">
        <v>42</v>
      </c>
      <c r="F8940" t="s">
        <v>265</v>
      </c>
      <c r="G8940">
        <v>7.1040000000000001</v>
      </c>
    </row>
    <row r="8941" spans="1:7" x14ac:dyDescent="0.55000000000000004">
      <c r="A8941" s="1">
        <v>42680</v>
      </c>
      <c r="B8941" t="s">
        <v>22</v>
      </c>
      <c r="C8941" t="s">
        <v>306</v>
      </c>
      <c r="D8941" t="s">
        <v>40</v>
      </c>
      <c r="E8941" t="s">
        <v>42</v>
      </c>
      <c r="F8941" t="s">
        <v>169</v>
      </c>
      <c r="G8941">
        <v>7.08</v>
      </c>
    </row>
    <row r="8942" spans="1:7" x14ac:dyDescent="0.55000000000000004">
      <c r="A8942" s="1">
        <v>42325</v>
      </c>
      <c r="B8942" t="s">
        <v>22</v>
      </c>
      <c r="C8942" t="s">
        <v>100</v>
      </c>
      <c r="D8942" t="s">
        <v>101</v>
      </c>
      <c r="E8942" t="s">
        <v>42</v>
      </c>
      <c r="F8942" t="s">
        <v>169</v>
      </c>
      <c r="G8942">
        <v>7.08</v>
      </c>
    </row>
    <row r="8943" spans="1:7" x14ac:dyDescent="0.55000000000000004">
      <c r="A8943" s="1">
        <v>42865</v>
      </c>
      <c r="B8943" t="s">
        <v>22</v>
      </c>
      <c r="C8943" t="s">
        <v>207</v>
      </c>
      <c r="D8943" t="s">
        <v>101</v>
      </c>
      <c r="E8943" t="s">
        <v>42</v>
      </c>
      <c r="F8943" t="s">
        <v>169</v>
      </c>
      <c r="G8943">
        <v>7.0720000000000001</v>
      </c>
    </row>
    <row r="8944" spans="1:7" x14ac:dyDescent="0.55000000000000004">
      <c r="A8944" s="1">
        <v>43059</v>
      </c>
      <c r="B8944" t="s">
        <v>37</v>
      </c>
      <c r="C8944" t="s">
        <v>100</v>
      </c>
      <c r="D8944" t="s">
        <v>101</v>
      </c>
      <c r="E8944" t="s">
        <v>28</v>
      </c>
      <c r="F8944" t="s">
        <v>61</v>
      </c>
      <c r="G8944">
        <v>7.0679999999999996</v>
      </c>
    </row>
    <row r="8945" spans="1:7" x14ac:dyDescent="0.55000000000000004">
      <c r="A8945" s="1">
        <v>43400</v>
      </c>
      <c r="B8945" t="s">
        <v>98</v>
      </c>
      <c r="C8945" t="s">
        <v>207</v>
      </c>
      <c r="D8945" t="s">
        <v>101</v>
      </c>
      <c r="E8945" t="s">
        <v>42</v>
      </c>
      <c r="F8945" t="s">
        <v>64</v>
      </c>
      <c r="G8945">
        <v>7.056</v>
      </c>
    </row>
    <row r="8946" spans="1:7" x14ac:dyDescent="0.55000000000000004">
      <c r="A8946" s="1">
        <v>43193</v>
      </c>
      <c r="B8946" t="s">
        <v>22</v>
      </c>
      <c r="C8946" t="s">
        <v>207</v>
      </c>
      <c r="D8946" t="s">
        <v>101</v>
      </c>
      <c r="E8946" t="s">
        <v>42</v>
      </c>
      <c r="F8946" t="s">
        <v>64</v>
      </c>
      <c r="G8946">
        <v>7.056</v>
      </c>
    </row>
    <row r="8947" spans="1:7" x14ac:dyDescent="0.55000000000000004">
      <c r="A8947" s="1">
        <v>42372</v>
      </c>
      <c r="B8947" t="s">
        <v>22</v>
      </c>
      <c r="C8947" t="s">
        <v>100</v>
      </c>
      <c r="D8947" t="s">
        <v>101</v>
      </c>
      <c r="E8947" t="s">
        <v>42</v>
      </c>
      <c r="F8947" t="s">
        <v>64</v>
      </c>
      <c r="G8947">
        <v>7.056</v>
      </c>
    </row>
    <row r="8948" spans="1:7" x14ac:dyDescent="0.55000000000000004">
      <c r="A8948" s="1">
        <v>42900</v>
      </c>
      <c r="B8948" t="s">
        <v>98</v>
      </c>
      <c r="C8948" t="s">
        <v>39</v>
      </c>
      <c r="D8948" t="s">
        <v>40</v>
      </c>
      <c r="E8948" t="s">
        <v>42</v>
      </c>
      <c r="F8948" t="s">
        <v>64</v>
      </c>
      <c r="G8948">
        <v>7.04</v>
      </c>
    </row>
    <row r="8949" spans="1:7" x14ac:dyDescent="0.55000000000000004">
      <c r="A8949" s="1">
        <v>42723</v>
      </c>
      <c r="B8949" t="s">
        <v>37</v>
      </c>
      <c r="C8949" t="s">
        <v>134</v>
      </c>
      <c r="D8949" t="s">
        <v>101</v>
      </c>
      <c r="E8949" t="s">
        <v>42</v>
      </c>
      <c r="F8949" t="s">
        <v>71</v>
      </c>
      <c r="G8949">
        <v>7.04</v>
      </c>
    </row>
    <row r="8950" spans="1:7" x14ac:dyDescent="0.55000000000000004">
      <c r="A8950" s="1">
        <v>42826</v>
      </c>
      <c r="B8950" t="s">
        <v>98</v>
      </c>
      <c r="C8950" t="s">
        <v>1271</v>
      </c>
      <c r="D8950" t="s">
        <v>26</v>
      </c>
      <c r="E8950" t="s">
        <v>28</v>
      </c>
      <c r="F8950" t="s">
        <v>61</v>
      </c>
      <c r="G8950">
        <v>7.04</v>
      </c>
    </row>
    <row r="8951" spans="1:7" x14ac:dyDescent="0.55000000000000004">
      <c r="A8951" s="1">
        <v>43194</v>
      </c>
      <c r="B8951" t="s">
        <v>98</v>
      </c>
      <c r="C8951" t="s">
        <v>263</v>
      </c>
      <c r="D8951" t="s">
        <v>144</v>
      </c>
      <c r="E8951" t="s">
        <v>42</v>
      </c>
      <c r="F8951" t="s">
        <v>64</v>
      </c>
      <c r="G8951">
        <v>7.04</v>
      </c>
    </row>
    <row r="8952" spans="1:7" x14ac:dyDescent="0.55000000000000004">
      <c r="A8952" s="1">
        <v>42453</v>
      </c>
      <c r="B8952" t="s">
        <v>37</v>
      </c>
      <c r="C8952" t="s">
        <v>50</v>
      </c>
      <c r="D8952" t="s">
        <v>26</v>
      </c>
      <c r="E8952" t="s">
        <v>42</v>
      </c>
      <c r="F8952" t="s">
        <v>74</v>
      </c>
      <c r="G8952">
        <v>6.992</v>
      </c>
    </row>
    <row r="8953" spans="1:7" x14ac:dyDescent="0.55000000000000004">
      <c r="A8953" s="1">
        <v>43431</v>
      </c>
      <c r="B8953" t="s">
        <v>22</v>
      </c>
      <c r="C8953" t="s">
        <v>263</v>
      </c>
      <c r="D8953" t="s">
        <v>144</v>
      </c>
      <c r="E8953" t="s">
        <v>42</v>
      </c>
      <c r="F8953" t="s">
        <v>64</v>
      </c>
      <c r="G8953">
        <v>6.99</v>
      </c>
    </row>
    <row r="8954" spans="1:7" x14ac:dyDescent="0.55000000000000004">
      <c r="A8954" s="1">
        <v>42843</v>
      </c>
      <c r="B8954" t="s">
        <v>37</v>
      </c>
      <c r="C8954" t="s">
        <v>263</v>
      </c>
      <c r="D8954" t="s">
        <v>144</v>
      </c>
      <c r="E8954" t="s">
        <v>42</v>
      </c>
      <c r="F8954" t="s">
        <v>64</v>
      </c>
      <c r="G8954">
        <v>6.99</v>
      </c>
    </row>
    <row r="8955" spans="1:7" x14ac:dyDescent="0.55000000000000004">
      <c r="A8955" s="1">
        <v>43454</v>
      </c>
      <c r="B8955" t="s">
        <v>37</v>
      </c>
      <c r="C8955" t="s">
        <v>263</v>
      </c>
      <c r="D8955" t="s">
        <v>144</v>
      </c>
      <c r="E8955" t="s">
        <v>42</v>
      </c>
      <c r="F8955" t="s">
        <v>71</v>
      </c>
      <c r="G8955">
        <v>6.984</v>
      </c>
    </row>
    <row r="8956" spans="1:7" x14ac:dyDescent="0.55000000000000004">
      <c r="A8956" s="1">
        <v>42898</v>
      </c>
      <c r="B8956" t="s">
        <v>98</v>
      </c>
      <c r="C8956" t="s">
        <v>100</v>
      </c>
      <c r="D8956" t="s">
        <v>101</v>
      </c>
      <c r="E8956" t="s">
        <v>28</v>
      </c>
      <c r="F8956" t="s">
        <v>61</v>
      </c>
      <c r="G8956">
        <v>6.984</v>
      </c>
    </row>
    <row r="8957" spans="1:7" x14ac:dyDescent="0.55000000000000004">
      <c r="A8957" s="1">
        <v>43240</v>
      </c>
      <c r="B8957" t="s">
        <v>98</v>
      </c>
      <c r="C8957" t="s">
        <v>39</v>
      </c>
      <c r="D8957" t="s">
        <v>40</v>
      </c>
      <c r="E8957" t="s">
        <v>28</v>
      </c>
      <c r="F8957" t="s">
        <v>61</v>
      </c>
      <c r="G8957">
        <v>6.98</v>
      </c>
    </row>
    <row r="8958" spans="1:7" x14ac:dyDescent="0.55000000000000004">
      <c r="A8958" s="1">
        <v>43161</v>
      </c>
      <c r="B8958" t="s">
        <v>37</v>
      </c>
      <c r="C8958" t="s">
        <v>100</v>
      </c>
      <c r="D8958" t="s">
        <v>101</v>
      </c>
      <c r="E8958" t="s">
        <v>42</v>
      </c>
      <c r="F8958" t="s">
        <v>575</v>
      </c>
      <c r="G8958">
        <v>6.976</v>
      </c>
    </row>
    <row r="8959" spans="1:7" x14ac:dyDescent="0.55000000000000004">
      <c r="A8959" s="1">
        <v>42782</v>
      </c>
      <c r="B8959" t="s">
        <v>37</v>
      </c>
      <c r="C8959" t="s">
        <v>207</v>
      </c>
      <c r="D8959" t="s">
        <v>101</v>
      </c>
      <c r="E8959" t="s">
        <v>42</v>
      </c>
      <c r="F8959" t="s">
        <v>265</v>
      </c>
      <c r="G8959">
        <v>6.976</v>
      </c>
    </row>
    <row r="8960" spans="1:7" x14ac:dyDescent="0.55000000000000004">
      <c r="A8960" s="1">
        <v>43050</v>
      </c>
      <c r="B8960" t="s">
        <v>22</v>
      </c>
      <c r="C8960" t="s">
        <v>39</v>
      </c>
      <c r="D8960" t="s">
        <v>40</v>
      </c>
      <c r="E8960" t="s">
        <v>28</v>
      </c>
      <c r="F8960" t="s">
        <v>61</v>
      </c>
      <c r="G8960">
        <v>6.96</v>
      </c>
    </row>
    <row r="8961" spans="1:7" x14ac:dyDescent="0.55000000000000004">
      <c r="A8961" s="1">
        <v>42058</v>
      </c>
      <c r="B8961" t="s">
        <v>98</v>
      </c>
      <c r="C8961" t="s">
        <v>100</v>
      </c>
      <c r="D8961" t="s">
        <v>101</v>
      </c>
      <c r="E8961" t="s">
        <v>42</v>
      </c>
      <c r="F8961" t="s">
        <v>43</v>
      </c>
      <c r="G8961">
        <v>6.9359999999999999</v>
      </c>
    </row>
    <row r="8962" spans="1:7" x14ac:dyDescent="0.55000000000000004">
      <c r="A8962" s="1">
        <v>42330</v>
      </c>
      <c r="B8962" t="s">
        <v>22</v>
      </c>
      <c r="C8962" t="s">
        <v>100</v>
      </c>
      <c r="D8962" t="s">
        <v>101</v>
      </c>
      <c r="E8962" t="s">
        <v>42</v>
      </c>
      <c r="F8962" t="s">
        <v>71</v>
      </c>
      <c r="G8962">
        <v>6.9279999999999999</v>
      </c>
    </row>
    <row r="8963" spans="1:7" x14ac:dyDescent="0.55000000000000004">
      <c r="A8963" s="1">
        <v>43099</v>
      </c>
      <c r="B8963" t="s">
        <v>37</v>
      </c>
      <c r="C8963" t="s">
        <v>100</v>
      </c>
      <c r="D8963" t="s">
        <v>101</v>
      </c>
      <c r="E8963" t="s">
        <v>42</v>
      </c>
      <c r="F8963" t="s">
        <v>71</v>
      </c>
      <c r="G8963">
        <v>6.9240000000000004</v>
      </c>
    </row>
    <row r="8964" spans="1:7" x14ac:dyDescent="0.55000000000000004">
      <c r="A8964" s="1">
        <v>43347</v>
      </c>
      <c r="B8964" t="s">
        <v>37</v>
      </c>
      <c r="C8964" t="s">
        <v>207</v>
      </c>
      <c r="D8964" t="s">
        <v>101</v>
      </c>
      <c r="E8964" t="s">
        <v>42</v>
      </c>
      <c r="F8964" t="s">
        <v>64</v>
      </c>
      <c r="G8964">
        <v>6.9119999999999999</v>
      </c>
    </row>
    <row r="8965" spans="1:7" x14ac:dyDescent="0.55000000000000004">
      <c r="A8965" s="1">
        <v>42122</v>
      </c>
      <c r="B8965" t="s">
        <v>37</v>
      </c>
      <c r="C8965" t="s">
        <v>494</v>
      </c>
      <c r="D8965" t="s">
        <v>144</v>
      </c>
      <c r="E8965" t="s">
        <v>42</v>
      </c>
      <c r="F8965" t="s">
        <v>43</v>
      </c>
      <c r="G8965">
        <v>6.9119999999999999</v>
      </c>
    </row>
    <row r="8966" spans="1:7" x14ac:dyDescent="0.55000000000000004">
      <c r="A8966" s="1">
        <v>42105</v>
      </c>
      <c r="B8966" t="s">
        <v>22</v>
      </c>
      <c r="C8966" t="s">
        <v>50</v>
      </c>
      <c r="D8966" t="s">
        <v>26</v>
      </c>
      <c r="E8966" t="s">
        <v>42</v>
      </c>
      <c r="F8966" t="s">
        <v>265</v>
      </c>
      <c r="G8966">
        <v>6.9119999999999999</v>
      </c>
    </row>
    <row r="8967" spans="1:7" x14ac:dyDescent="0.55000000000000004">
      <c r="A8967" s="1">
        <v>42563</v>
      </c>
      <c r="B8967" t="s">
        <v>22</v>
      </c>
      <c r="C8967" t="s">
        <v>207</v>
      </c>
      <c r="D8967" t="s">
        <v>101</v>
      </c>
      <c r="E8967" t="s">
        <v>42</v>
      </c>
      <c r="F8967" t="s">
        <v>64</v>
      </c>
      <c r="G8967">
        <v>6.9119999999999999</v>
      </c>
    </row>
    <row r="8968" spans="1:7" x14ac:dyDescent="0.55000000000000004">
      <c r="A8968" s="1">
        <v>42723</v>
      </c>
      <c r="B8968" t="s">
        <v>22</v>
      </c>
      <c r="C8968" t="s">
        <v>143</v>
      </c>
      <c r="D8968" t="s">
        <v>144</v>
      </c>
      <c r="E8968" t="s">
        <v>42</v>
      </c>
      <c r="F8968" t="s">
        <v>43</v>
      </c>
      <c r="G8968">
        <v>6.9119999999999999</v>
      </c>
    </row>
    <row r="8969" spans="1:7" x14ac:dyDescent="0.55000000000000004">
      <c r="A8969" s="1">
        <v>42606</v>
      </c>
      <c r="B8969" t="s">
        <v>22</v>
      </c>
      <c r="C8969" t="s">
        <v>494</v>
      </c>
      <c r="D8969" t="s">
        <v>144</v>
      </c>
      <c r="E8969" t="s">
        <v>42</v>
      </c>
      <c r="F8969" t="s">
        <v>43</v>
      </c>
      <c r="G8969">
        <v>6.9119999999999999</v>
      </c>
    </row>
    <row r="8970" spans="1:7" x14ac:dyDescent="0.55000000000000004">
      <c r="A8970" s="1">
        <v>42466</v>
      </c>
      <c r="B8970" t="s">
        <v>22</v>
      </c>
      <c r="C8970" t="s">
        <v>100</v>
      </c>
      <c r="D8970" t="s">
        <v>101</v>
      </c>
      <c r="E8970" t="s">
        <v>42</v>
      </c>
      <c r="F8970" t="s">
        <v>71</v>
      </c>
      <c r="G8970">
        <v>6.9</v>
      </c>
    </row>
    <row r="8971" spans="1:7" x14ac:dyDescent="0.55000000000000004">
      <c r="A8971" s="1">
        <v>42906</v>
      </c>
      <c r="B8971" t="s">
        <v>37</v>
      </c>
      <c r="C8971" t="s">
        <v>646</v>
      </c>
      <c r="D8971" t="s">
        <v>101</v>
      </c>
      <c r="E8971" t="s">
        <v>67</v>
      </c>
      <c r="F8971" t="s">
        <v>157</v>
      </c>
      <c r="G8971">
        <v>6.9</v>
      </c>
    </row>
    <row r="8972" spans="1:7" x14ac:dyDescent="0.55000000000000004">
      <c r="A8972" s="1">
        <v>43067</v>
      </c>
      <c r="B8972" t="s">
        <v>37</v>
      </c>
      <c r="C8972" t="s">
        <v>143</v>
      </c>
      <c r="D8972" t="s">
        <v>144</v>
      </c>
      <c r="E8972" t="s">
        <v>42</v>
      </c>
      <c r="F8972" t="s">
        <v>71</v>
      </c>
      <c r="G8972">
        <v>6.8879999999999999</v>
      </c>
    </row>
    <row r="8973" spans="1:7" x14ac:dyDescent="0.55000000000000004">
      <c r="A8973" s="1">
        <v>43270</v>
      </c>
      <c r="B8973" t="s">
        <v>98</v>
      </c>
      <c r="C8973" t="s">
        <v>100</v>
      </c>
      <c r="D8973" t="s">
        <v>101</v>
      </c>
      <c r="E8973" t="s">
        <v>42</v>
      </c>
      <c r="F8973" t="s">
        <v>71</v>
      </c>
      <c r="G8973">
        <v>6.8879999999999999</v>
      </c>
    </row>
    <row r="8974" spans="1:7" x14ac:dyDescent="0.55000000000000004">
      <c r="A8974" s="1">
        <v>43366</v>
      </c>
      <c r="B8974" t="s">
        <v>22</v>
      </c>
      <c r="C8974" t="s">
        <v>92</v>
      </c>
      <c r="D8974" t="s">
        <v>40</v>
      </c>
      <c r="E8974" t="s">
        <v>42</v>
      </c>
      <c r="F8974" t="s">
        <v>71</v>
      </c>
      <c r="G8974">
        <v>6.88</v>
      </c>
    </row>
    <row r="8975" spans="1:7" x14ac:dyDescent="0.55000000000000004">
      <c r="A8975" s="1">
        <v>43238</v>
      </c>
      <c r="B8975" t="s">
        <v>37</v>
      </c>
      <c r="C8975" t="s">
        <v>100</v>
      </c>
      <c r="D8975" t="s">
        <v>101</v>
      </c>
      <c r="E8975" t="s">
        <v>42</v>
      </c>
      <c r="F8975" t="s">
        <v>71</v>
      </c>
      <c r="G8975">
        <v>6.8739999999999997</v>
      </c>
    </row>
    <row r="8976" spans="1:7" x14ac:dyDescent="0.55000000000000004">
      <c r="A8976" s="1">
        <v>42630</v>
      </c>
      <c r="B8976" t="s">
        <v>22</v>
      </c>
      <c r="C8976" t="s">
        <v>143</v>
      </c>
      <c r="D8976" t="s">
        <v>144</v>
      </c>
      <c r="E8976" t="s">
        <v>42</v>
      </c>
      <c r="F8976" t="s">
        <v>71</v>
      </c>
      <c r="G8976">
        <v>6.8579999999999997</v>
      </c>
    </row>
    <row r="8977" spans="1:7" x14ac:dyDescent="0.55000000000000004">
      <c r="A8977" s="1">
        <v>42637</v>
      </c>
      <c r="B8977" t="s">
        <v>37</v>
      </c>
      <c r="C8977" t="s">
        <v>143</v>
      </c>
      <c r="D8977" t="s">
        <v>144</v>
      </c>
      <c r="E8977" t="s">
        <v>42</v>
      </c>
      <c r="F8977" t="s">
        <v>64</v>
      </c>
      <c r="G8977">
        <v>6.8479999999999999</v>
      </c>
    </row>
    <row r="8978" spans="1:7" x14ac:dyDescent="0.55000000000000004">
      <c r="A8978" s="1">
        <v>43184</v>
      </c>
      <c r="B8978" t="s">
        <v>22</v>
      </c>
      <c r="C8978" t="s">
        <v>100</v>
      </c>
      <c r="D8978" t="s">
        <v>101</v>
      </c>
      <c r="E8978" t="s">
        <v>42</v>
      </c>
      <c r="F8978" t="s">
        <v>86</v>
      </c>
      <c r="G8978">
        <v>6.8479999999999999</v>
      </c>
    </row>
    <row r="8979" spans="1:7" x14ac:dyDescent="0.55000000000000004">
      <c r="A8979" s="1">
        <v>42722</v>
      </c>
      <c r="B8979" t="s">
        <v>37</v>
      </c>
      <c r="C8979" t="s">
        <v>453</v>
      </c>
      <c r="D8979" t="s">
        <v>40</v>
      </c>
      <c r="E8979" t="s">
        <v>42</v>
      </c>
      <c r="F8979" t="s">
        <v>64</v>
      </c>
      <c r="G8979">
        <v>6.8479999999999999</v>
      </c>
    </row>
    <row r="8980" spans="1:7" x14ac:dyDescent="0.55000000000000004">
      <c r="A8980" s="1">
        <v>43231</v>
      </c>
      <c r="B8980" t="s">
        <v>98</v>
      </c>
      <c r="C8980" t="s">
        <v>100</v>
      </c>
      <c r="D8980" t="s">
        <v>101</v>
      </c>
      <c r="E8980" t="s">
        <v>42</v>
      </c>
      <c r="F8980" t="s">
        <v>86</v>
      </c>
      <c r="G8980">
        <v>6.8479999999999999</v>
      </c>
    </row>
    <row r="8981" spans="1:7" x14ac:dyDescent="0.55000000000000004">
      <c r="A8981" s="1">
        <v>43218</v>
      </c>
      <c r="B8981" t="s">
        <v>37</v>
      </c>
      <c r="C8981" t="s">
        <v>143</v>
      </c>
      <c r="D8981" t="s">
        <v>144</v>
      </c>
      <c r="E8981" t="s">
        <v>42</v>
      </c>
      <c r="F8981" t="s">
        <v>64</v>
      </c>
      <c r="G8981">
        <v>6.8479999999999999</v>
      </c>
    </row>
    <row r="8982" spans="1:7" x14ac:dyDescent="0.55000000000000004">
      <c r="A8982" s="1">
        <v>42261</v>
      </c>
      <c r="B8982" t="s">
        <v>37</v>
      </c>
      <c r="C8982" t="s">
        <v>100</v>
      </c>
      <c r="D8982" t="s">
        <v>101</v>
      </c>
      <c r="E8982" t="s">
        <v>42</v>
      </c>
      <c r="F8982" t="s">
        <v>86</v>
      </c>
      <c r="G8982">
        <v>6.8479999999999999</v>
      </c>
    </row>
    <row r="8983" spans="1:7" x14ac:dyDescent="0.55000000000000004">
      <c r="A8983" s="1">
        <v>42904</v>
      </c>
      <c r="B8983" t="s">
        <v>37</v>
      </c>
      <c r="C8983" t="s">
        <v>143</v>
      </c>
      <c r="D8983" t="s">
        <v>144</v>
      </c>
      <c r="E8983" t="s">
        <v>42</v>
      </c>
      <c r="F8983" t="s">
        <v>86</v>
      </c>
      <c r="G8983">
        <v>6.8479999999999999</v>
      </c>
    </row>
    <row r="8984" spans="1:7" x14ac:dyDescent="0.55000000000000004">
      <c r="A8984" s="1">
        <v>42843</v>
      </c>
      <c r="B8984" t="s">
        <v>37</v>
      </c>
      <c r="C8984" t="s">
        <v>263</v>
      </c>
      <c r="D8984" t="s">
        <v>144</v>
      </c>
      <c r="E8984" t="s">
        <v>42</v>
      </c>
      <c r="F8984" t="s">
        <v>575</v>
      </c>
      <c r="G8984">
        <v>6.84</v>
      </c>
    </row>
    <row r="8985" spans="1:7" x14ac:dyDescent="0.55000000000000004">
      <c r="A8985" s="1">
        <v>43004</v>
      </c>
      <c r="B8985" t="s">
        <v>37</v>
      </c>
      <c r="C8985" t="s">
        <v>100</v>
      </c>
      <c r="D8985" t="s">
        <v>101</v>
      </c>
      <c r="E8985" t="s">
        <v>42</v>
      </c>
      <c r="F8985" t="s">
        <v>71</v>
      </c>
      <c r="G8985">
        <v>6.8159999999999998</v>
      </c>
    </row>
    <row r="8986" spans="1:7" x14ac:dyDescent="0.55000000000000004">
      <c r="A8986" s="1">
        <v>42239</v>
      </c>
      <c r="B8986" t="s">
        <v>22</v>
      </c>
      <c r="C8986" t="s">
        <v>453</v>
      </c>
      <c r="D8986" t="s">
        <v>40</v>
      </c>
      <c r="E8986" t="s">
        <v>42</v>
      </c>
      <c r="F8986" t="s">
        <v>575</v>
      </c>
      <c r="G8986">
        <v>6.8</v>
      </c>
    </row>
    <row r="8987" spans="1:7" x14ac:dyDescent="0.55000000000000004">
      <c r="A8987" s="1">
        <v>42979</v>
      </c>
      <c r="B8987" t="s">
        <v>98</v>
      </c>
      <c r="C8987" t="s">
        <v>263</v>
      </c>
      <c r="D8987" t="s">
        <v>144</v>
      </c>
      <c r="E8987" t="s">
        <v>67</v>
      </c>
      <c r="F8987" t="s">
        <v>157</v>
      </c>
      <c r="G8987">
        <v>6.79</v>
      </c>
    </row>
    <row r="8988" spans="1:7" x14ac:dyDescent="0.55000000000000004">
      <c r="A8988" s="1">
        <v>43435</v>
      </c>
      <c r="B8988" t="s">
        <v>22</v>
      </c>
      <c r="C8988" t="s">
        <v>453</v>
      </c>
      <c r="D8988" t="s">
        <v>40</v>
      </c>
      <c r="E8988" t="s">
        <v>42</v>
      </c>
      <c r="F8988" t="s">
        <v>71</v>
      </c>
      <c r="G8988">
        <v>6.7830000000000004</v>
      </c>
    </row>
    <row r="8989" spans="1:7" x14ac:dyDescent="0.55000000000000004">
      <c r="A8989" s="1">
        <v>43330</v>
      </c>
      <c r="B8989" t="s">
        <v>22</v>
      </c>
      <c r="C8989" t="s">
        <v>100</v>
      </c>
      <c r="D8989" t="s">
        <v>101</v>
      </c>
      <c r="E8989" t="s">
        <v>42</v>
      </c>
      <c r="F8989" t="s">
        <v>71</v>
      </c>
      <c r="G8989">
        <v>6.7439999999999998</v>
      </c>
    </row>
    <row r="8990" spans="1:7" x14ac:dyDescent="0.55000000000000004">
      <c r="A8990" s="1">
        <v>42637</v>
      </c>
      <c r="B8990" t="s">
        <v>22</v>
      </c>
      <c r="C8990" t="s">
        <v>494</v>
      </c>
      <c r="D8990" t="s">
        <v>144</v>
      </c>
      <c r="E8990" t="s">
        <v>42</v>
      </c>
      <c r="F8990" t="s">
        <v>71</v>
      </c>
      <c r="G8990">
        <v>6.7320000000000002</v>
      </c>
    </row>
    <row r="8991" spans="1:7" x14ac:dyDescent="0.55000000000000004">
      <c r="A8991" s="1">
        <v>42554</v>
      </c>
      <c r="B8991" t="s">
        <v>37</v>
      </c>
      <c r="C8991" t="s">
        <v>143</v>
      </c>
      <c r="D8991" t="s">
        <v>144</v>
      </c>
      <c r="E8991" t="s">
        <v>42</v>
      </c>
      <c r="F8991" t="s">
        <v>86</v>
      </c>
      <c r="G8991">
        <v>6.72</v>
      </c>
    </row>
    <row r="8992" spans="1:7" x14ac:dyDescent="0.55000000000000004">
      <c r="A8992" s="1">
        <v>42583</v>
      </c>
      <c r="B8992" t="s">
        <v>98</v>
      </c>
      <c r="C8992" t="s">
        <v>39</v>
      </c>
      <c r="D8992" t="s">
        <v>40</v>
      </c>
      <c r="E8992" t="s">
        <v>42</v>
      </c>
      <c r="F8992" t="s">
        <v>64</v>
      </c>
      <c r="G8992">
        <v>6.72</v>
      </c>
    </row>
    <row r="8993" spans="1:7" x14ac:dyDescent="0.55000000000000004">
      <c r="A8993" s="1">
        <v>42860</v>
      </c>
      <c r="B8993" t="s">
        <v>22</v>
      </c>
      <c r="C8993" t="s">
        <v>39</v>
      </c>
      <c r="D8993" t="s">
        <v>40</v>
      </c>
      <c r="E8993" t="s">
        <v>42</v>
      </c>
      <c r="F8993" t="s">
        <v>71</v>
      </c>
      <c r="G8993">
        <v>6.72</v>
      </c>
    </row>
    <row r="8994" spans="1:7" x14ac:dyDescent="0.55000000000000004">
      <c r="A8994" s="1">
        <v>42311</v>
      </c>
      <c r="B8994" t="s">
        <v>98</v>
      </c>
      <c r="C8994" t="s">
        <v>39</v>
      </c>
      <c r="D8994" t="s">
        <v>40</v>
      </c>
      <c r="E8994" t="s">
        <v>42</v>
      </c>
      <c r="F8994" t="s">
        <v>64</v>
      </c>
      <c r="G8994">
        <v>6.72</v>
      </c>
    </row>
    <row r="8995" spans="1:7" x14ac:dyDescent="0.55000000000000004">
      <c r="A8995" s="1">
        <v>42638</v>
      </c>
      <c r="B8995" t="s">
        <v>22</v>
      </c>
      <c r="C8995" t="s">
        <v>745</v>
      </c>
      <c r="D8995" t="s">
        <v>144</v>
      </c>
      <c r="E8995" t="s">
        <v>42</v>
      </c>
      <c r="F8995" t="s">
        <v>64</v>
      </c>
      <c r="G8995">
        <v>6.7</v>
      </c>
    </row>
    <row r="8996" spans="1:7" x14ac:dyDescent="0.55000000000000004">
      <c r="A8996" s="1">
        <v>43169</v>
      </c>
      <c r="B8996" t="s">
        <v>98</v>
      </c>
      <c r="C8996" t="s">
        <v>143</v>
      </c>
      <c r="D8996" t="s">
        <v>144</v>
      </c>
      <c r="E8996" t="s">
        <v>28</v>
      </c>
      <c r="F8996" t="s">
        <v>61</v>
      </c>
      <c r="G8996">
        <v>6.6959999999999997</v>
      </c>
    </row>
    <row r="8997" spans="1:7" x14ac:dyDescent="0.55000000000000004">
      <c r="A8997" s="1">
        <v>42988</v>
      </c>
      <c r="B8997" t="s">
        <v>98</v>
      </c>
      <c r="C8997" t="s">
        <v>263</v>
      </c>
      <c r="D8997" t="s">
        <v>144</v>
      </c>
      <c r="E8997" t="s">
        <v>42</v>
      </c>
      <c r="F8997" t="s">
        <v>86</v>
      </c>
      <c r="G8997">
        <v>6.69</v>
      </c>
    </row>
    <row r="8998" spans="1:7" x14ac:dyDescent="0.55000000000000004">
      <c r="A8998" s="1">
        <v>42705</v>
      </c>
      <c r="B8998" t="s">
        <v>22</v>
      </c>
      <c r="C8998" t="s">
        <v>100</v>
      </c>
      <c r="D8998" t="s">
        <v>101</v>
      </c>
      <c r="E8998" t="s">
        <v>28</v>
      </c>
      <c r="F8998" t="s">
        <v>61</v>
      </c>
      <c r="G8998">
        <v>6.6879999999999997</v>
      </c>
    </row>
    <row r="8999" spans="1:7" x14ac:dyDescent="0.55000000000000004">
      <c r="A8999" s="1">
        <v>42711</v>
      </c>
      <c r="B8999" t="s">
        <v>22</v>
      </c>
      <c r="C8999" t="s">
        <v>263</v>
      </c>
      <c r="D8999" t="s">
        <v>144</v>
      </c>
      <c r="E8999" t="s">
        <v>42</v>
      </c>
      <c r="F8999" t="s">
        <v>71</v>
      </c>
      <c r="G8999">
        <v>6.6879999999999997</v>
      </c>
    </row>
    <row r="9000" spans="1:7" x14ac:dyDescent="0.55000000000000004">
      <c r="A9000" s="1">
        <v>42386</v>
      </c>
      <c r="B9000" t="s">
        <v>37</v>
      </c>
      <c r="C9000" t="s">
        <v>1244</v>
      </c>
      <c r="D9000" t="s">
        <v>144</v>
      </c>
      <c r="E9000" t="s">
        <v>42</v>
      </c>
      <c r="F9000" t="s">
        <v>64</v>
      </c>
      <c r="G9000">
        <v>6.68</v>
      </c>
    </row>
    <row r="9001" spans="1:7" x14ac:dyDescent="0.55000000000000004">
      <c r="A9001" s="1">
        <v>43225</v>
      </c>
      <c r="B9001" t="s">
        <v>22</v>
      </c>
      <c r="C9001" t="s">
        <v>263</v>
      </c>
      <c r="D9001" t="s">
        <v>144</v>
      </c>
      <c r="E9001" t="s">
        <v>42</v>
      </c>
      <c r="F9001" t="s">
        <v>86</v>
      </c>
      <c r="G9001">
        <v>6.68</v>
      </c>
    </row>
    <row r="9002" spans="1:7" x14ac:dyDescent="0.55000000000000004">
      <c r="A9002" s="1">
        <v>43030</v>
      </c>
      <c r="B9002" t="s">
        <v>22</v>
      </c>
      <c r="C9002" t="s">
        <v>92</v>
      </c>
      <c r="D9002" t="s">
        <v>40</v>
      </c>
      <c r="E9002" t="s">
        <v>42</v>
      </c>
      <c r="F9002" t="s">
        <v>86</v>
      </c>
      <c r="G9002">
        <v>6.68</v>
      </c>
    </row>
    <row r="9003" spans="1:7" x14ac:dyDescent="0.55000000000000004">
      <c r="A9003" s="1">
        <v>43374</v>
      </c>
      <c r="B9003" t="s">
        <v>37</v>
      </c>
      <c r="C9003" t="s">
        <v>100</v>
      </c>
      <c r="D9003" t="s">
        <v>101</v>
      </c>
      <c r="E9003" t="s">
        <v>42</v>
      </c>
      <c r="F9003" t="s">
        <v>64</v>
      </c>
      <c r="G9003">
        <v>6.6719999999999997</v>
      </c>
    </row>
    <row r="9004" spans="1:7" x14ac:dyDescent="0.55000000000000004">
      <c r="A9004" s="1">
        <v>43423</v>
      </c>
      <c r="B9004" t="s">
        <v>22</v>
      </c>
      <c r="C9004" t="s">
        <v>100</v>
      </c>
      <c r="D9004" t="s">
        <v>101</v>
      </c>
      <c r="E9004" t="s">
        <v>42</v>
      </c>
      <c r="F9004" t="s">
        <v>575</v>
      </c>
      <c r="G9004">
        <v>6.6719999999999997</v>
      </c>
    </row>
    <row r="9005" spans="1:7" x14ac:dyDescent="0.55000000000000004">
      <c r="A9005" s="1">
        <v>43080</v>
      </c>
      <c r="B9005" t="s">
        <v>22</v>
      </c>
      <c r="C9005" t="s">
        <v>331</v>
      </c>
      <c r="D9005" t="s">
        <v>26</v>
      </c>
      <c r="E9005" t="s">
        <v>42</v>
      </c>
      <c r="F9005" t="s">
        <v>64</v>
      </c>
      <c r="G9005">
        <v>6.6719999999999997</v>
      </c>
    </row>
    <row r="9006" spans="1:7" x14ac:dyDescent="0.55000000000000004">
      <c r="A9006" s="1">
        <v>43343</v>
      </c>
      <c r="B9006" t="s">
        <v>98</v>
      </c>
      <c r="C9006" t="s">
        <v>39</v>
      </c>
      <c r="D9006" t="s">
        <v>40</v>
      </c>
      <c r="E9006" t="s">
        <v>42</v>
      </c>
      <c r="F9006" t="s">
        <v>71</v>
      </c>
      <c r="G9006">
        <v>6.6719999999999997</v>
      </c>
    </row>
    <row r="9007" spans="1:7" x14ac:dyDescent="0.55000000000000004">
      <c r="A9007" s="1">
        <v>43393</v>
      </c>
      <c r="B9007" t="s">
        <v>22</v>
      </c>
      <c r="C9007" t="s">
        <v>50</v>
      </c>
      <c r="D9007" t="s">
        <v>26</v>
      </c>
      <c r="E9007" t="s">
        <v>42</v>
      </c>
      <c r="F9007" t="s">
        <v>86</v>
      </c>
      <c r="G9007">
        <v>6.6719999999999997</v>
      </c>
    </row>
    <row r="9008" spans="1:7" x14ac:dyDescent="0.55000000000000004">
      <c r="A9008" s="1">
        <v>42338</v>
      </c>
      <c r="B9008" t="s">
        <v>37</v>
      </c>
      <c r="C9008" t="s">
        <v>50</v>
      </c>
      <c r="D9008" t="s">
        <v>26</v>
      </c>
      <c r="E9008" t="s">
        <v>42</v>
      </c>
      <c r="F9008" t="s">
        <v>71</v>
      </c>
      <c r="G9008">
        <v>6.6420000000000003</v>
      </c>
    </row>
    <row r="9009" spans="1:7" x14ac:dyDescent="0.55000000000000004">
      <c r="A9009" s="1">
        <v>42518</v>
      </c>
      <c r="B9009" t="s">
        <v>98</v>
      </c>
      <c r="C9009" t="s">
        <v>92</v>
      </c>
      <c r="D9009" t="s">
        <v>40</v>
      </c>
      <c r="E9009" t="s">
        <v>42</v>
      </c>
      <c r="F9009" t="s">
        <v>64</v>
      </c>
      <c r="G9009">
        <v>6.63</v>
      </c>
    </row>
    <row r="9010" spans="1:7" x14ac:dyDescent="0.55000000000000004">
      <c r="A9010" s="1">
        <v>43455</v>
      </c>
      <c r="B9010" t="s">
        <v>22</v>
      </c>
      <c r="C9010" t="s">
        <v>39</v>
      </c>
      <c r="D9010" t="s">
        <v>40</v>
      </c>
      <c r="E9010" t="s">
        <v>42</v>
      </c>
      <c r="F9010" t="s">
        <v>64</v>
      </c>
      <c r="G9010">
        <v>6.63</v>
      </c>
    </row>
    <row r="9011" spans="1:7" x14ac:dyDescent="0.55000000000000004">
      <c r="A9011" s="1">
        <v>42024</v>
      </c>
      <c r="B9011" t="s">
        <v>22</v>
      </c>
      <c r="C9011" t="s">
        <v>1708</v>
      </c>
      <c r="D9011" t="s">
        <v>26</v>
      </c>
      <c r="E9011" t="s">
        <v>42</v>
      </c>
      <c r="F9011" t="s">
        <v>64</v>
      </c>
      <c r="G9011">
        <v>6.63</v>
      </c>
    </row>
    <row r="9012" spans="1:7" x14ac:dyDescent="0.55000000000000004">
      <c r="A9012" s="1">
        <v>43144</v>
      </c>
      <c r="B9012" t="s">
        <v>22</v>
      </c>
      <c r="C9012" t="s">
        <v>92</v>
      </c>
      <c r="D9012" t="s">
        <v>40</v>
      </c>
      <c r="E9012" t="s">
        <v>42</v>
      </c>
      <c r="F9012" t="s">
        <v>64</v>
      </c>
      <c r="G9012">
        <v>6.63</v>
      </c>
    </row>
    <row r="9013" spans="1:7" x14ac:dyDescent="0.55000000000000004">
      <c r="A9013" s="1">
        <v>43452</v>
      </c>
      <c r="B9013" t="s">
        <v>22</v>
      </c>
      <c r="C9013" t="s">
        <v>39</v>
      </c>
      <c r="D9013" t="s">
        <v>40</v>
      </c>
      <c r="E9013" t="s">
        <v>42</v>
      </c>
      <c r="F9013" t="s">
        <v>64</v>
      </c>
      <c r="G9013">
        <v>6.63</v>
      </c>
    </row>
    <row r="9014" spans="1:7" x14ac:dyDescent="0.55000000000000004">
      <c r="A9014" s="1">
        <v>43376</v>
      </c>
      <c r="B9014" t="s">
        <v>98</v>
      </c>
      <c r="C9014" t="s">
        <v>263</v>
      </c>
      <c r="D9014" t="s">
        <v>144</v>
      </c>
      <c r="E9014" t="s">
        <v>42</v>
      </c>
      <c r="F9014" t="s">
        <v>64</v>
      </c>
      <c r="G9014">
        <v>6.63</v>
      </c>
    </row>
    <row r="9015" spans="1:7" x14ac:dyDescent="0.55000000000000004">
      <c r="A9015" s="1">
        <v>42677</v>
      </c>
      <c r="B9015" t="s">
        <v>37</v>
      </c>
      <c r="C9015" t="s">
        <v>100</v>
      </c>
      <c r="D9015" t="s">
        <v>101</v>
      </c>
      <c r="E9015" t="s">
        <v>42</v>
      </c>
      <c r="F9015" t="s">
        <v>169</v>
      </c>
      <c r="G9015">
        <v>6.6079999999999997</v>
      </c>
    </row>
    <row r="9016" spans="1:7" x14ac:dyDescent="0.55000000000000004">
      <c r="A9016" s="1">
        <v>42590</v>
      </c>
      <c r="B9016" t="s">
        <v>22</v>
      </c>
      <c r="C9016" t="s">
        <v>39</v>
      </c>
      <c r="D9016" t="s">
        <v>40</v>
      </c>
      <c r="E9016" t="s">
        <v>42</v>
      </c>
      <c r="F9016" t="s">
        <v>71</v>
      </c>
      <c r="G9016">
        <v>6.6079999999999997</v>
      </c>
    </row>
    <row r="9017" spans="1:7" x14ac:dyDescent="0.55000000000000004">
      <c r="A9017" s="1">
        <v>42185</v>
      </c>
      <c r="B9017" t="s">
        <v>22</v>
      </c>
      <c r="C9017" t="s">
        <v>263</v>
      </c>
      <c r="D9017" t="s">
        <v>144</v>
      </c>
      <c r="E9017" t="s">
        <v>42</v>
      </c>
      <c r="F9017" t="s">
        <v>64</v>
      </c>
      <c r="G9017">
        <v>6.6</v>
      </c>
    </row>
    <row r="9018" spans="1:7" x14ac:dyDescent="0.55000000000000004">
      <c r="A9018" s="1">
        <v>42630</v>
      </c>
      <c r="B9018" t="s">
        <v>37</v>
      </c>
      <c r="C9018" t="s">
        <v>100</v>
      </c>
      <c r="D9018" t="s">
        <v>101</v>
      </c>
      <c r="E9018" t="s">
        <v>42</v>
      </c>
      <c r="F9018" t="s">
        <v>71</v>
      </c>
      <c r="G9018">
        <v>6.5880000000000001</v>
      </c>
    </row>
    <row r="9019" spans="1:7" x14ac:dyDescent="0.55000000000000004">
      <c r="A9019" s="1">
        <v>42560</v>
      </c>
      <c r="B9019" t="s">
        <v>37</v>
      </c>
      <c r="C9019" t="s">
        <v>1244</v>
      </c>
      <c r="D9019" t="s">
        <v>144</v>
      </c>
      <c r="E9019" t="s">
        <v>42</v>
      </c>
      <c r="F9019" t="s">
        <v>86</v>
      </c>
      <c r="G9019">
        <v>6.58</v>
      </c>
    </row>
    <row r="9020" spans="1:7" x14ac:dyDescent="0.55000000000000004">
      <c r="A9020" s="1">
        <v>42329</v>
      </c>
      <c r="B9020" t="s">
        <v>98</v>
      </c>
      <c r="C9020" t="s">
        <v>39</v>
      </c>
      <c r="D9020" t="s">
        <v>40</v>
      </c>
      <c r="E9020" t="s">
        <v>42</v>
      </c>
      <c r="F9020" t="s">
        <v>86</v>
      </c>
      <c r="G9020">
        <v>6.58</v>
      </c>
    </row>
    <row r="9021" spans="1:7" x14ac:dyDescent="0.55000000000000004">
      <c r="A9021" s="1">
        <v>43400</v>
      </c>
      <c r="B9021" t="s">
        <v>37</v>
      </c>
      <c r="C9021" t="s">
        <v>50</v>
      </c>
      <c r="D9021" t="s">
        <v>26</v>
      </c>
      <c r="E9021" t="s">
        <v>42</v>
      </c>
      <c r="F9021" t="s">
        <v>64</v>
      </c>
      <c r="G9021">
        <v>6.5759999999999996</v>
      </c>
    </row>
    <row r="9022" spans="1:7" x14ac:dyDescent="0.55000000000000004">
      <c r="A9022" s="1">
        <v>43345</v>
      </c>
      <c r="B9022" t="s">
        <v>22</v>
      </c>
      <c r="C9022" t="s">
        <v>39</v>
      </c>
      <c r="D9022" t="s">
        <v>40</v>
      </c>
      <c r="E9022" t="s">
        <v>42</v>
      </c>
      <c r="F9022" t="s">
        <v>64</v>
      </c>
      <c r="G9022">
        <v>6.57</v>
      </c>
    </row>
    <row r="9023" spans="1:7" x14ac:dyDescent="0.55000000000000004">
      <c r="A9023" s="1">
        <v>42268</v>
      </c>
      <c r="B9023" t="s">
        <v>22</v>
      </c>
      <c r="C9023" t="s">
        <v>143</v>
      </c>
      <c r="D9023" t="s">
        <v>144</v>
      </c>
      <c r="E9023" t="s">
        <v>42</v>
      </c>
      <c r="F9023" t="s">
        <v>71</v>
      </c>
      <c r="G9023">
        <v>6.57</v>
      </c>
    </row>
    <row r="9024" spans="1:7" x14ac:dyDescent="0.55000000000000004">
      <c r="A9024" s="1">
        <v>43151</v>
      </c>
      <c r="B9024" t="s">
        <v>98</v>
      </c>
      <c r="C9024" t="s">
        <v>646</v>
      </c>
      <c r="D9024" t="s">
        <v>101</v>
      </c>
      <c r="E9024" t="s">
        <v>42</v>
      </c>
      <c r="F9024" t="s">
        <v>64</v>
      </c>
      <c r="G9024">
        <v>6.56</v>
      </c>
    </row>
    <row r="9025" spans="1:7" x14ac:dyDescent="0.55000000000000004">
      <c r="A9025" s="1">
        <v>42129</v>
      </c>
      <c r="B9025" t="s">
        <v>22</v>
      </c>
      <c r="C9025" t="s">
        <v>25</v>
      </c>
      <c r="D9025" t="s">
        <v>26</v>
      </c>
      <c r="E9025" t="s">
        <v>42</v>
      </c>
      <c r="F9025" t="s">
        <v>64</v>
      </c>
      <c r="G9025">
        <v>6.56</v>
      </c>
    </row>
    <row r="9026" spans="1:7" x14ac:dyDescent="0.55000000000000004">
      <c r="A9026" s="1">
        <v>43296</v>
      </c>
      <c r="B9026" t="s">
        <v>22</v>
      </c>
      <c r="C9026" t="s">
        <v>263</v>
      </c>
      <c r="D9026" t="s">
        <v>144</v>
      </c>
      <c r="E9026" t="s">
        <v>42</v>
      </c>
      <c r="F9026" t="s">
        <v>64</v>
      </c>
      <c r="G9026">
        <v>6.56</v>
      </c>
    </row>
    <row r="9027" spans="1:7" x14ac:dyDescent="0.55000000000000004">
      <c r="A9027" s="1">
        <v>43352</v>
      </c>
      <c r="B9027" t="s">
        <v>22</v>
      </c>
      <c r="C9027" t="s">
        <v>39</v>
      </c>
      <c r="D9027" t="s">
        <v>40</v>
      </c>
      <c r="E9027" t="s">
        <v>42</v>
      </c>
      <c r="F9027" t="s">
        <v>64</v>
      </c>
      <c r="G9027">
        <v>6.56</v>
      </c>
    </row>
    <row r="9028" spans="1:7" x14ac:dyDescent="0.55000000000000004">
      <c r="A9028" s="1">
        <v>42088</v>
      </c>
      <c r="B9028" t="s">
        <v>22</v>
      </c>
      <c r="C9028" t="s">
        <v>39</v>
      </c>
      <c r="D9028" t="s">
        <v>40</v>
      </c>
      <c r="E9028" t="s">
        <v>42</v>
      </c>
      <c r="F9028" t="s">
        <v>64</v>
      </c>
      <c r="G9028">
        <v>6.56</v>
      </c>
    </row>
    <row r="9029" spans="1:7" x14ac:dyDescent="0.55000000000000004">
      <c r="A9029" s="1">
        <v>42200</v>
      </c>
      <c r="B9029" t="s">
        <v>37</v>
      </c>
      <c r="C9029" t="s">
        <v>5330</v>
      </c>
      <c r="D9029" t="s">
        <v>101</v>
      </c>
      <c r="E9029" t="s">
        <v>42</v>
      </c>
      <c r="F9029" t="s">
        <v>265</v>
      </c>
      <c r="G9029">
        <v>6.54</v>
      </c>
    </row>
    <row r="9030" spans="1:7" x14ac:dyDescent="0.55000000000000004">
      <c r="A9030" s="1">
        <v>42010</v>
      </c>
      <c r="B9030" t="s">
        <v>98</v>
      </c>
      <c r="C9030" t="s">
        <v>25</v>
      </c>
      <c r="D9030" t="s">
        <v>26</v>
      </c>
      <c r="E9030" t="s">
        <v>42</v>
      </c>
      <c r="F9030" t="s">
        <v>86</v>
      </c>
      <c r="G9030">
        <v>6.54</v>
      </c>
    </row>
    <row r="9031" spans="1:7" x14ac:dyDescent="0.55000000000000004">
      <c r="A9031" s="1">
        <v>43445</v>
      </c>
      <c r="B9031" t="s">
        <v>37</v>
      </c>
      <c r="C9031" t="s">
        <v>786</v>
      </c>
      <c r="D9031" t="s">
        <v>144</v>
      </c>
      <c r="E9031" t="s">
        <v>42</v>
      </c>
      <c r="F9031" t="s">
        <v>265</v>
      </c>
      <c r="G9031">
        <v>6.54</v>
      </c>
    </row>
    <row r="9032" spans="1:7" x14ac:dyDescent="0.55000000000000004">
      <c r="A9032" s="1">
        <v>42241</v>
      </c>
      <c r="B9032" t="s">
        <v>37</v>
      </c>
      <c r="C9032" t="s">
        <v>494</v>
      </c>
      <c r="D9032" t="s">
        <v>144</v>
      </c>
      <c r="E9032" t="s">
        <v>42</v>
      </c>
      <c r="F9032" t="s">
        <v>71</v>
      </c>
      <c r="G9032">
        <v>6.5279999999999996</v>
      </c>
    </row>
    <row r="9033" spans="1:7" x14ac:dyDescent="0.55000000000000004">
      <c r="A9033" s="1">
        <v>42995</v>
      </c>
      <c r="B9033" t="s">
        <v>37</v>
      </c>
      <c r="C9033" t="s">
        <v>39</v>
      </c>
      <c r="D9033" t="s">
        <v>40</v>
      </c>
      <c r="E9033" t="s">
        <v>42</v>
      </c>
      <c r="F9033" t="s">
        <v>86</v>
      </c>
      <c r="G9033">
        <v>6.48</v>
      </c>
    </row>
    <row r="9034" spans="1:7" x14ac:dyDescent="0.55000000000000004">
      <c r="A9034" s="1">
        <v>43302</v>
      </c>
      <c r="B9034" t="s">
        <v>98</v>
      </c>
      <c r="C9034" t="s">
        <v>786</v>
      </c>
      <c r="D9034" t="s">
        <v>144</v>
      </c>
      <c r="E9034" t="s">
        <v>42</v>
      </c>
      <c r="F9034" t="s">
        <v>86</v>
      </c>
      <c r="G9034">
        <v>6.48</v>
      </c>
    </row>
    <row r="9035" spans="1:7" x14ac:dyDescent="0.55000000000000004">
      <c r="A9035" s="1">
        <v>42959</v>
      </c>
      <c r="B9035" t="s">
        <v>22</v>
      </c>
      <c r="C9035" t="s">
        <v>485</v>
      </c>
      <c r="D9035" t="s">
        <v>101</v>
      </c>
      <c r="E9035" t="s">
        <v>42</v>
      </c>
      <c r="F9035" t="s">
        <v>86</v>
      </c>
      <c r="G9035">
        <v>6.48</v>
      </c>
    </row>
    <row r="9036" spans="1:7" x14ac:dyDescent="0.55000000000000004">
      <c r="A9036" s="1">
        <v>42276</v>
      </c>
      <c r="B9036" t="s">
        <v>22</v>
      </c>
      <c r="C9036" t="s">
        <v>39</v>
      </c>
      <c r="D9036" t="s">
        <v>40</v>
      </c>
      <c r="E9036" t="s">
        <v>42</v>
      </c>
      <c r="F9036" t="s">
        <v>86</v>
      </c>
      <c r="G9036">
        <v>6.48</v>
      </c>
    </row>
    <row r="9037" spans="1:7" x14ac:dyDescent="0.55000000000000004">
      <c r="A9037" s="1">
        <v>43063</v>
      </c>
      <c r="B9037" t="s">
        <v>22</v>
      </c>
      <c r="C9037" t="s">
        <v>263</v>
      </c>
      <c r="D9037" t="s">
        <v>144</v>
      </c>
      <c r="E9037" t="s">
        <v>42</v>
      </c>
      <c r="F9037" t="s">
        <v>86</v>
      </c>
      <c r="G9037">
        <v>6.48</v>
      </c>
    </row>
    <row r="9038" spans="1:7" x14ac:dyDescent="0.55000000000000004">
      <c r="A9038" s="1">
        <v>42973</v>
      </c>
      <c r="B9038" t="s">
        <v>22</v>
      </c>
      <c r="C9038" t="s">
        <v>92</v>
      </c>
      <c r="D9038" t="s">
        <v>40</v>
      </c>
      <c r="E9038" t="s">
        <v>42</v>
      </c>
      <c r="F9038" t="s">
        <v>86</v>
      </c>
      <c r="G9038">
        <v>6.48</v>
      </c>
    </row>
    <row r="9039" spans="1:7" x14ac:dyDescent="0.55000000000000004">
      <c r="A9039" s="1">
        <v>43175</v>
      </c>
      <c r="B9039" t="s">
        <v>98</v>
      </c>
      <c r="C9039" t="s">
        <v>92</v>
      </c>
      <c r="D9039" t="s">
        <v>40</v>
      </c>
      <c r="E9039" t="s">
        <v>42</v>
      </c>
      <c r="F9039" t="s">
        <v>86</v>
      </c>
      <c r="G9039">
        <v>6.48</v>
      </c>
    </row>
    <row r="9040" spans="1:7" x14ac:dyDescent="0.55000000000000004">
      <c r="A9040" s="1">
        <v>42562</v>
      </c>
      <c r="B9040" t="s">
        <v>22</v>
      </c>
      <c r="C9040" t="s">
        <v>143</v>
      </c>
      <c r="D9040" t="s">
        <v>144</v>
      </c>
      <c r="E9040" t="s">
        <v>42</v>
      </c>
      <c r="F9040" t="s">
        <v>71</v>
      </c>
      <c r="G9040">
        <v>6.48</v>
      </c>
    </row>
    <row r="9041" spans="1:7" x14ac:dyDescent="0.55000000000000004">
      <c r="A9041" s="1">
        <v>43454</v>
      </c>
      <c r="B9041" t="s">
        <v>37</v>
      </c>
      <c r="C9041" t="s">
        <v>263</v>
      </c>
      <c r="D9041" t="s">
        <v>144</v>
      </c>
      <c r="E9041" t="s">
        <v>42</v>
      </c>
      <c r="F9041" t="s">
        <v>86</v>
      </c>
      <c r="G9041">
        <v>6.48</v>
      </c>
    </row>
    <row r="9042" spans="1:7" x14ac:dyDescent="0.55000000000000004">
      <c r="A9042" s="1">
        <v>42710</v>
      </c>
      <c r="B9042" t="s">
        <v>22</v>
      </c>
      <c r="C9042" t="s">
        <v>263</v>
      </c>
      <c r="D9042" t="s">
        <v>144</v>
      </c>
      <c r="E9042" t="s">
        <v>42</v>
      </c>
      <c r="F9042" t="s">
        <v>86</v>
      </c>
      <c r="G9042">
        <v>6.48</v>
      </c>
    </row>
    <row r="9043" spans="1:7" x14ac:dyDescent="0.55000000000000004">
      <c r="A9043" s="1">
        <v>42268</v>
      </c>
      <c r="B9043" t="s">
        <v>37</v>
      </c>
      <c r="C9043" t="s">
        <v>134</v>
      </c>
      <c r="D9043" t="s">
        <v>101</v>
      </c>
      <c r="E9043" t="s">
        <v>42</v>
      </c>
      <c r="F9043" t="s">
        <v>86</v>
      </c>
      <c r="G9043">
        <v>6.48</v>
      </c>
    </row>
    <row r="9044" spans="1:7" x14ac:dyDescent="0.55000000000000004">
      <c r="A9044" s="1">
        <v>42210</v>
      </c>
      <c r="B9044" t="s">
        <v>98</v>
      </c>
      <c r="C9044" t="s">
        <v>39</v>
      </c>
      <c r="D9044" t="s">
        <v>40</v>
      </c>
      <c r="E9044" t="s">
        <v>42</v>
      </c>
      <c r="F9044" t="s">
        <v>86</v>
      </c>
      <c r="G9044">
        <v>6.48</v>
      </c>
    </row>
    <row r="9045" spans="1:7" x14ac:dyDescent="0.55000000000000004">
      <c r="A9045" s="1">
        <v>42540</v>
      </c>
      <c r="B9045" t="s">
        <v>22</v>
      </c>
      <c r="C9045" t="s">
        <v>39</v>
      </c>
      <c r="D9045" t="s">
        <v>40</v>
      </c>
      <c r="E9045" t="s">
        <v>42</v>
      </c>
      <c r="F9045" t="s">
        <v>86</v>
      </c>
      <c r="G9045">
        <v>6.48</v>
      </c>
    </row>
    <row r="9046" spans="1:7" x14ac:dyDescent="0.55000000000000004">
      <c r="A9046" s="1">
        <v>42710</v>
      </c>
      <c r="B9046" t="s">
        <v>22</v>
      </c>
      <c r="C9046" t="s">
        <v>1392</v>
      </c>
      <c r="D9046" t="s">
        <v>40</v>
      </c>
      <c r="E9046" t="s">
        <v>42</v>
      </c>
      <c r="F9046" t="s">
        <v>86</v>
      </c>
      <c r="G9046">
        <v>6.48</v>
      </c>
    </row>
    <row r="9047" spans="1:7" x14ac:dyDescent="0.55000000000000004">
      <c r="A9047" s="1">
        <v>43002</v>
      </c>
      <c r="B9047" t="s">
        <v>22</v>
      </c>
      <c r="C9047" t="s">
        <v>646</v>
      </c>
      <c r="D9047" t="s">
        <v>101</v>
      </c>
      <c r="E9047" t="s">
        <v>42</v>
      </c>
      <c r="F9047" t="s">
        <v>86</v>
      </c>
      <c r="G9047">
        <v>6.48</v>
      </c>
    </row>
    <row r="9048" spans="1:7" x14ac:dyDescent="0.55000000000000004">
      <c r="A9048" s="1">
        <v>42534</v>
      </c>
      <c r="B9048" t="s">
        <v>37</v>
      </c>
      <c r="C9048" t="s">
        <v>1271</v>
      </c>
      <c r="D9048" t="s">
        <v>26</v>
      </c>
      <c r="E9048" t="s">
        <v>42</v>
      </c>
      <c r="F9048" t="s">
        <v>86</v>
      </c>
      <c r="G9048">
        <v>6.48</v>
      </c>
    </row>
    <row r="9049" spans="1:7" x14ac:dyDescent="0.55000000000000004">
      <c r="A9049" s="1">
        <v>43123</v>
      </c>
      <c r="B9049" t="s">
        <v>37</v>
      </c>
      <c r="C9049" t="s">
        <v>92</v>
      </c>
      <c r="D9049" t="s">
        <v>40</v>
      </c>
      <c r="E9049" t="s">
        <v>42</v>
      </c>
      <c r="F9049" t="s">
        <v>86</v>
      </c>
      <c r="G9049">
        <v>6.48</v>
      </c>
    </row>
    <row r="9050" spans="1:7" x14ac:dyDescent="0.55000000000000004">
      <c r="A9050" s="1">
        <v>43379</v>
      </c>
      <c r="B9050" t="s">
        <v>22</v>
      </c>
      <c r="C9050" t="s">
        <v>786</v>
      </c>
      <c r="D9050" t="s">
        <v>144</v>
      </c>
      <c r="E9050" t="s">
        <v>42</v>
      </c>
      <c r="F9050" t="s">
        <v>86</v>
      </c>
      <c r="G9050">
        <v>6.48</v>
      </c>
    </row>
    <row r="9051" spans="1:7" x14ac:dyDescent="0.55000000000000004">
      <c r="A9051" s="1">
        <v>42490</v>
      </c>
      <c r="B9051" t="s">
        <v>37</v>
      </c>
      <c r="C9051" t="s">
        <v>1244</v>
      </c>
      <c r="D9051" t="s">
        <v>144</v>
      </c>
      <c r="E9051" t="s">
        <v>42</v>
      </c>
      <c r="F9051" t="s">
        <v>86</v>
      </c>
      <c r="G9051">
        <v>6.48</v>
      </c>
    </row>
    <row r="9052" spans="1:7" x14ac:dyDescent="0.55000000000000004">
      <c r="A9052" s="1">
        <v>43101</v>
      </c>
      <c r="B9052" t="s">
        <v>22</v>
      </c>
      <c r="C9052" t="s">
        <v>100</v>
      </c>
      <c r="D9052" t="s">
        <v>101</v>
      </c>
      <c r="E9052" t="s">
        <v>42</v>
      </c>
      <c r="F9052" t="s">
        <v>71</v>
      </c>
      <c r="G9052">
        <v>6.47</v>
      </c>
    </row>
    <row r="9053" spans="1:7" x14ac:dyDescent="0.55000000000000004">
      <c r="A9053" s="1">
        <v>43427</v>
      </c>
      <c r="B9053" t="s">
        <v>22</v>
      </c>
      <c r="C9053" t="s">
        <v>207</v>
      </c>
      <c r="D9053" t="s">
        <v>101</v>
      </c>
      <c r="E9053" t="s">
        <v>28</v>
      </c>
      <c r="F9053" t="s">
        <v>61</v>
      </c>
      <c r="G9053">
        <v>6.4640000000000004</v>
      </c>
    </row>
    <row r="9054" spans="1:7" x14ac:dyDescent="0.55000000000000004">
      <c r="A9054" s="1">
        <v>42932</v>
      </c>
      <c r="B9054" t="s">
        <v>37</v>
      </c>
      <c r="C9054" t="s">
        <v>379</v>
      </c>
      <c r="D9054" t="s">
        <v>26</v>
      </c>
      <c r="E9054" t="s">
        <v>42</v>
      </c>
      <c r="F9054" t="s">
        <v>71</v>
      </c>
      <c r="G9054">
        <v>6.46</v>
      </c>
    </row>
    <row r="9055" spans="1:7" x14ac:dyDescent="0.55000000000000004">
      <c r="A9055" s="1">
        <v>42346</v>
      </c>
      <c r="B9055" t="s">
        <v>22</v>
      </c>
      <c r="C9055" t="s">
        <v>416</v>
      </c>
      <c r="D9055" t="s">
        <v>40</v>
      </c>
      <c r="E9055" t="s">
        <v>42</v>
      </c>
      <c r="F9055" t="s">
        <v>71</v>
      </c>
      <c r="G9055">
        <v>6.4560000000000004</v>
      </c>
    </row>
    <row r="9056" spans="1:7" x14ac:dyDescent="0.55000000000000004">
      <c r="A9056" s="1">
        <v>43226</v>
      </c>
      <c r="B9056" t="s">
        <v>98</v>
      </c>
      <c r="C9056" t="s">
        <v>207</v>
      </c>
      <c r="D9056" t="s">
        <v>101</v>
      </c>
      <c r="E9056" t="s">
        <v>42</v>
      </c>
      <c r="F9056" t="s">
        <v>64</v>
      </c>
      <c r="G9056">
        <v>6.4080000000000004</v>
      </c>
    </row>
    <row r="9057" spans="1:7" x14ac:dyDescent="0.55000000000000004">
      <c r="A9057" s="1">
        <v>42441</v>
      </c>
      <c r="B9057" t="s">
        <v>37</v>
      </c>
      <c r="C9057" t="s">
        <v>50</v>
      </c>
      <c r="D9057" t="s">
        <v>26</v>
      </c>
      <c r="E9057" t="s">
        <v>28</v>
      </c>
      <c r="F9057" t="s">
        <v>61</v>
      </c>
      <c r="G9057">
        <v>6.4080000000000004</v>
      </c>
    </row>
    <row r="9058" spans="1:7" x14ac:dyDescent="0.55000000000000004">
      <c r="A9058" s="1">
        <v>42510</v>
      </c>
      <c r="B9058" t="s">
        <v>22</v>
      </c>
      <c r="C9058" t="s">
        <v>84</v>
      </c>
      <c r="D9058" t="s">
        <v>26</v>
      </c>
      <c r="E9058" t="s">
        <v>42</v>
      </c>
      <c r="F9058" t="s">
        <v>71</v>
      </c>
      <c r="G9058">
        <v>6.4080000000000004</v>
      </c>
    </row>
    <row r="9059" spans="1:7" x14ac:dyDescent="0.55000000000000004">
      <c r="A9059" s="1">
        <v>43099</v>
      </c>
      <c r="B9059" t="s">
        <v>98</v>
      </c>
      <c r="C9059" t="s">
        <v>39</v>
      </c>
      <c r="D9059" t="s">
        <v>40</v>
      </c>
      <c r="E9059" t="s">
        <v>42</v>
      </c>
      <c r="F9059" t="s">
        <v>71</v>
      </c>
      <c r="G9059">
        <v>6.3840000000000003</v>
      </c>
    </row>
    <row r="9060" spans="1:7" x14ac:dyDescent="0.55000000000000004">
      <c r="A9060" s="1">
        <v>43002</v>
      </c>
      <c r="B9060" t="s">
        <v>22</v>
      </c>
      <c r="C9060" t="s">
        <v>646</v>
      </c>
      <c r="D9060" t="s">
        <v>101</v>
      </c>
      <c r="E9060" t="s">
        <v>42</v>
      </c>
      <c r="F9060" t="s">
        <v>71</v>
      </c>
      <c r="G9060">
        <v>6.38</v>
      </c>
    </row>
    <row r="9061" spans="1:7" x14ac:dyDescent="0.55000000000000004">
      <c r="A9061" s="1">
        <v>43255</v>
      </c>
      <c r="B9061" t="s">
        <v>37</v>
      </c>
      <c r="C9061" t="s">
        <v>100</v>
      </c>
      <c r="D9061" t="s">
        <v>101</v>
      </c>
      <c r="E9061" t="s">
        <v>42</v>
      </c>
      <c r="F9061" t="s">
        <v>71</v>
      </c>
      <c r="G9061">
        <v>6.37</v>
      </c>
    </row>
    <row r="9062" spans="1:7" x14ac:dyDescent="0.55000000000000004">
      <c r="A9062" s="1">
        <v>42331</v>
      </c>
      <c r="B9062" t="s">
        <v>37</v>
      </c>
      <c r="C9062" t="s">
        <v>100</v>
      </c>
      <c r="D9062" t="s">
        <v>101</v>
      </c>
      <c r="E9062" t="s">
        <v>28</v>
      </c>
      <c r="F9062" t="s">
        <v>61</v>
      </c>
      <c r="G9062">
        <v>6.3680000000000003</v>
      </c>
    </row>
    <row r="9063" spans="1:7" x14ac:dyDescent="0.55000000000000004">
      <c r="A9063" s="1">
        <v>43057</v>
      </c>
      <c r="B9063" t="s">
        <v>98</v>
      </c>
      <c r="C9063" t="s">
        <v>100</v>
      </c>
      <c r="D9063" t="s">
        <v>101</v>
      </c>
      <c r="E9063" t="s">
        <v>42</v>
      </c>
      <c r="F9063" t="s">
        <v>64</v>
      </c>
      <c r="G9063">
        <v>6.3680000000000003</v>
      </c>
    </row>
    <row r="9064" spans="1:7" x14ac:dyDescent="0.55000000000000004">
      <c r="A9064" s="1">
        <v>42616</v>
      </c>
      <c r="B9064" t="s">
        <v>98</v>
      </c>
      <c r="C9064" t="s">
        <v>39</v>
      </c>
      <c r="D9064" t="s">
        <v>40</v>
      </c>
      <c r="E9064" t="s">
        <v>42</v>
      </c>
      <c r="F9064" t="s">
        <v>71</v>
      </c>
      <c r="G9064">
        <v>6.3680000000000003</v>
      </c>
    </row>
    <row r="9065" spans="1:7" x14ac:dyDescent="0.55000000000000004">
      <c r="A9065" s="1">
        <v>42584</v>
      </c>
      <c r="B9065" t="s">
        <v>22</v>
      </c>
      <c r="C9065" t="s">
        <v>92</v>
      </c>
      <c r="D9065" t="s">
        <v>40</v>
      </c>
      <c r="E9065" t="s">
        <v>42</v>
      </c>
      <c r="F9065" t="s">
        <v>71</v>
      </c>
      <c r="G9065">
        <v>6.3680000000000003</v>
      </c>
    </row>
    <row r="9066" spans="1:7" x14ac:dyDescent="0.55000000000000004">
      <c r="A9066" s="1">
        <v>43352</v>
      </c>
      <c r="B9066" t="s">
        <v>22</v>
      </c>
      <c r="C9066" t="s">
        <v>306</v>
      </c>
      <c r="D9066" t="s">
        <v>40</v>
      </c>
      <c r="E9066" t="s">
        <v>42</v>
      </c>
      <c r="F9066" t="s">
        <v>86</v>
      </c>
      <c r="G9066">
        <v>6.3680000000000003</v>
      </c>
    </row>
    <row r="9067" spans="1:7" x14ac:dyDescent="0.55000000000000004">
      <c r="A9067" s="1">
        <v>42638</v>
      </c>
      <c r="B9067" t="s">
        <v>37</v>
      </c>
      <c r="C9067" t="s">
        <v>331</v>
      </c>
      <c r="D9067" t="s">
        <v>26</v>
      </c>
      <c r="E9067" t="s">
        <v>42</v>
      </c>
      <c r="F9067" t="s">
        <v>71</v>
      </c>
      <c r="G9067">
        <v>6.3360000000000003</v>
      </c>
    </row>
    <row r="9068" spans="1:7" x14ac:dyDescent="0.55000000000000004">
      <c r="A9068" s="1">
        <v>43456</v>
      </c>
      <c r="B9068" t="s">
        <v>22</v>
      </c>
      <c r="C9068" t="s">
        <v>100</v>
      </c>
      <c r="D9068" t="s">
        <v>101</v>
      </c>
      <c r="E9068" t="s">
        <v>42</v>
      </c>
      <c r="F9068" t="s">
        <v>71</v>
      </c>
      <c r="G9068">
        <v>6.33</v>
      </c>
    </row>
    <row r="9069" spans="1:7" x14ac:dyDescent="0.55000000000000004">
      <c r="A9069" s="1">
        <v>43286</v>
      </c>
      <c r="B9069" t="s">
        <v>37</v>
      </c>
      <c r="C9069" t="s">
        <v>100</v>
      </c>
      <c r="D9069" t="s">
        <v>101</v>
      </c>
      <c r="E9069" t="s">
        <v>42</v>
      </c>
      <c r="F9069" t="s">
        <v>71</v>
      </c>
      <c r="G9069">
        <v>6.3159999999999998</v>
      </c>
    </row>
    <row r="9070" spans="1:7" x14ac:dyDescent="0.55000000000000004">
      <c r="A9070" s="1">
        <v>43072</v>
      </c>
      <c r="B9070" t="s">
        <v>22</v>
      </c>
      <c r="C9070" t="s">
        <v>263</v>
      </c>
      <c r="D9070" t="s">
        <v>144</v>
      </c>
      <c r="E9070" t="s">
        <v>42</v>
      </c>
      <c r="F9070" t="s">
        <v>43</v>
      </c>
      <c r="G9070">
        <v>6.3</v>
      </c>
    </row>
    <row r="9071" spans="1:7" x14ac:dyDescent="0.55000000000000004">
      <c r="A9071" s="1">
        <v>42938</v>
      </c>
      <c r="B9071" t="s">
        <v>37</v>
      </c>
      <c r="C9071" t="s">
        <v>39</v>
      </c>
      <c r="D9071" t="s">
        <v>40</v>
      </c>
      <c r="E9071" t="s">
        <v>42</v>
      </c>
      <c r="F9071" t="s">
        <v>43</v>
      </c>
      <c r="G9071">
        <v>6.3</v>
      </c>
    </row>
    <row r="9072" spans="1:7" x14ac:dyDescent="0.55000000000000004">
      <c r="A9072" s="1">
        <v>42878</v>
      </c>
      <c r="B9072" t="s">
        <v>22</v>
      </c>
      <c r="C9072" t="s">
        <v>143</v>
      </c>
      <c r="D9072" t="s">
        <v>144</v>
      </c>
      <c r="E9072" t="s">
        <v>42</v>
      </c>
      <c r="F9072" t="s">
        <v>71</v>
      </c>
      <c r="G9072">
        <v>6.2939999999999996</v>
      </c>
    </row>
    <row r="9073" spans="1:7" x14ac:dyDescent="0.55000000000000004">
      <c r="A9073" s="1">
        <v>43021</v>
      </c>
      <c r="B9073" t="s">
        <v>22</v>
      </c>
      <c r="C9073" t="s">
        <v>100</v>
      </c>
      <c r="D9073" t="s">
        <v>101</v>
      </c>
      <c r="E9073" t="s">
        <v>42</v>
      </c>
      <c r="F9073" t="s">
        <v>71</v>
      </c>
      <c r="G9073">
        <v>6.2859999999999996</v>
      </c>
    </row>
    <row r="9074" spans="1:7" x14ac:dyDescent="0.55000000000000004">
      <c r="A9074" s="1">
        <v>42305</v>
      </c>
      <c r="B9074" t="s">
        <v>37</v>
      </c>
      <c r="C9074" t="s">
        <v>39</v>
      </c>
      <c r="D9074" t="s">
        <v>40</v>
      </c>
      <c r="E9074" t="s">
        <v>42</v>
      </c>
      <c r="F9074" t="s">
        <v>575</v>
      </c>
      <c r="G9074">
        <v>6.28</v>
      </c>
    </row>
    <row r="9075" spans="1:7" x14ac:dyDescent="0.55000000000000004">
      <c r="A9075" s="1">
        <v>42241</v>
      </c>
      <c r="B9075" t="s">
        <v>37</v>
      </c>
      <c r="C9075" t="s">
        <v>39</v>
      </c>
      <c r="D9075" t="s">
        <v>40</v>
      </c>
      <c r="E9075" t="s">
        <v>28</v>
      </c>
      <c r="F9075" t="s">
        <v>61</v>
      </c>
      <c r="G9075">
        <v>6.28</v>
      </c>
    </row>
    <row r="9076" spans="1:7" x14ac:dyDescent="0.55000000000000004">
      <c r="A9076" s="1">
        <v>43051</v>
      </c>
      <c r="B9076" t="s">
        <v>22</v>
      </c>
      <c r="C9076" t="s">
        <v>306</v>
      </c>
      <c r="D9076" t="s">
        <v>40</v>
      </c>
      <c r="E9076" t="s">
        <v>42</v>
      </c>
      <c r="F9076" t="s">
        <v>71</v>
      </c>
      <c r="G9076">
        <v>6.27</v>
      </c>
    </row>
    <row r="9077" spans="1:7" x14ac:dyDescent="0.55000000000000004">
      <c r="A9077" s="1">
        <v>42990</v>
      </c>
      <c r="B9077" t="s">
        <v>37</v>
      </c>
      <c r="C9077" t="s">
        <v>453</v>
      </c>
      <c r="D9077" t="s">
        <v>40</v>
      </c>
      <c r="E9077" t="s">
        <v>42</v>
      </c>
      <c r="F9077" t="s">
        <v>43</v>
      </c>
      <c r="G9077">
        <v>6.2640000000000002</v>
      </c>
    </row>
    <row r="9078" spans="1:7" x14ac:dyDescent="0.55000000000000004">
      <c r="A9078" s="1">
        <v>43191</v>
      </c>
      <c r="B9078" t="s">
        <v>37</v>
      </c>
      <c r="C9078" t="s">
        <v>50</v>
      </c>
      <c r="D9078" t="s">
        <v>26</v>
      </c>
      <c r="E9078" t="s">
        <v>42</v>
      </c>
      <c r="F9078" t="s">
        <v>43</v>
      </c>
      <c r="G9078">
        <v>6.2640000000000002</v>
      </c>
    </row>
    <row r="9079" spans="1:7" x14ac:dyDescent="0.55000000000000004">
      <c r="A9079" s="1">
        <v>42937</v>
      </c>
      <c r="B9079" t="s">
        <v>22</v>
      </c>
      <c r="C9079" t="s">
        <v>84</v>
      </c>
      <c r="D9079" t="s">
        <v>26</v>
      </c>
      <c r="E9079" t="s">
        <v>42</v>
      </c>
      <c r="F9079" t="s">
        <v>43</v>
      </c>
      <c r="G9079">
        <v>6.2640000000000002</v>
      </c>
    </row>
    <row r="9080" spans="1:7" x14ac:dyDescent="0.55000000000000004">
      <c r="A9080" s="1">
        <v>42568</v>
      </c>
      <c r="B9080" t="s">
        <v>37</v>
      </c>
      <c r="C9080" t="s">
        <v>100</v>
      </c>
      <c r="D9080" t="s">
        <v>101</v>
      </c>
      <c r="E9080" t="s">
        <v>42</v>
      </c>
      <c r="F9080" t="s">
        <v>43</v>
      </c>
      <c r="G9080">
        <v>6.2640000000000002</v>
      </c>
    </row>
    <row r="9081" spans="1:7" x14ac:dyDescent="0.55000000000000004">
      <c r="A9081" s="1">
        <v>43352</v>
      </c>
      <c r="B9081" t="s">
        <v>22</v>
      </c>
      <c r="C9081" t="s">
        <v>494</v>
      </c>
      <c r="D9081" t="s">
        <v>144</v>
      </c>
      <c r="E9081" t="s">
        <v>42</v>
      </c>
      <c r="F9081" t="s">
        <v>71</v>
      </c>
      <c r="G9081">
        <v>6.258</v>
      </c>
    </row>
    <row r="9082" spans="1:7" x14ac:dyDescent="0.55000000000000004">
      <c r="A9082" s="1">
        <v>42701</v>
      </c>
      <c r="B9082" t="s">
        <v>98</v>
      </c>
      <c r="C9082" t="s">
        <v>1708</v>
      </c>
      <c r="D9082" t="s">
        <v>26</v>
      </c>
      <c r="E9082" t="s">
        <v>42</v>
      </c>
      <c r="F9082" t="s">
        <v>71</v>
      </c>
      <c r="G9082">
        <v>6.24</v>
      </c>
    </row>
    <row r="9083" spans="1:7" x14ac:dyDescent="0.55000000000000004">
      <c r="A9083" s="1">
        <v>42119</v>
      </c>
      <c r="B9083" t="s">
        <v>98</v>
      </c>
      <c r="C9083" t="s">
        <v>100</v>
      </c>
      <c r="D9083" t="s">
        <v>101</v>
      </c>
      <c r="E9083" t="s">
        <v>42</v>
      </c>
      <c r="F9083" t="s">
        <v>64</v>
      </c>
      <c r="G9083">
        <v>6.24</v>
      </c>
    </row>
    <row r="9084" spans="1:7" x14ac:dyDescent="0.55000000000000004">
      <c r="A9084" s="1">
        <v>42997</v>
      </c>
      <c r="B9084" t="s">
        <v>98</v>
      </c>
      <c r="C9084" t="s">
        <v>39</v>
      </c>
      <c r="D9084" t="s">
        <v>40</v>
      </c>
      <c r="E9084" t="s">
        <v>42</v>
      </c>
      <c r="F9084" t="s">
        <v>575</v>
      </c>
      <c r="G9084">
        <v>6.24</v>
      </c>
    </row>
    <row r="9085" spans="1:7" x14ac:dyDescent="0.55000000000000004">
      <c r="A9085" s="1">
        <v>43249</v>
      </c>
      <c r="B9085" t="s">
        <v>22</v>
      </c>
      <c r="C9085" t="s">
        <v>250</v>
      </c>
      <c r="D9085" t="s">
        <v>101</v>
      </c>
      <c r="E9085" t="s">
        <v>28</v>
      </c>
      <c r="F9085" t="s">
        <v>61</v>
      </c>
      <c r="G9085">
        <v>6.24</v>
      </c>
    </row>
    <row r="9086" spans="1:7" x14ac:dyDescent="0.55000000000000004">
      <c r="A9086" s="1">
        <v>42172</v>
      </c>
      <c r="B9086" t="s">
        <v>22</v>
      </c>
      <c r="C9086" t="s">
        <v>92</v>
      </c>
      <c r="D9086" t="s">
        <v>40</v>
      </c>
      <c r="E9086" t="s">
        <v>28</v>
      </c>
      <c r="F9086" t="s">
        <v>61</v>
      </c>
      <c r="G9086">
        <v>6.24</v>
      </c>
    </row>
    <row r="9087" spans="1:7" x14ac:dyDescent="0.55000000000000004">
      <c r="A9087" s="1">
        <v>43272</v>
      </c>
      <c r="B9087" t="s">
        <v>98</v>
      </c>
      <c r="C9087" t="s">
        <v>9730</v>
      </c>
      <c r="D9087" t="s">
        <v>144</v>
      </c>
      <c r="E9087" t="s">
        <v>42</v>
      </c>
      <c r="F9087" t="s">
        <v>71</v>
      </c>
      <c r="G9087">
        <v>6.24</v>
      </c>
    </row>
    <row r="9088" spans="1:7" x14ac:dyDescent="0.55000000000000004">
      <c r="A9088" s="1">
        <v>42095</v>
      </c>
      <c r="B9088" t="s">
        <v>37</v>
      </c>
      <c r="C9088" t="s">
        <v>1244</v>
      </c>
      <c r="D9088" t="s">
        <v>144</v>
      </c>
      <c r="E9088" t="s">
        <v>42</v>
      </c>
      <c r="F9088" t="s">
        <v>71</v>
      </c>
      <c r="G9088">
        <v>6.24</v>
      </c>
    </row>
    <row r="9089" spans="1:7" x14ac:dyDescent="0.55000000000000004">
      <c r="A9089" s="1">
        <v>42588</v>
      </c>
      <c r="B9089" t="s">
        <v>37</v>
      </c>
      <c r="C9089" t="s">
        <v>100</v>
      </c>
      <c r="D9089" t="s">
        <v>101</v>
      </c>
      <c r="E9089" t="s">
        <v>42</v>
      </c>
      <c r="F9089" t="s">
        <v>71</v>
      </c>
      <c r="G9089">
        <v>6.23</v>
      </c>
    </row>
    <row r="9090" spans="1:7" x14ac:dyDescent="0.55000000000000004">
      <c r="A9090" s="1">
        <v>43394</v>
      </c>
      <c r="B9090" t="s">
        <v>98</v>
      </c>
      <c r="C9090" t="s">
        <v>494</v>
      </c>
      <c r="D9090" t="s">
        <v>144</v>
      </c>
      <c r="E9090" t="s">
        <v>42</v>
      </c>
      <c r="F9090" t="s">
        <v>71</v>
      </c>
      <c r="G9090">
        <v>6.2160000000000002</v>
      </c>
    </row>
    <row r="9091" spans="1:7" x14ac:dyDescent="0.55000000000000004">
      <c r="A9091" s="1">
        <v>43061</v>
      </c>
      <c r="B9091" t="s">
        <v>22</v>
      </c>
      <c r="C9091" t="s">
        <v>100</v>
      </c>
      <c r="D9091" t="s">
        <v>101</v>
      </c>
      <c r="E9091" t="s">
        <v>42</v>
      </c>
      <c r="F9091" t="s">
        <v>71</v>
      </c>
      <c r="G9091">
        <v>6.2160000000000002</v>
      </c>
    </row>
    <row r="9092" spans="1:7" x14ac:dyDescent="0.55000000000000004">
      <c r="A9092" s="1">
        <v>42537</v>
      </c>
      <c r="B9092" t="s">
        <v>22</v>
      </c>
      <c r="C9092" t="s">
        <v>143</v>
      </c>
      <c r="D9092" t="s">
        <v>144</v>
      </c>
      <c r="E9092" t="s">
        <v>42</v>
      </c>
      <c r="F9092" t="s">
        <v>169</v>
      </c>
      <c r="G9092">
        <v>6.2080000000000002</v>
      </c>
    </row>
    <row r="9093" spans="1:7" x14ac:dyDescent="0.55000000000000004">
      <c r="A9093" s="1">
        <v>43343</v>
      </c>
      <c r="B9093" t="s">
        <v>98</v>
      </c>
      <c r="C9093" t="s">
        <v>416</v>
      </c>
      <c r="D9093" t="s">
        <v>40</v>
      </c>
      <c r="E9093" t="s">
        <v>42</v>
      </c>
      <c r="F9093" t="s">
        <v>575</v>
      </c>
      <c r="G9093">
        <v>6.2080000000000002</v>
      </c>
    </row>
    <row r="9094" spans="1:7" x14ac:dyDescent="0.55000000000000004">
      <c r="A9094" s="1">
        <v>42280</v>
      </c>
      <c r="B9094" t="s">
        <v>98</v>
      </c>
      <c r="C9094" t="s">
        <v>84</v>
      </c>
      <c r="D9094" t="s">
        <v>26</v>
      </c>
      <c r="E9094" t="s">
        <v>42</v>
      </c>
      <c r="F9094" t="s">
        <v>64</v>
      </c>
      <c r="G9094">
        <v>6.1920000000000002</v>
      </c>
    </row>
    <row r="9095" spans="1:7" x14ac:dyDescent="0.55000000000000004">
      <c r="A9095" s="1">
        <v>42478</v>
      </c>
      <c r="B9095" t="s">
        <v>22</v>
      </c>
      <c r="C9095" t="s">
        <v>250</v>
      </c>
      <c r="D9095" t="s">
        <v>101</v>
      </c>
      <c r="E9095" t="s">
        <v>28</v>
      </c>
      <c r="F9095" t="s">
        <v>61</v>
      </c>
      <c r="G9095">
        <v>6.16</v>
      </c>
    </row>
    <row r="9096" spans="1:7" x14ac:dyDescent="0.55000000000000004">
      <c r="A9096" s="1">
        <v>43399</v>
      </c>
      <c r="B9096" t="s">
        <v>22</v>
      </c>
      <c r="C9096" t="s">
        <v>225</v>
      </c>
      <c r="D9096" t="s">
        <v>101</v>
      </c>
      <c r="E9096" t="s">
        <v>42</v>
      </c>
      <c r="F9096" t="s">
        <v>43</v>
      </c>
      <c r="G9096">
        <v>6.16</v>
      </c>
    </row>
    <row r="9097" spans="1:7" x14ac:dyDescent="0.55000000000000004">
      <c r="A9097" s="1">
        <v>42591</v>
      </c>
      <c r="B9097" t="s">
        <v>22</v>
      </c>
      <c r="C9097" t="s">
        <v>263</v>
      </c>
      <c r="D9097" t="s">
        <v>144</v>
      </c>
      <c r="E9097" t="s">
        <v>28</v>
      </c>
      <c r="F9097" t="s">
        <v>61</v>
      </c>
      <c r="G9097">
        <v>6.16</v>
      </c>
    </row>
    <row r="9098" spans="1:7" x14ac:dyDescent="0.55000000000000004">
      <c r="A9098" s="1">
        <v>42618</v>
      </c>
      <c r="B9098" t="s">
        <v>37</v>
      </c>
      <c r="C9098" t="s">
        <v>225</v>
      </c>
      <c r="D9098" t="s">
        <v>101</v>
      </c>
      <c r="E9098" t="s">
        <v>28</v>
      </c>
      <c r="F9098" t="s">
        <v>61</v>
      </c>
      <c r="G9098">
        <v>6.16</v>
      </c>
    </row>
    <row r="9099" spans="1:7" x14ac:dyDescent="0.55000000000000004">
      <c r="A9099" s="1">
        <v>42718</v>
      </c>
      <c r="B9099" t="s">
        <v>37</v>
      </c>
      <c r="C9099" t="s">
        <v>1488</v>
      </c>
      <c r="D9099" t="s">
        <v>26</v>
      </c>
      <c r="E9099" t="s">
        <v>28</v>
      </c>
      <c r="F9099" t="s">
        <v>61</v>
      </c>
      <c r="G9099">
        <v>6.16</v>
      </c>
    </row>
    <row r="9100" spans="1:7" x14ac:dyDescent="0.55000000000000004">
      <c r="A9100" s="1">
        <v>42353</v>
      </c>
      <c r="B9100" t="s">
        <v>22</v>
      </c>
      <c r="C9100" t="s">
        <v>39</v>
      </c>
      <c r="D9100" t="s">
        <v>40</v>
      </c>
      <c r="E9100" t="s">
        <v>28</v>
      </c>
      <c r="F9100" t="s">
        <v>61</v>
      </c>
      <c r="G9100">
        <v>6.16</v>
      </c>
    </row>
    <row r="9101" spans="1:7" x14ac:dyDescent="0.55000000000000004">
      <c r="A9101" s="1">
        <v>42276</v>
      </c>
      <c r="B9101" t="s">
        <v>98</v>
      </c>
      <c r="C9101" t="s">
        <v>92</v>
      </c>
      <c r="D9101" t="s">
        <v>40</v>
      </c>
      <c r="E9101" t="s">
        <v>28</v>
      </c>
      <c r="F9101" t="s">
        <v>61</v>
      </c>
      <c r="G9101">
        <v>6.16</v>
      </c>
    </row>
    <row r="9102" spans="1:7" x14ac:dyDescent="0.55000000000000004">
      <c r="A9102" s="1">
        <v>43232</v>
      </c>
      <c r="B9102" t="s">
        <v>22</v>
      </c>
      <c r="C9102" t="s">
        <v>786</v>
      </c>
      <c r="D9102" t="s">
        <v>144</v>
      </c>
      <c r="E9102" t="s">
        <v>42</v>
      </c>
      <c r="F9102" t="s">
        <v>43</v>
      </c>
      <c r="G9102">
        <v>6.16</v>
      </c>
    </row>
    <row r="9103" spans="1:7" x14ac:dyDescent="0.55000000000000004">
      <c r="A9103" s="1">
        <v>43011</v>
      </c>
      <c r="B9103" t="s">
        <v>98</v>
      </c>
      <c r="C9103" t="s">
        <v>39</v>
      </c>
      <c r="D9103" t="s">
        <v>40</v>
      </c>
      <c r="E9103" t="s">
        <v>42</v>
      </c>
      <c r="F9103" t="s">
        <v>43</v>
      </c>
      <c r="G9103">
        <v>6.16</v>
      </c>
    </row>
    <row r="9104" spans="1:7" x14ac:dyDescent="0.55000000000000004">
      <c r="A9104" s="1">
        <v>42539</v>
      </c>
      <c r="B9104" t="s">
        <v>37</v>
      </c>
      <c r="C9104" t="s">
        <v>331</v>
      </c>
      <c r="D9104" t="s">
        <v>26</v>
      </c>
      <c r="E9104" t="s">
        <v>42</v>
      </c>
      <c r="F9104" t="s">
        <v>71</v>
      </c>
      <c r="G9104">
        <v>6.1289999999999996</v>
      </c>
    </row>
    <row r="9105" spans="1:7" x14ac:dyDescent="0.55000000000000004">
      <c r="A9105" s="1">
        <v>42838</v>
      </c>
      <c r="B9105" t="s">
        <v>22</v>
      </c>
      <c r="C9105" t="s">
        <v>39</v>
      </c>
      <c r="D9105" t="s">
        <v>40</v>
      </c>
      <c r="E9105" t="s">
        <v>42</v>
      </c>
      <c r="F9105" t="s">
        <v>169</v>
      </c>
      <c r="G9105">
        <v>6.12</v>
      </c>
    </row>
    <row r="9106" spans="1:7" x14ac:dyDescent="0.55000000000000004">
      <c r="A9106" s="1">
        <v>42091</v>
      </c>
      <c r="B9106" t="s">
        <v>22</v>
      </c>
      <c r="C9106" t="s">
        <v>485</v>
      </c>
      <c r="D9106" t="s">
        <v>101</v>
      </c>
      <c r="E9106" t="s">
        <v>42</v>
      </c>
      <c r="F9106" t="s">
        <v>169</v>
      </c>
      <c r="G9106">
        <v>6.12</v>
      </c>
    </row>
    <row r="9107" spans="1:7" x14ac:dyDescent="0.55000000000000004">
      <c r="A9107" s="1">
        <v>43427</v>
      </c>
      <c r="B9107" t="s">
        <v>37</v>
      </c>
      <c r="C9107" t="s">
        <v>100</v>
      </c>
      <c r="D9107" t="s">
        <v>101</v>
      </c>
      <c r="E9107" t="s">
        <v>42</v>
      </c>
      <c r="F9107" t="s">
        <v>71</v>
      </c>
      <c r="G9107">
        <v>6.1040000000000001</v>
      </c>
    </row>
    <row r="9108" spans="1:7" x14ac:dyDescent="0.55000000000000004">
      <c r="A9108" s="1">
        <v>43082</v>
      </c>
      <c r="B9108" t="s">
        <v>37</v>
      </c>
      <c r="C9108" t="s">
        <v>39</v>
      </c>
      <c r="D9108" t="s">
        <v>40</v>
      </c>
      <c r="E9108" t="s">
        <v>42</v>
      </c>
      <c r="F9108" t="s">
        <v>71</v>
      </c>
      <c r="G9108">
        <v>6.0960000000000001</v>
      </c>
    </row>
    <row r="9109" spans="1:7" x14ac:dyDescent="0.55000000000000004">
      <c r="A9109" s="1">
        <v>42619</v>
      </c>
      <c r="B9109" t="s">
        <v>98</v>
      </c>
      <c r="C9109" t="s">
        <v>92</v>
      </c>
      <c r="D9109" t="s">
        <v>40</v>
      </c>
      <c r="E9109" t="s">
        <v>42</v>
      </c>
      <c r="F9109" t="s">
        <v>71</v>
      </c>
      <c r="G9109">
        <v>6.0960000000000001</v>
      </c>
    </row>
    <row r="9110" spans="1:7" x14ac:dyDescent="0.55000000000000004">
      <c r="A9110" s="1">
        <v>42333</v>
      </c>
      <c r="B9110" t="s">
        <v>37</v>
      </c>
      <c r="C9110" t="s">
        <v>100</v>
      </c>
      <c r="D9110" t="s">
        <v>101</v>
      </c>
      <c r="E9110" t="s">
        <v>28</v>
      </c>
      <c r="F9110" t="s">
        <v>61</v>
      </c>
      <c r="G9110">
        <v>6.0960000000000001</v>
      </c>
    </row>
    <row r="9111" spans="1:7" x14ac:dyDescent="0.55000000000000004">
      <c r="A9111" s="1">
        <v>42518</v>
      </c>
      <c r="B9111" t="s">
        <v>22</v>
      </c>
      <c r="C9111" t="s">
        <v>263</v>
      </c>
      <c r="D9111" t="s">
        <v>144</v>
      </c>
      <c r="E9111" t="s">
        <v>42</v>
      </c>
      <c r="F9111" t="s">
        <v>71</v>
      </c>
      <c r="G9111">
        <v>6.0960000000000001</v>
      </c>
    </row>
    <row r="9112" spans="1:7" x14ac:dyDescent="0.55000000000000004">
      <c r="A9112" s="1">
        <v>42204</v>
      </c>
      <c r="B9112" t="s">
        <v>98</v>
      </c>
      <c r="C9112" t="s">
        <v>1763</v>
      </c>
      <c r="D9112" t="s">
        <v>40</v>
      </c>
      <c r="E9112" t="s">
        <v>42</v>
      </c>
      <c r="F9112" t="s">
        <v>71</v>
      </c>
      <c r="G9112">
        <v>6.0960000000000001</v>
      </c>
    </row>
    <row r="9113" spans="1:7" x14ac:dyDescent="0.55000000000000004">
      <c r="A9113" s="1">
        <v>42620</v>
      </c>
      <c r="B9113" t="s">
        <v>37</v>
      </c>
      <c r="C9113" t="s">
        <v>263</v>
      </c>
      <c r="D9113" t="s">
        <v>144</v>
      </c>
      <c r="E9113" t="s">
        <v>42</v>
      </c>
      <c r="F9113" t="s">
        <v>71</v>
      </c>
      <c r="G9113">
        <v>6.0960000000000001</v>
      </c>
    </row>
    <row r="9114" spans="1:7" x14ac:dyDescent="0.55000000000000004">
      <c r="A9114" s="1">
        <v>42183</v>
      </c>
      <c r="B9114" t="s">
        <v>37</v>
      </c>
      <c r="C9114" t="s">
        <v>234</v>
      </c>
      <c r="D9114" t="s">
        <v>101</v>
      </c>
      <c r="E9114" t="s">
        <v>42</v>
      </c>
      <c r="F9114" t="s">
        <v>265</v>
      </c>
      <c r="G9114">
        <v>6.08</v>
      </c>
    </row>
    <row r="9115" spans="1:7" x14ac:dyDescent="0.55000000000000004">
      <c r="A9115" s="1">
        <v>42623</v>
      </c>
      <c r="B9115" t="s">
        <v>22</v>
      </c>
      <c r="C9115" t="s">
        <v>263</v>
      </c>
      <c r="D9115" t="s">
        <v>144</v>
      </c>
      <c r="E9115" t="s">
        <v>42</v>
      </c>
      <c r="F9115" t="s">
        <v>64</v>
      </c>
      <c r="G9115">
        <v>6.08</v>
      </c>
    </row>
    <row r="9116" spans="1:7" x14ac:dyDescent="0.55000000000000004">
      <c r="A9116" s="1">
        <v>43189</v>
      </c>
      <c r="B9116" t="s">
        <v>22</v>
      </c>
      <c r="C9116" t="s">
        <v>39</v>
      </c>
      <c r="D9116" t="s">
        <v>40</v>
      </c>
      <c r="E9116" t="s">
        <v>42</v>
      </c>
      <c r="F9116" t="s">
        <v>64</v>
      </c>
      <c r="G9116">
        <v>6.08</v>
      </c>
    </row>
    <row r="9117" spans="1:7" x14ac:dyDescent="0.55000000000000004">
      <c r="A9117" s="1">
        <v>42666</v>
      </c>
      <c r="B9117" t="s">
        <v>22</v>
      </c>
      <c r="C9117" t="s">
        <v>100</v>
      </c>
      <c r="D9117" t="s">
        <v>101</v>
      </c>
      <c r="E9117" t="s">
        <v>42</v>
      </c>
      <c r="F9117" t="s">
        <v>71</v>
      </c>
      <c r="G9117">
        <v>6.08</v>
      </c>
    </row>
    <row r="9118" spans="1:7" x14ac:dyDescent="0.55000000000000004">
      <c r="A9118" s="1">
        <v>42084</v>
      </c>
      <c r="B9118" t="s">
        <v>22</v>
      </c>
      <c r="C9118" t="s">
        <v>494</v>
      </c>
      <c r="D9118" t="s">
        <v>144</v>
      </c>
      <c r="E9118" t="s">
        <v>42</v>
      </c>
      <c r="F9118" t="s">
        <v>64</v>
      </c>
      <c r="G9118">
        <v>6.048</v>
      </c>
    </row>
    <row r="9119" spans="1:7" x14ac:dyDescent="0.55000000000000004">
      <c r="A9119" s="1">
        <v>42704</v>
      </c>
      <c r="B9119" t="s">
        <v>22</v>
      </c>
      <c r="C9119" t="s">
        <v>84</v>
      </c>
      <c r="D9119" t="s">
        <v>26</v>
      </c>
      <c r="E9119" t="s">
        <v>42</v>
      </c>
      <c r="F9119" t="s">
        <v>71</v>
      </c>
      <c r="G9119">
        <v>6.048</v>
      </c>
    </row>
    <row r="9120" spans="1:7" x14ac:dyDescent="0.55000000000000004">
      <c r="A9120" s="1">
        <v>42261</v>
      </c>
      <c r="B9120" t="s">
        <v>37</v>
      </c>
      <c r="C9120" t="s">
        <v>100</v>
      </c>
      <c r="D9120" t="s">
        <v>101</v>
      </c>
      <c r="E9120" t="s">
        <v>42</v>
      </c>
      <c r="F9120" t="s">
        <v>265</v>
      </c>
      <c r="G9120">
        <v>6.048</v>
      </c>
    </row>
    <row r="9121" spans="1:7" x14ac:dyDescent="0.55000000000000004">
      <c r="A9121" s="1">
        <v>43463</v>
      </c>
      <c r="B9121" t="s">
        <v>22</v>
      </c>
      <c r="C9121" t="s">
        <v>263</v>
      </c>
      <c r="D9121" t="s">
        <v>144</v>
      </c>
      <c r="E9121" t="s">
        <v>42</v>
      </c>
      <c r="F9121" t="s">
        <v>265</v>
      </c>
      <c r="G9121">
        <v>6.03</v>
      </c>
    </row>
    <row r="9122" spans="1:7" x14ac:dyDescent="0.55000000000000004">
      <c r="A9122" s="1">
        <v>43119</v>
      </c>
      <c r="B9122" t="s">
        <v>22</v>
      </c>
      <c r="C9122" t="s">
        <v>100</v>
      </c>
      <c r="D9122" t="s">
        <v>101</v>
      </c>
      <c r="E9122" t="s">
        <v>42</v>
      </c>
      <c r="F9122" t="s">
        <v>43</v>
      </c>
      <c r="G9122">
        <v>6</v>
      </c>
    </row>
    <row r="9123" spans="1:7" x14ac:dyDescent="0.55000000000000004">
      <c r="A9123" s="1">
        <v>42989</v>
      </c>
      <c r="B9123" t="s">
        <v>22</v>
      </c>
      <c r="C9123" t="s">
        <v>207</v>
      </c>
      <c r="D9123" t="s">
        <v>101</v>
      </c>
      <c r="E9123" t="s">
        <v>42</v>
      </c>
      <c r="F9123" t="s">
        <v>43</v>
      </c>
      <c r="G9123">
        <v>6</v>
      </c>
    </row>
    <row r="9124" spans="1:7" x14ac:dyDescent="0.55000000000000004">
      <c r="A9124" s="1">
        <v>42858</v>
      </c>
      <c r="B9124" t="s">
        <v>22</v>
      </c>
      <c r="C9124" t="s">
        <v>494</v>
      </c>
      <c r="D9124" t="s">
        <v>144</v>
      </c>
      <c r="E9124" t="s">
        <v>42</v>
      </c>
      <c r="F9124" t="s">
        <v>43</v>
      </c>
      <c r="G9124">
        <v>6</v>
      </c>
    </row>
    <row r="9125" spans="1:7" x14ac:dyDescent="0.55000000000000004">
      <c r="A9125" s="1">
        <v>42802</v>
      </c>
      <c r="B9125" t="s">
        <v>22</v>
      </c>
      <c r="C9125" t="s">
        <v>143</v>
      </c>
      <c r="D9125" t="s">
        <v>144</v>
      </c>
      <c r="E9125" t="s">
        <v>42</v>
      </c>
      <c r="F9125" t="s">
        <v>265</v>
      </c>
      <c r="G9125">
        <v>5.984</v>
      </c>
    </row>
    <row r="9126" spans="1:7" x14ac:dyDescent="0.55000000000000004">
      <c r="A9126" s="1">
        <v>42693</v>
      </c>
      <c r="B9126" t="s">
        <v>22</v>
      </c>
      <c r="C9126" t="s">
        <v>263</v>
      </c>
      <c r="D9126" t="s">
        <v>144</v>
      </c>
      <c r="E9126" t="s">
        <v>42</v>
      </c>
      <c r="F9126" t="s">
        <v>71</v>
      </c>
      <c r="G9126">
        <v>5.984</v>
      </c>
    </row>
    <row r="9127" spans="1:7" x14ac:dyDescent="0.55000000000000004">
      <c r="A9127" s="1">
        <v>43450</v>
      </c>
      <c r="B9127" t="s">
        <v>37</v>
      </c>
      <c r="C9127" t="s">
        <v>39</v>
      </c>
      <c r="D9127" t="s">
        <v>40</v>
      </c>
      <c r="E9127" t="s">
        <v>42</v>
      </c>
      <c r="F9127" t="s">
        <v>71</v>
      </c>
      <c r="G9127">
        <v>5.984</v>
      </c>
    </row>
    <row r="9128" spans="1:7" x14ac:dyDescent="0.55000000000000004">
      <c r="A9128" s="1">
        <v>42866</v>
      </c>
      <c r="B9128" t="s">
        <v>22</v>
      </c>
      <c r="C9128" t="s">
        <v>39</v>
      </c>
      <c r="D9128" t="s">
        <v>40</v>
      </c>
      <c r="E9128" t="s">
        <v>42</v>
      </c>
      <c r="F9128" t="s">
        <v>86</v>
      </c>
      <c r="G9128">
        <v>5.98</v>
      </c>
    </row>
    <row r="9129" spans="1:7" x14ac:dyDescent="0.55000000000000004">
      <c r="A9129" s="1">
        <v>43359</v>
      </c>
      <c r="B9129" t="s">
        <v>37</v>
      </c>
      <c r="C9129" t="s">
        <v>39</v>
      </c>
      <c r="D9129" t="s">
        <v>40</v>
      </c>
      <c r="E9129" t="s">
        <v>42</v>
      </c>
      <c r="F9129" t="s">
        <v>64</v>
      </c>
      <c r="G9129">
        <v>5.98</v>
      </c>
    </row>
    <row r="9130" spans="1:7" x14ac:dyDescent="0.55000000000000004">
      <c r="A9130" s="1">
        <v>42860</v>
      </c>
      <c r="B9130" t="s">
        <v>98</v>
      </c>
      <c r="C9130" t="s">
        <v>39</v>
      </c>
      <c r="D9130" t="s">
        <v>40</v>
      </c>
      <c r="E9130" t="s">
        <v>42</v>
      </c>
      <c r="F9130" t="s">
        <v>55</v>
      </c>
      <c r="G9130">
        <v>5.98</v>
      </c>
    </row>
    <row r="9131" spans="1:7" x14ac:dyDescent="0.55000000000000004">
      <c r="A9131" s="1">
        <v>42225</v>
      </c>
      <c r="B9131" t="s">
        <v>22</v>
      </c>
      <c r="C9131" t="s">
        <v>39</v>
      </c>
      <c r="D9131" t="s">
        <v>40</v>
      </c>
      <c r="E9131" t="s">
        <v>42</v>
      </c>
      <c r="F9131" t="s">
        <v>86</v>
      </c>
      <c r="G9131">
        <v>5.98</v>
      </c>
    </row>
    <row r="9132" spans="1:7" x14ac:dyDescent="0.55000000000000004">
      <c r="A9132" s="1">
        <v>42822</v>
      </c>
      <c r="B9132" t="s">
        <v>22</v>
      </c>
      <c r="C9132" t="s">
        <v>39</v>
      </c>
      <c r="D9132" t="s">
        <v>40</v>
      </c>
      <c r="E9132" t="s">
        <v>42</v>
      </c>
      <c r="F9132" t="s">
        <v>86</v>
      </c>
      <c r="G9132">
        <v>5.98</v>
      </c>
    </row>
    <row r="9133" spans="1:7" x14ac:dyDescent="0.55000000000000004">
      <c r="A9133" s="1">
        <v>43114</v>
      </c>
      <c r="B9133" t="s">
        <v>22</v>
      </c>
      <c r="C9133" t="s">
        <v>331</v>
      </c>
      <c r="D9133" t="s">
        <v>26</v>
      </c>
      <c r="E9133" t="s">
        <v>42</v>
      </c>
      <c r="F9133" t="s">
        <v>71</v>
      </c>
      <c r="G9133">
        <v>5.97</v>
      </c>
    </row>
    <row r="9134" spans="1:7" x14ac:dyDescent="0.55000000000000004">
      <c r="A9134" s="1">
        <v>42273</v>
      </c>
      <c r="B9134" t="s">
        <v>37</v>
      </c>
      <c r="C9134" t="s">
        <v>143</v>
      </c>
      <c r="D9134" t="s">
        <v>144</v>
      </c>
      <c r="E9134" t="s">
        <v>42</v>
      </c>
      <c r="F9134" t="s">
        <v>71</v>
      </c>
      <c r="G9134">
        <v>5.97</v>
      </c>
    </row>
    <row r="9135" spans="1:7" x14ac:dyDescent="0.55000000000000004">
      <c r="A9135" s="1">
        <v>42207</v>
      </c>
      <c r="B9135" t="s">
        <v>22</v>
      </c>
      <c r="C9135" t="s">
        <v>263</v>
      </c>
      <c r="D9135" t="s">
        <v>144</v>
      </c>
      <c r="E9135" t="s">
        <v>42</v>
      </c>
      <c r="F9135" t="s">
        <v>64</v>
      </c>
      <c r="G9135">
        <v>5.96</v>
      </c>
    </row>
    <row r="9136" spans="1:7" x14ac:dyDescent="0.55000000000000004">
      <c r="A9136" s="1">
        <v>43346</v>
      </c>
      <c r="B9136" t="s">
        <v>37</v>
      </c>
      <c r="C9136" t="s">
        <v>39</v>
      </c>
      <c r="D9136" t="s">
        <v>40</v>
      </c>
      <c r="E9136" t="s">
        <v>42</v>
      </c>
      <c r="F9136" t="s">
        <v>64</v>
      </c>
      <c r="G9136">
        <v>5.96</v>
      </c>
    </row>
    <row r="9137" spans="1:7" x14ac:dyDescent="0.55000000000000004">
      <c r="A9137" s="1">
        <v>43339</v>
      </c>
      <c r="B9137" t="s">
        <v>22</v>
      </c>
      <c r="C9137" t="s">
        <v>100</v>
      </c>
      <c r="D9137" t="s">
        <v>101</v>
      </c>
      <c r="E9137" t="s">
        <v>42</v>
      </c>
      <c r="F9137" t="s">
        <v>64</v>
      </c>
      <c r="G9137">
        <v>5.952</v>
      </c>
    </row>
    <row r="9138" spans="1:7" x14ac:dyDescent="0.55000000000000004">
      <c r="A9138" s="1">
        <v>42340</v>
      </c>
      <c r="B9138" t="s">
        <v>37</v>
      </c>
      <c r="C9138" t="s">
        <v>1271</v>
      </c>
      <c r="D9138" t="s">
        <v>26</v>
      </c>
      <c r="E9138" t="s">
        <v>67</v>
      </c>
      <c r="F9138" t="s">
        <v>157</v>
      </c>
      <c r="G9138">
        <v>5.95</v>
      </c>
    </row>
    <row r="9139" spans="1:7" x14ac:dyDescent="0.55000000000000004">
      <c r="A9139" s="1">
        <v>42064</v>
      </c>
      <c r="B9139" t="s">
        <v>98</v>
      </c>
      <c r="C9139" t="s">
        <v>263</v>
      </c>
      <c r="D9139" t="s">
        <v>144</v>
      </c>
      <c r="E9139" t="s">
        <v>67</v>
      </c>
      <c r="F9139" t="s">
        <v>68</v>
      </c>
      <c r="G9139">
        <v>5.94</v>
      </c>
    </row>
    <row r="9140" spans="1:7" x14ac:dyDescent="0.55000000000000004">
      <c r="A9140" s="1">
        <v>42881</v>
      </c>
      <c r="B9140" t="s">
        <v>22</v>
      </c>
      <c r="C9140" t="s">
        <v>39</v>
      </c>
      <c r="D9140" t="s">
        <v>40</v>
      </c>
      <c r="E9140" t="s">
        <v>42</v>
      </c>
      <c r="F9140" t="s">
        <v>265</v>
      </c>
      <c r="G9140">
        <v>5.94</v>
      </c>
    </row>
    <row r="9141" spans="1:7" x14ac:dyDescent="0.55000000000000004">
      <c r="A9141" s="1">
        <v>43288</v>
      </c>
      <c r="B9141" t="s">
        <v>22</v>
      </c>
      <c r="C9141" t="s">
        <v>39</v>
      </c>
      <c r="D9141" t="s">
        <v>40</v>
      </c>
      <c r="E9141" t="s">
        <v>42</v>
      </c>
      <c r="F9141" t="s">
        <v>265</v>
      </c>
      <c r="G9141">
        <v>5.94</v>
      </c>
    </row>
    <row r="9142" spans="1:7" x14ac:dyDescent="0.55000000000000004">
      <c r="A9142" s="1">
        <v>43267</v>
      </c>
      <c r="B9142" t="s">
        <v>37</v>
      </c>
      <c r="C9142" t="s">
        <v>207</v>
      </c>
      <c r="D9142" t="s">
        <v>101</v>
      </c>
      <c r="E9142" t="s">
        <v>42</v>
      </c>
      <c r="F9142" t="s">
        <v>71</v>
      </c>
      <c r="G9142">
        <v>5.9359999999999999</v>
      </c>
    </row>
    <row r="9143" spans="1:7" x14ac:dyDescent="0.55000000000000004">
      <c r="A9143" s="1">
        <v>42315</v>
      </c>
      <c r="B9143" t="s">
        <v>37</v>
      </c>
      <c r="C9143" t="s">
        <v>263</v>
      </c>
      <c r="D9143" t="s">
        <v>144</v>
      </c>
      <c r="E9143" t="s">
        <v>42</v>
      </c>
      <c r="F9143" t="s">
        <v>265</v>
      </c>
      <c r="G9143">
        <v>5.92</v>
      </c>
    </row>
    <row r="9144" spans="1:7" x14ac:dyDescent="0.55000000000000004">
      <c r="A9144" s="1">
        <v>42333</v>
      </c>
      <c r="B9144" t="s">
        <v>37</v>
      </c>
      <c r="C9144" t="s">
        <v>100</v>
      </c>
      <c r="D9144" t="s">
        <v>101</v>
      </c>
      <c r="E9144" t="s">
        <v>42</v>
      </c>
      <c r="F9144" t="s">
        <v>43</v>
      </c>
      <c r="G9144">
        <v>5.9039999999999999</v>
      </c>
    </row>
    <row r="9145" spans="1:7" x14ac:dyDescent="0.55000000000000004">
      <c r="A9145" s="1">
        <v>43099</v>
      </c>
      <c r="B9145" t="s">
        <v>22</v>
      </c>
      <c r="C9145" t="s">
        <v>494</v>
      </c>
      <c r="D9145" t="s">
        <v>144</v>
      </c>
      <c r="E9145" t="s">
        <v>42</v>
      </c>
      <c r="F9145" t="s">
        <v>43</v>
      </c>
      <c r="G9145">
        <v>5.9039999999999999</v>
      </c>
    </row>
    <row r="9146" spans="1:7" x14ac:dyDescent="0.55000000000000004">
      <c r="A9146" s="1">
        <v>43232</v>
      </c>
      <c r="B9146" t="s">
        <v>22</v>
      </c>
      <c r="C9146" t="s">
        <v>494</v>
      </c>
      <c r="D9146" t="s">
        <v>144</v>
      </c>
      <c r="E9146" t="s">
        <v>42</v>
      </c>
      <c r="F9146" t="s">
        <v>43</v>
      </c>
      <c r="G9146">
        <v>5.9039999999999999</v>
      </c>
    </row>
    <row r="9147" spans="1:7" x14ac:dyDescent="0.55000000000000004">
      <c r="A9147" s="1">
        <v>42549</v>
      </c>
      <c r="B9147" t="s">
        <v>37</v>
      </c>
      <c r="C9147" t="s">
        <v>306</v>
      </c>
      <c r="D9147" t="s">
        <v>40</v>
      </c>
      <c r="E9147" t="s">
        <v>42</v>
      </c>
      <c r="F9147" t="s">
        <v>43</v>
      </c>
      <c r="G9147">
        <v>5.9039999999999999</v>
      </c>
    </row>
    <row r="9148" spans="1:7" x14ac:dyDescent="0.55000000000000004">
      <c r="A9148" s="1">
        <v>42540</v>
      </c>
      <c r="B9148" t="s">
        <v>98</v>
      </c>
      <c r="C9148" t="s">
        <v>143</v>
      </c>
      <c r="D9148" t="s">
        <v>144</v>
      </c>
      <c r="E9148" t="s">
        <v>42</v>
      </c>
      <c r="F9148" t="s">
        <v>43</v>
      </c>
      <c r="G9148">
        <v>5.9039999999999999</v>
      </c>
    </row>
    <row r="9149" spans="1:7" x14ac:dyDescent="0.55000000000000004">
      <c r="A9149" s="1">
        <v>42521</v>
      </c>
      <c r="B9149" t="s">
        <v>37</v>
      </c>
      <c r="C9149" t="s">
        <v>207</v>
      </c>
      <c r="D9149" t="s">
        <v>101</v>
      </c>
      <c r="E9149" t="s">
        <v>42</v>
      </c>
      <c r="F9149" t="s">
        <v>43</v>
      </c>
      <c r="G9149">
        <v>5.9039999999999999</v>
      </c>
    </row>
    <row r="9150" spans="1:7" x14ac:dyDescent="0.55000000000000004">
      <c r="A9150" s="1">
        <v>42264</v>
      </c>
      <c r="B9150" t="s">
        <v>98</v>
      </c>
      <c r="C9150" t="s">
        <v>143</v>
      </c>
      <c r="D9150" t="s">
        <v>144</v>
      </c>
      <c r="E9150" t="s">
        <v>42</v>
      </c>
      <c r="F9150" t="s">
        <v>71</v>
      </c>
      <c r="G9150">
        <v>5.8920000000000003</v>
      </c>
    </row>
    <row r="9151" spans="1:7" x14ac:dyDescent="0.55000000000000004">
      <c r="A9151" s="1">
        <v>42735</v>
      </c>
      <c r="B9151" t="s">
        <v>22</v>
      </c>
      <c r="C9151" t="s">
        <v>100</v>
      </c>
      <c r="D9151" t="s">
        <v>101</v>
      </c>
      <c r="E9151" t="s">
        <v>42</v>
      </c>
      <c r="F9151" t="s">
        <v>575</v>
      </c>
      <c r="G9151">
        <v>5.8879999999999999</v>
      </c>
    </row>
    <row r="9152" spans="1:7" x14ac:dyDescent="0.55000000000000004">
      <c r="A9152" s="1">
        <v>43455</v>
      </c>
      <c r="B9152" t="s">
        <v>22</v>
      </c>
      <c r="C9152" t="s">
        <v>39</v>
      </c>
      <c r="D9152" t="s">
        <v>40</v>
      </c>
      <c r="E9152" t="s">
        <v>42</v>
      </c>
      <c r="F9152" t="s">
        <v>64</v>
      </c>
      <c r="G9152">
        <v>5.88</v>
      </c>
    </row>
    <row r="9153" spans="1:7" x14ac:dyDescent="0.55000000000000004">
      <c r="A9153" s="1">
        <v>43428</v>
      </c>
      <c r="B9153" t="s">
        <v>37</v>
      </c>
      <c r="C9153" t="s">
        <v>263</v>
      </c>
      <c r="D9153" t="s">
        <v>144</v>
      </c>
      <c r="E9153" t="s">
        <v>42</v>
      </c>
      <c r="F9153" t="s">
        <v>86</v>
      </c>
      <c r="G9153">
        <v>5.88</v>
      </c>
    </row>
    <row r="9154" spans="1:7" x14ac:dyDescent="0.55000000000000004">
      <c r="A9154" s="1">
        <v>42255</v>
      </c>
      <c r="B9154" t="s">
        <v>22</v>
      </c>
      <c r="C9154" t="s">
        <v>92</v>
      </c>
      <c r="D9154" t="s">
        <v>40</v>
      </c>
      <c r="E9154" t="s">
        <v>42</v>
      </c>
      <c r="F9154" t="s">
        <v>64</v>
      </c>
      <c r="G9154">
        <v>5.88</v>
      </c>
    </row>
    <row r="9155" spans="1:7" x14ac:dyDescent="0.55000000000000004">
      <c r="A9155" s="1">
        <v>43385</v>
      </c>
      <c r="B9155" t="s">
        <v>22</v>
      </c>
      <c r="C9155" t="s">
        <v>39</v>
      </c>
      <c r="D9155" t="s">
        <v>40</v>
      </c>
      <c r="E9155" t="s">
        <v>42</v>
      </c>
      <c r="F9155" t="s">
        <v>64</v>
      </c>
      <c r="G9155">
        <v>5.88</v>
      </c>
    </row>
    <row r="9156" spans="1:7" x14ac:dyDescent="0.55000000000000004">
      <c r="A9156" s="1">
        <v>42327</v>
      </c>
      <c r="B9156" t="s">
        <v>98</v>
      </c>
      <c r="C9156" t="s">
        <v>143</v>
      </c>
      <c r="D9156" t="s">
        <v>144</v>
      </c>
      <c r="E9156" t="s">
        <v>42</v>
      </c>
      <c r="F9156" t="s">
        <v>86</v>
      </c>
      <c r="G9156">
        <v>5.88</v>
      </c>
    </row>
    <row r="9157" spans="1:7" x14ac:dyDescent="0.55000000000000004">
      <c r="A9157" s="1">
        <v>43080</v>
      </c>
      <c r="B9157" t="s">
        <v>22</v>
      </c>
      <c r="C9157" t="s">
        <v>39</v>
      </c>
      <c r="D9157" t="s">
        <v>40</v>
      </c>
      <c r="E9157" t="s">
        <v>42</v>
      </c>
      <c r="F9157" t="s">
        <v>71</v>
      </c>
      <c r="G9157">
        <v>5.8719999999999999</v>
      </c>
    </row>
    <row r="9158" spans="1:7" x14ac:dyDescent="0.55000000000000004">
      <c r="A9158" s="1">
        <v>42932</v>
      </c>
      <c r="B9158" t="s">
        <v>22</v>
      </c>
      <c r="C9158" t="s">
        <v>143</v>
      </c>
      <c r="D9158" t="s">
        <v>144</v>
      </c>
      <c r="E9158" t="s">
        <v>42</v>
      </c>
      <c r="F9158" t="s">
        <v>575</v>
      </c>
      <c r="G9158">
        <v>5.84</v>
      </c>
    </row>
    <row r="9159" spans="1:7" x14ac:dyDescent="0.55000000000000004">
      <c r="A9159" s="1">
        <v>42464</v>
      </c>
      <c r="B9159" t="s">
        <v>22</v>
      </c>
      <c r="C9159" t="s">
        <v>234</v>
      </c>
      <c r="D9159" t="s">
        <v>101</v>
      </c>
      <c r="E9159" t="s">
        <v>42</v>
      </c>
      <c r="F9159" t="s">
        <v>265</v>
      </c>
      <c r="G9159">
        <v>5.84</v>
      </c>
    </row>
    <row r="9160" spans="1:7" x14ac:dyDescent="0.55000000000000004">
      <c r="A9160" s="1">
        <v>42844</v>
      </c>
      <c r="B9160" t="s">
        <v>22</v>
      </c>
      <c r="C9160" t="s">
        <v>39</v>
      </c>
      <c r="D9160" t="s">
        <v>40</v>
      </c>
      <c r="E9160" t="s">
        <v>42</v>
      </c>
      <c r="F9160" t="s">
        <v>71</v>
      </c>
      <c r="G9160">
        <v>5.84</v>
      </c>
    </row>
    <row r="9161" spans="1:7" x14ac:dyDescent="0.55000000000000004">
      <c r="A9161" s="1">
        <v>42487</v>
      </c>
      <c r="B9161" t="s">
        <v>98</v>
      </c>
      <c r="C9161" t="s">
        <v>453</v>
      </c>
      <c r="D9161" t="s">
        <v>40</v>
      </c>
      <c r="E9161" t="s">
        <v>42</v>
      </c>
      <c r="F9161" t="s">
        <v>575</v>
      </c>
      <c r="G9161">
        <v>5.84</v>
      </c>
    </row>
    <row r="9162" spans="1:7" x14ac:dyDescent="0.55000000000000004">
      <c r="A9162" s="1">
        <v>43422</v>
      </c>
      <c r="B9162" t="s">
        <v>37</v>
      </c>
      <c r="C9162" t="s">
        <v>110</v>
      </c>
      <c r="D9162" t="s">
        <v>101</v>
      </c>
      <c r="E9162" t="s">
        <v>28</v>
      </c>
      <c r="F9162" t="s">
        <v>61</v>
      </c>
      <c r="G9162">
        <v>5.82</v>
      </c>
    </row>
    <row r="9163" spans="1:7" x14ac:dyDescent="0.55000000000000004">
      <c r="A9163" s="1">
        <v>42408</v>
      </c>
      <c r="B9163" t="s">
        <v>22</v>
      </c>
      <c r="C9163" t="s">
        <v>4535</v>
      </c>
      <c r="D9163" t="s">
        <v>101</v>
      </c>
      <c r="E9163" t="s">
        <v>42</v>
      </c>
      <c r="F9163" t="s">
        <v>265</v>
      </c>
      <c r="G9163">
        <v>5.81</v>
      </c>
    </row>
    <row r="9164" spans="1:7" x14ac:dyDescent="0.55000000000000004">
      <c r="A9164" s="1">
        <v>43360</v>
      </c>
      <c r="B9164" t="s">
        <v>98</v>
      </c>
      <c r="C9164" t="s">
        <v>100</v>
      </c>
      <c r="D9164" t="s">
        <v>101</v>
      </c>
      <c r="E9164" t="s">
        <v>42</v>
      </c>
      <c r="F9164" t="s">
        <v>71</v>
      </c>
      <c r="G9164">
        <v>5.8</v>
      </c>
    </row>
    <row r="9165" spans="1:7" x14ac:dyDescent="0.55000000000000004">
      <c r="A9165" s="1">
        <v>42782</v>
      </c>
      <c r="B9165" t="s">
        <v>22</v>
      </c>
      <c r="C9165" t="s">
        <v>25</v>
      </c>
      <c r="D9165" t="s">
        <v>26</v>
      </c>
      <c r="E9165" t="s">
        <v>42</v>
      </c>
      <c r="F9165" t="s">
        <v>71</v>
      </c>
      <c r="G9165">
        <v>5.8</v>
      </c>
    </row>
    <row r="9166" spans="1:7" x14ac:dyDescent="0.55000000000000004">
      <c r="A9166" s="1">
        <v>42540</v>
      </c>
      <c r="B9166" t="s">
        <v>98</v>
      </c>
      <c r="C9166" t="s">
        <v>100</v>
      </c>
      <c r="D9166" t="s">
        <v>101</v>
      </c>
      <c r="E9166" t="s">
        <v>42</v>
      </c>
      <c r="F9166" t="s">
        <v>71</v>
      </c>
      <c r="G9166">
        <v>5.7919999999999998</v>
      </c>
    </row>
    <row r="9167" spans="1:7" x14ac:dyDescent="0.55000000000000004">
      <c r="A9167" s="1">
        <v>43410</v>
      </c>
      <c r="B9167" t="s">
        <v>37</v>
      </c>
      <c r="C9167" t="s">
        <v>25</v>
      </c>
      <c r="D9167" t="s">
        <v>26</v>
      </c>
      <c r="E9167" t="s">
        <v>42</v>
      </c>
      <c r="F9167" t="s">
        <v>86</v>
      </c>
      <c r="G9167">
        <v>5.78</v>
      </c>
    </row>
    <row r="9168" spans="1:7" x14ac:dyDescent="0.55000000000000004">
      <c r="A9168" s="1">
        <v>43180</v>
      </c>
      <c r="B9168" t="s">
        <v>22</v>
      </c>
      <c r="C9168" t="s">
        <v>250</v>
      </c>
      <c r="D9168" t="s">
        <v>101</v>
      </c>
      <c r="E9168" t="s">
        <v>42</v>
      </c>
      <c r="F9168" t="s">
        <v>86</v>
      </c>
      <c r="G9168">
        <v>5.78</v>
      </c>
    </row>
    <row r="9169" spans="1:7" x14ac:dyDescent="0.55000000000000004">
      <c r="A9169" s="1">
        <v>43191</v>
      </c>
      <c r="B9169" t="s">
        <v>22</v>
      </c>
      <c r="C9169" t="s">
        <v>39</v>
      </c>
      <c r="D9169" t="s">
        <v>40</v>
      </c>
      <c r="E9169" t="s">
        <v>42</v>
      </c>
      <c r="F9169" t="s">
        <v>43</v>
      </c>
      <c r="G9169">
        <v>5.78</v>
      </c>
    </row>
    <row r="9170" spans="1:7" x14ac:dyDescent="0.55000000000000004">
      <c r="A9170" s="1">
        <v>42130</v>
      </c>
      <c r="B9170" t="s">
        <v>98</v>
      </c>
      <c r="C9170" t="s">
        <v>39</v>
      </c>
      <c r="D9170" t="s">
        <v>40</v>
      </c>
      <c r="E9170" t="s">
        <v>42</v>
      </c>
      <c r="F9170" t="s">
        <v>43</v>
      </c>
      <c r="G9170">
        <v>5.78</v>
      </c>
    </row>
    <row r="9171" spans="1:7" x14ac:dyDescent="0.55000000000000004">
      <c r="A9171" s="1">
        <v>42605</v>
      </c>
      <c r="B9171" t="s">
        <v>22</v>
      </c>
      <c r="C9171" t="s">
        <v>207</v>
      </c>
      <c r="D9171" t="s">
        <v>101</v>
      </c>
      <c r="E9171" t="s">
        <v>42</v>
      </c>
      <c r="F9171" t="s">
        <v>74</v>
      </c>
      <c r="G9171">
        <v>5.7679999999999998</v>
      </c>
    </row>
    <row r="9172" spans="1:7" x14ac:dyDescent="0.55000000000000004">
      <c r="A9172" s="1">
        <v>42669</v>
      </c>
      <c r="B9172" t="s">
        <v>37</v>
      </c>
      <c r="C9172" t="s">
        <v>39</v>
      </c>
      <c r="D9172" t="s">
        <v>40</v>
      </c>
      <c r="E9172" t="s">
        <v>42</v>
      </c>
      <c r="F9172" t="s">
        <v>43</v>
      </c>
      <c r="G9172">
        <v>5.76</v>
      </c>
    </row>
    <row r="9173" spans="1:7" x14ac:dyDescent="0.55000000000000004">
      <c r="A9173" s="1">
        <v>43326</v>
      </c>
      <c r="B9173" t="s">
        <v>22</v>
      </c>
      <c r="C9173" t="s">
        <v>39</v>
      </c>
      <c r="D9173" t="s">
        <v>40</v>
      </c>
      <c r="E9173" t="s">
        <v>42</v>
      </c>
      <c r="F9173" t="s">
        <v>43</v>
      </c>
      <c r="G9173">
        <v>5.76</v>
      </c>
    </row>
    <row r="9174" spans="1:7" x14ac:dyDescent="0.55000000000000004">
      <c r="A9174" s="1">
        <v>43220</v>
      </c>
      <c r="B9174" t="s">
        <v>22</v>
      </c>
      <c r="C9174" t="s">
        <v>745</v>
      </c>
      <c r="D9174" t="s">
        <v>144</v>
      </c>
      <c r="E9174" t="s">
        <v>42</v>
      </c>
      <c r="F9174" t="s">
        <v>43</v>
      </c>
      <c r="G9174">
        <v>5.76</v>
      </c>
    </row>
    <row r="9175" spans="1:7" x14ac:dyDescent="0.55000000000000004">
      <c r="A9175" s="1">
        <v>43083</v>
      </c>
      <c r="B9175" t="s">
        <v>22</v>
      </c>
      <c r="C9175" t="s">
        <v>263</v>
      </c>
      <c r="D9175" t="s">
        <v>144</v>
      </c>
      <c r="E9175" t="s">
        <v>42</v>
      </c>
      <c r="F9175" t="s">
        <v>43</v>
      </c>
      <c r="G9175">
        <v>5.76</v>
      </c>
    </row>
    <row r="9176" spans="1:7" x14ac:dyDescent="0.55000000000000004">
      <c r="A9176" s="1">
        <v>42569</v>
      </c>
      <c r="B9176" t="s">
        <v>37</v>
      </c>
      <c r="C9176" t="s">
        <v>263</v>
      </c>
      <c r="D9176" t="s">
        <v>144</v>
      </c>
      <c r="E9176" t="s">
        <v>42</v>
      </c>
      <c r="F9176" t="s">
        <v>64</v>
      </c>
      <c r="G9176">
        <v>5.76</v>
      </c>
    </row>
    <row r="9177" spans="1:7" x14ac:dyDescent="0.55000000000000004">
      <c r="A9177" s="1">
        <v>43443</v>
      </c>
      <c r="B9177" t="s">
        <v>22</v>
      </c>
      <c r="C9177" t="s">
        <v>25</v>
      </c>
      <c r="D9177" t="s">
        <v>26</v>
      </c>
      <c r="E9177" t="s">
        <v>42</v>
      </c>
      <c r="F9177" t="s">
        <v>43</v>
      </c>
      <c r="G9177">
        <v>5.76</v>
      </c>
    </row>
    <row r="9178" spans="1:7" x14ac:dyDescent="0.55000000000000004">
      <c r="A9178" s="1">
        <v>42408</v>
      </c>
      <c r="B9178" t="s">
        <v>22</v>
      </c>
      <c r="C9178" t="s">
        <v>4535</v>
      </c>
      <c r="D9178" t="s">
        <v>101</v>
      </c>
      <c r="E9178" t="s">
        <v>42</v>
      </c>
      <c r="F9178" t="s">
        <v>64</v>
      </c>
      <c r="G9178">
        <v>5.76</v>
      </c>
    </row>
    <row r="9179" spans="1:7" x14ac:dyDescent="0.55000000000000004">
      <c r="A9179" s="1">
        <v>42714</v>
      </c>
      <c r="B9179" t="s">
        <v>22</v>
      </c>
      <c r="C9179" t="s">
        <v>39</v>
      </c>
      <c r="D9179" t="s">
        <v>40</v>
      </c>
      <c r="E9179" t="s">
        <v>42</v>
      </c>
      <c r="F9179" t="s">
        <v>43</v>
      </c>
      <c r="G9179">
        <v>5.76</v>
      </c>
    </row>
    <row r="9180" spans="1:7" x14ac:dyDescent="0.55000000000000004">
      <c r="A9180" s="1">
        <v>43452</v>
      </c>
      <c r="B9180" t="s">
        <v>98</v>
      </c>
      <c r="C9180" t="s">
        <v>39</v>
      </c>
      <c r="D9180" t="s">
        <v>40</v>
      </c>
      <c r="E9180" t="s">
        <v>42</v>
      </c>
      <c r="F9180" t="s">
        <v>64</v>
      </c>
      <c r="G9180">
        <v>5.76</v>
      </c>
    </row>
    <row r="9181" spans="1:7" x14ac:dyDescent="0.55000000000000004">
      <c r="A9181" s="1">
        <v>42311</v>
      </c>
      <c r="B9181" t="s">
        <v>37</v>
      </c>
      <c r="C9181" t="s">
        <v>786</v>
      </c>
      <c r="D9181" t="s">
        <v>144</v>
      </c>
      <c r="E9181" t="s">
        <v>42</v>
      </c>
      <c r="F9181" t="s">
        <v>71</v>
      </c>
      <c r="G9181">
        <v>5.76</v>
      </c>
    </row>
    <row r="9182" spans="1:7" x14ac:dyDescent="0.55000000000000004">
      <c r="A9182" s="1">
        <v>42969</v>
      </c>
      <c r="B9182" t="s">
        <v>37</v>
      </c>
      <c r="C9182" t="s">
        <v>39</v>
      </c>
      <c r="D9182" t="s">
        <v>40</v>
      </c>
      <c r="E9182" t="s">
        <v>42</v>
      </c>
      <c r="F9182" t="s">
        <v>64</v>
      </c>
      <c r="G9182">
        <v>5.76</v>
      </c>
    </row>
    <row r="9183" spans="1:7" x14ac:dyDescent="0.55000000000000004">
      <c r="A9183" s="1">
        <v>42522</v>
      </c>
      <c r="B9183" t="s">
        <v>37</v>
      </c>
      <c r="C9183" t="s">
        <v>100</v>
      </c>
      <c r="D9183" t="s">
        <v>101</v>
      </c>
      <c r="E9183" t="s">
        <v>42</v>
      </c>
      <c r="F9183" t="s">
        <v>71</v>
      </c>
      <c r="G9183">
        <v>5.7279999999999998</v>
      </c>
    </row>
    <row r="9184" spans="1:7" x14ac:dyDescent="0.55000000000000004">
      <c r="A9184" s="1">
        <v>42860</v>
      </c>
      <c r="B9184" t="s">
        <v>37</v>
      </c>
      <c r="C9184" t="s">
        <v>1392</v>
      </c>
      <c r="D9184" t="s">
        <v>40</v>
      </c>
      <c r="E9184" t="s">
        <v>42</v>
      </c>
      <c r="F9184" t="s">
        <v>71</v>
      </c>
      <c r="G9184">
        <v>5.7279999999999998</v>
      </c>
    </row>
    <row r="9185" spans="1:7" x14ac:dyDescent="0.55000000000000004">
      <c r="A9185" s="1">
        <v>43189</v>
      </c>
      <c r="B9185" t="s">
        <v>22</v>
      </c>
      <c r="C9185" t="s">
        <v>143</v>
      </c>
      <c r="D9185" t="s">
        <v>144</v>
      </c>
      <c r="E9185" t="s">
        <v>42</v>
      </c>
      <c r="F9185" t="s">
        <v>71</v>
      </c>
      <c r="G9185">
        <v>5.7149999999999999</v>
      </c>
    </row>
    <row r="9186" spans="1:7" x14ac:dyDescent="0.55000000000000004">
      <c r="A9186" s="1">
        <v>42923</v>
      </c>
      <c r="B9186" t="s">
        <v>98</v>
      </c>
      <c r="C9186" t="s">
        <v>143</v>
      </c>
      <c r="D9186" t="s">
        <v>144</v>
      </c>
      <c r="E9186" t="s">
        <v>42</v>
      </c>
      <c r="F9186" t="s">
        <v>71</v>
      </c>
      <c r="G9186">
        <v>5.7149999999999999</v>
      </c>
    </row>
    <row r="9187" spans="1:7" x14ac:dyDescent="0.55000000000000004">
      <c r="A9187" s="1">
        <v>43148</v>
      </c>
      <c r="B9187" t="s">
        <v>98</v>
      </c>
      <c r="C9187" t="s">
        <v>494</v>
      </c>
      <c r="D9187" t="s">
        <v>144</v>
      </c>
      <c r="E9187" t="s">
        <v>42</v>
      </c>
      <c r="F9187" t="s">
        <v>71</v>
      </c>
      <c r="G9187">
        <v>5.7149999999999999</v>
      </c>
    </row>
    <row r="9188" spans="1:7" x14ac:dyDescent="0.55000000000000004">
      <c r="A9188" s="1">
        <v>42260</v>
      </c>
      <c r="B9188" t="s">
        <v>22</v>
      </c>
      <c r="C9188" t="s">
        <v>92</v>
      </c>
      <c r="D9188" t="s">
        <v>40</v>
      </c>
      <c r="E9188" t="s">
        <v>42</v>
      </c>
      <c r="F9188" t="s">
        <v>265</v>
      </c>
      <c r="G9188">
        <v>5.7</v>
      </c>
    </row>
    <row r="9189" spans="1:7" x14ac:dyDescent="0.55000000000000004">
      <c r="A9189" s="1">
        <v>43410</v>
      </c>
      <c r="B9189" t="s">
        <v>98</v>
      </c>
      <c r="C9189" t="s">
        <v>416</v>
      </c>
      <c r="D9189" t="s">
        <v>40</v>
      </c>
      <c r="E9189" t="s">
        <v>42</v>
      </c>
      <c r="F9189" t="s">
        <v>71</v>
      </c>
      <c r="G9189">
        <v>5.6820000000000004</v>
      </c>
    </row>
    <row r="9190" spans="1:7" x14ac:dyDescent="0.55000000000000004">
      <c r="A9190" s="1">
        <v>43410</v>
      </c>
      <c r="B9190" t="s">
        <v>22</v>
      </c>
      <c r="C9190" t="s">
        <v>39</v>
      </c>
      <c r="D9190" t="s">
        <v>40</v>
      </c>
      <c r="E9190" t="s">
        <v>42</v>
      </c>
      <c r="F9190" t="s">
        <v>64</v>
      </c>
      <c r="G9190">
        <v>5.68</v>
      </c>
    </row>
    <row r="9191" spans="1:7" x14ac:dyDescent="0.55000000000000004">
      <c r="A9191" s="1">
        <v>42217</v>
      </c>
      <c r="B9191" t="s">
        <v>98</v>
      </c>
      <c r="C9191" t="s">
        <v>143</v>
      </c>
      <c r="D9191" t="s">
        <v>144</v>
      </c>
      <c r="E9191" t="s">
        <v>42</v>
      </c>
      <c r="F9191" t="s">
        <v>265</v>
      </c>
      <c r="G9191">
        <v>5.68</v>
      </c>
    </row>
    <row r="9192" spans="1:7" x14ac:dyDescent="0.55000000000000004">
      <c r="A9192" s="1">
        <v>42406</v>
      </c>
      <c r="B9192" t="s">
        <v>22</v>
      </c>
      <c r="C9192" t="s">
        <v>241</v>
      </c>
      <c r="D9192" t="s">
        <v>144</v>
      </c>
      <c r="E9192" t="s">
        <v>42</v>
      </c>
      <c r="F9192" t="s">
        <v>64</v>
      </c>
      <c r="G9192">
        <v>5.68</v>
      </c>
    </row>
    <row r="9193" spans="1:7" x14ac:dyDescent="0.55000000000000004">
      <c r="A9193" s="1">
        <v>43124</v>
      </c>
      <c r="B9193" t="s">
        <v>22</v>
      </c>
      <c r="C9193" t="s">
        <v>1271</v>
      </c>
      <c r="D9193" t="s">
        <v>26</v>
      </c>
      <c r="E9193" t="s">
        <v>42</v>
      </c>
      <c r="F9193" t="s">
        <v>265</v>
      </c>
      <c r="G9193">
        <v>5.67</v>
      </c>
    </row>
    <row r="9194" spans="1:7" x14ac:dyDescent="0.55000000000000004">
      <c r="A9194" s="1">
        <v>42266</v>
      </c>
      <c r="B9194" t="s">
        <v>98</v>
      </c>
      <c r="C9194" t="s">
        <v>39</v>
      </c>
      <c r="D9194" t="s">
        <v>40</v>
      </c>
      <c r="E9194" t="s">
        <v>42</v>
      </c>
      <c r="F9194" t="s">
        <v>265</v>
      </c>
      <c r="G9194">
        <v>5.67</v>
      </c>
    </row>
    <row r="9195" spans="1:7" x14ac:dyDescent="0.55000000000000004">
      <c r="A9195" s="1">
        <v>42017</v>
      </c>
      <c r="B9195" t="s">
        <v>37</v>
      </c>
      <c r="C9195" t="s">
        <v>734</v>
      </c>
      <c r="D9195" t="s">
        <v>26</v>
      </c>
      <c r="E9195" t="s">
        <v>42</v>
      </c>
      <c r="F9195" t="s">
        <v>71</v>
      </c>
      <c r="G9195">
        <v>5.64</v>
      </c>
    </row>
    <row r="9196" spans="1:7" x14ac:dyDescent="0.55000000000000004">
      <c r="A9196" s="1">
        <v>42595</v>
      </c>
      <c r="B9196" t="s">
        <v>22</v>
      </c>
      <c r="C9196" t="s">
        <v>1271</v>
      </c>
      <c r="D9196" t="s">
        <v>26</v>
      </c>
      <c r="E9196" t="s">
        <v>42</v>
      </c>
      <c r="F9196" t="s">
        <v>71</v>
      </c>
      <c r="G9196">
        <v>5.64</v>
      </c>
    </row>
    <row r="9197" spans="1:7" x14ac:dyDescent="0.55000000000000004">
      <c r="A9197" s="1">
        <v>42309</v>
      </c>
      <c r="B9197" t="s">
        <v>37</v>
      </c>
      <c r="C9197" t="s">
        <v>25</v>
      </c>
      <c r="D9197" t="s">
        <v>26</v>
      </c>
      <c r="E9197" t="s">
        <v>42</v>
      </c>
      <c r="F9197" t="s">
        <v>64</v>
      </c>
      <c r="G9197">
        <v>5.64</v>
      </c>
    </row>
    <row r="9198" spans="1:7" x14ac:dyDescent="0.55000000000000004">
      <c r="A9198" s="1">
        <v>43365</v>
      </c>
      <c r="B9198" t="s">
        <v>22</v>
      </c>
      <c r="C9198" t="s">
        <v>143</v>
      </c>
      <c r="D9198" t="s">
        <v>144</v>
      </c>
      <c r="E9198" t="s">
        <v>42</v>
      </c>
      <c r="F9198" t="s">
        <v>71</v>
      </c>
      <c r="G9198">
        <v>5.6070000000000002</v>
      </c>
    </row>
    <row r="9199" spans="1:7" x14ac:dyDescent="0.55000000000000004">
      <c r="A9199" s="1">
        <v>43400</v>
      </c>
      <c r="B9199" t="s">
        <v>37</v>
      </c>
      <c r="C9199" t="s">
        <v>50</v>
      </c>
      <c r="D9199" t="s">
        <v>26</v>
      </c>
      <c r="E9199" t="s">
        <v>42</v>
      </c>
      <c r="F9199" t="s">
        <v>71</v>
      </c>
      <c r="G9199">
        <v>5.6070000000000002</v>
      </c>
    </row>
    <row r="9200" spans="1:7" x14ac:dyDescent="0.55000000000000004">
      <c r="A9200" s="1">
        <v>43345</v>
      </c>
      <c r="B9200" t="s">
        <v>37</v>
      </c>
      <c r="C9200" t="s">
        <v>207</v>
      </c>
      <c r="D9200" t="s">
        <v>101</v>
      </c>
      <c r="E9200" t="s">
        <v>42</v>
      </c>
      <c r="F9200" t="s">
        <v>74</v>
      </c>
      <c r="G9200">
        <v>5.5880000000000001</v>
      </c>
    </row>
    <row r="9201" spans="1:7" x14ac:dyDescent="0.55000000000000004">
      <c r="A9201" s="1">
        <v>42728</v>
      </c>
      <c r="B9201" t="s">
        <v>22</v>
      </c>
      <c r="C9201" t="s">
        <v>494</v>
      </c>
      <c r="D9201" t="s">
        <v>144</v>
      </c>
      <c r="E9201" t="s">
        <v>42</v>
      </c>
      <c r="F9201" t="s">
        <v>265</v>
      </c>
      <c r="G9201">
        <v>5.5839999999999996</v>
      </c>
    </row>
    <row r="9202" spans="1:7" x14ac:dyDescent="0.55000000000000004">
      <c r="A9202" s="1">
        <v>42882</v>
      </c>
      <c r="B9202" t="s">
        <v>22</v>
      </c>
      <c r="C9202" t="s">
        <v>207</v>
      </c>
      <c r="D9202" t="s">
        <v>101</v>
      </c>
      <c r="E9202" t="s">
        <v>28</v>
      </c>
      <c r="F9202" t="s">
        <v>61</v>
      </c>
      <c r="G9202">
        <v>5.5839999999999996</v>
      </c>
    </row>
    <row r="9203" spans="1:7" x14ac:dyDescent="0.55000000000000004">
      <c r="A9203" s="1">
        <v>42187</v>
      </c>
      <c r="B9203" t="s">
        <v>22</v>
      </c>
      <c r="C9203" t="s">
        <v>786</v>
      </c>
      <c r="D9203" t="s">
        <v>144</v>
      </c>
      <c r="E9203" t="s">
        <v>42</v>
      </c>
      <c r="F9203" t="s">
        <v>64</v>
      </c>
      <c r="G9203">
        <v>5.58</v>
      </c>
    </row>
    <row r="9204" spans="1:7" x14ac:dyDescent="0.55000000000000004">
      <c r="A9204" s="1">
        <v>43239</v>
      </c>
      <c r="B9204" t="s">
        <v>98</v>
      </c>
      <c r="C9204" t="s">
        <v>39</v>
      </c>
      <c r="D9204" t="s">
        <v>40</v>
      </c>
      <c r="E9204" t="s">
        <v>42</v>
      </c>
      <c r="F9204" t="s">
        <v>64</v>
      </c>
      <c r="G9204">
        <v>5.58</v>
      </c>
    </row>
    <row r="9205" spans="1:7" x14ac:dyDescent="0.55000000000000004">
      <c r="A9205" s="1">
        <v>43406</v>
      </c>
      <c r="B9205" t="s">
        <v>98</v>
      </c>
      <c r="C9205" t="s">
        <v>39</v>
      </c>
      <c r="D9205" t="s">
        <v>40</v>
      </c>
      <c r="E9205" t="s">
        <v>42</v>
      </c>
      <c r="F9205" t="s">
        <v>265</v>
      </c>
      <c r="G9205">
        <v>5.58</v>
      </c>
    </row>
    <row r="9206" spans="1:7" x14ac:dyDescent="0.55000000000000004">
      <c r="A9206" s="1">
        <v>43368</v>
      </c>
      <c r="B9206" t="s">
        <v>22</v>
      </c>
      <c r="C9206" t="s">
        <v>263</v>
      </c>
      <c r="D9206" t="s">
        <v>144</v>
      </c>
      <c r="E9206" t="s">
        <v>42</v>
      </c>
      <c r="F9206" t="s">
        <v>64</v>
      </c>
      <c r="G9206">
        <v>5.56</v>
      </c>
    </row>
    <row r="9207" spans="1:7" x14ac:dyDescent="0.55000000000000004">
      <c r="A9207" s="1">
        <v>43425</v>
      </c>
      <c r="B9207" t="s">
        <v>98</v>
      </c>
      <c r="C9207" t="s">
        <v>39</v>
      </c>
      <c r="D9207" t="s">
        <v>40</v>
      </c>
      <c r="E9207" t="s">
        <v>42</v>
      </c>
      <c r="F9207" t="s">
        <v>64</v>
      </c>
      <c r="G9207">
        <v>5.56</v>
      </c>
    </row>
    <row r="9208" spans="1:7" x14ac:dyDescent="0.55000000000000004">
      <c r="A9208" s="1">
        <v>43340</v>
      </c>
      <c r="B9208" t="s">
        <v>98</v>
      </c>
      <c r="C9208" t="s">
        <v>92</v>
      </c>
      <c r="D9208" t="s">
        <v>40</v>
      </c>
      <c r="E9208" t="s">
        <v>42</v>
      </c>
      <c r="F9208" t="s">
        <v>64</v>
      </c>
      <c r="G9208">
        <v>5.56</v>
      </c>
    </row>
    <row r="9209" spans="1:7" x14ac:dyDescent="0.55000000000000004">
      <c r="A9209" s="1">
        <v>42477</v>
      </c>
      <c r="B9209" t="s">
        <v>22</v>
      </c>
      <c r="C9209" t="s">
        <v>39</v>
      </c>
      <c r="D9209" t="s">
        <v>40</v>
      </c>
      <c r="E9209" t="s">
        <v>42</v>
      </c>
      <c r="F9209" t="s">
        <v>64</v>
      </c>
      <c r="G9209">
        <v>5.56</v>
      </c>
    </row>
    <row r="9210" spans="1:7" x14ac:dyDescent="0.55000000000000004">
      <c r="A9210" s="1">
        <v>43347</v>
      </c>
      <c r="B9210" t="s">
        <v>22</v>
      </c>
      <c r="C9210" t="s">
        <v>39</v>
      </c>
      <c r="D9210" t="s">
        <v>40</v>
      </c>
      <c r="E9210" t="s">
        <v>67</v>
      </c>
      <c r="F9210" t="s">
        <v>68</v>
      </c>
      <c r="G9210">
        <v>5.56</v>
      </c>
    </row>
    <row r="9211" spans="1:7" x14ac:dyDescent="0.55000000000000004">
      <c r="A9211" s="1">
        <v>42458</v>
      </c>
      <c r="B9211" t="s">
        <v>22</v>
      </c>
      <c r="C9211" t="s">
        <v>315</v>
      </c>
      <c r="D9211" t="s">
        <v>26</v>
      </c>
      <c r="E9211" t="s">
        <v>42</v>
      </c>
      <c r="F9211" t="s">
        <v>64</v>
      </c>
      <c r="G9211">
        <v>5.56</v>
      </c>
    </row>
    <row r="9212" spans="1:7" x14ac:dyDescent="0.55000000000000004">
      <c r="A9212" s="1">
        <v>43346</v>
      </c>
      <c r="B9212" t="s">
        <v>98</v>
      </c>
      <c r="C9212" t="s">
        <v>263</v>
      </c>
      <c r="D9212" t="s">
        <v>144</v>
      </c>
      <c r="E9212" t="s">
        <v>42</v>
      </c>
      <c r="F9212" t="s">
        <v>64</v>
      </c>
      <c r="G9212">
        <v>5.56</v>
      </c>
    </row>
    <row r="9213" spans="1:7" x14ac:dyDescent="0.55000000000000004">
      <c r="A9213" s="1">
        <v>42885</v>
      </c>
      <c r="B9213" t="s">
        <v>98</v>
      </c>
      <c r="C9213" t="s">
        <v>110</v>
      </c>
      <c r="D9213" t="s">
        <v>101</v>
      </c>
      <c r="E9213" t="s">
        <v>42</v>
      </c>
      <c r="F9213" t="s">
        <v>64</v>
      </c>
      <c r="G9213">
        <v>5.56</v>
      </c>
    </row>
    <row r="9214" spans="1:7" x14ac:dyDescent="0.55000000000000004">
      <c r="A9214" s="1">
        <v>43406</v>
      </c>
      <c r="B9214" t="s">
        <v>22</v>
      </c>
      <c r="C9214" t="s">
        <v>315</v>
      </c>
      <c r="D9214" t="s">
        <v>26</v>
      </c>
      <c r="E9214" t="s">
        <v>42</v>
      </c>
      <c r="F9214" t="s">
        <v>64</v>
      </c>
      <c r="G9214">
        <v>5.56</v>
      </c>
    </row>
    <row r="9215" spans="1:7" x14ac:dyDescent="0.55000000000000004">
      <c r="A9215" s="1">
        <v>42194</v>
      </c>
      <c r="B9215" t="s">
        <v>98</v>
      </c>
      <c r="C9215" t="s">
        <v>39</v>
      </c>
      <c r="D9215" t="s">
        <v>40</v>
      </c>
      <c r="E9215" t="s">
        <v>42</v>
      </c>
      <c r="F9215" t="s">
        <v>64</v>
      </c>
      <c r="G9215">
        <v>5.56</v>
      </c>
    </row>
    <row r="9216" spans="1:7" x14ac:dyDescent="0.55000000000000004">
      <c r="A9216" s="1">
        <v>43092</v>
      </c>
      <c r="B9216" t="s">
        <v>22</v>
      </c>
      <c r="C9216" t="s">
        <v>494</v>
      </c>
      <c r="D9216" t="s">
        <v>144</v>
      </c>
      <c r="E9216" t="s">
        <v>42</v>
      </c>
      <c r="F9216" t="s">
        <v>71</v>
      </c>
      <c r="G9216">
        <v>5.5529999999999999</v>
      </c>
    </row>
    <row r="9217" spans="1:7" x14ac:dyDescent="0.55000000000000004">
      <c r="A9217" s="1">
        <v>43329</v>
      </c>
      <c r="B9217" t="s">
        <v>98</v>
      </c>
      <c r="C9217" t="s">
        <v>100</v>
      </c>
      <c r="D9217" t="s">
        <v>101</v>
      </c>
      <c r="E9217" t="s">
        <v>42</v>
      </c>
      <c r="F9217" t="s">
        <v>575</v>
      </c>
      <c r="G9217">
        <v>5.5519999999999996</v>
      </c>
    </row>
    <row r="9218" spans="1:7" x14ac:dyDescent="0.55000000000000004">
      <c r="A9218" s="1">
        <v>42228</v>
      </c>
      <c r="B9218" t="s">
        <v>98</v>
      </c>
      <c r="C9218" t="s">
        <v>50</v>
      </c>
      <c r="D9218" t="s">
        <v>26</v>
      </c>
      <c r="E9218" t="s">
        <v>42</v>
      </c>
      <c r="F9218" t="s">
        <v>575</v>
      </c>
      <c r="G9218">
        <v>5.5519999999999996</v>
      </c>
    </row>
    <row r="9219" spans="1:7" x14ac:dyDescent="0.55000000000000004">
      <c r="A9219" s="1">
        <v>42331</v>
      </c>
      <c r="B9219" t="s">
        <v>37</v>
      </c>
      <c r="C9219" t="s">
        <v>100</v>
      </c>
      <c r="D9219" t="s">
        <v>101</v>
      </c>
      <c r="E9219" t="s">
        <v>67</v>
      </c>
      <c r="F9219" t="s">
        <v>157</v>
      </c>
      <c r="G9219">
        <v>5.5439999999999996</v>
      </c>
    </row>
    <row r="9220" spans="1:7" x14ac:dyDescent="0.55000000000000004">
      <c r="A9220" s="1">
        <v>43023</v>
      </c>
      <c r="B9220" t="s">
        <v>98</v>
      </c>
      <c r="C9220" t="s">
        <v>646</v>
      </c>
      <c r="D9220" t="s">
        <v>101</v>
      </c>
      <c r="E9220" t="s">
        <v>67</v>
      </c>
      <c r="F9220" t="s">
        <v>68</v>
      </c>
      <c r="G9220">
        <v>5.5</v>
      </c>
    </row>
    <row r="9221" spans="1:7" x14ac:dyDescent="0.55000000000000004">
      <c r="A9221" s="1">
        <v>42355</v>
      </c>
      <c r="B9221" t="s">
        <v>22</v>
      </c>
      <c r="C9221" t="s">
        <v>494</v>
      </c>
      <c r="D9221" t="s">
        <v>144</v>
      </c>
      <c r="E9221" t="s">
        <v>42</v>
      </c>
      <c r="F9221" t="s">
        <v>71</v>
      </c>
      <c r="G9221">
        <v>5.484</v>
      </c>
    </row>
    <row r="9222" spans="1:7" x14ac:dyDescent="0.55000000000000004">
      <c r="A9222" s="1">
        <v>42010</v>
      </c>
      <c r="B9222" t="s">
        <v>98</v>
      </c>
      <c r="C9222" t="s">
        <v>25</v>
      </c>
      <c r="D9222" t="s">
        <v>26</v>
      </c>
      <c r="E9222" t="s">
        <v>42</v>
      </c>
      <c r="F9222" t="s">
        <v>64</v>
      </c>
      <c r="G9222">
        <v>5.48</v>
      </c>
    </row>
    <row r="9223" spans="1:7" x14ac:dyDescent="0.55000000000000004">
      <c r="A9223" s="1">
        <v>42973</v>
      </c>
      <c r="B9223" t="s">
        <v>37</v>
      </c>
      <c r="C9223" t="s">
        <v>143</v>
      </c>
      <c r="D9223" t="s">
        <v>144</v>
      </c>
      <c r="E9223" t="s">
        <v>42</v>
      </c>
      <c r="F9223" t="s">
        <v>64</v>
      </c>
      <c r="G9223">
        <v>5.4720000000000004</v>
      </c>
    </row>
    <row r="9224" spans="1:7" x14ac:dyDescent="0.55000000000000004">
      <c r="A9224" s="1">
        <v>42128</v>
      </c>
      <c r="B9224" t="s">
        <v>22</v>
      </c>
      <c r="C9224" t="s">
        <v>100</v>
      </c>
      <c r="D9224" t="s">
        <v>101</v>
      </c>
      <c r="E9224" t="s">
        <v>42</v>
      </c>
      <c r="F9224" t="s">
        <v>265</v>
      </c>
      <c r="G9224">
        <v>5.4720000000000004</v>
      </c>
    </row>
    <row r="9225" spans="1:7" x14ac:dyDescent="0.55000000000000004">
      <c r="A9225" s="1">
        <v>42098</v>
      </c>
      <c r="B9225" t="s">
        <v>22</v>
      </c>
      <c r="C9225" t="s">
        <v>234</v>
      </c>
      <c r="D9225" t="s">
        <v>101</v>
      </c>
      <c r="E9225" t="s">
        <v>28</v>
      </c>
      <c r="F9225" t="s">
        <v>61</v>
      </c>
      <c r="G9225">
        <v>5.47</v>
      </c>
    </row>
    <row r="9226" spans="1:7" x14ac:dyDescent="0.55000000000000004">
      <c r="A9226" s="1">
        <v>42844</v>
      </c>
      <c r="B9226" t="s">
        <v>22</v>
      </c>
      <c r="C9226" t="s">
        <v>39</v>
      </c>
      <c r="D9226" t="s">
        <v>40</v>
      </c>
      <c r="E9226" t="s">
        <v>42</v>
      </c>
      <c r="F9226" t="s">
        <v>64</v>
      </c>
      <c r="G9226">
        <v>5.46</v>
      </c>
    </row>
    <row r="9227" spans="1:7" x14ac:dyDescent="0.55000000000000004">
      <c r="A9227" s="1">
        <v>42260</v>
      </c>
      <c r="B9227" t="s">
        <v>22</v>
      </c>
      <c r="C9227" t="s">
        <v>263</v>
      </c>
      <c r="D9227" t="s">
        <v>144</v>
      </c>
      <c r="E9227" t="s">
        <v>42</v>
      </c>
      <c r="F9227" t="s">
        <v>64</v>
      </c>
      <c r="G9227">
        <v>5.46</v>
      </c>
    </row>
    <row r="9228" spans="1:7" x14ac:dyDescent="0.55000000000000004">
      <c r="A9228" s="1">
        <v>42329</v>
      </c>
      <c r="B9228" t="s">
        <v>37</v>
      </c>
      <c r="C9228" t="s">
        <v>25</v>
      </c>
      <c r="D9228" t="s">
        <v>26</v>
      </c>
      <c r="E9228" t="s">
        <v>42</v>
      </c>
      <c r="F9228" t="s">
        <v>64</v>
      </c>
      <c r="G9228">
        <v>5.46</v>
      </c>
    </row>
    <row r="9229" spans="1:7" x14ac:dyDescent="0.55000000000000004">
      <c r="A9229" s="1">
        <v>43102</v>
      </c>
      <c r="B9229" t="s">
        <v>22</v>
      </c>
      <c r="C9229" t="s">
        <v>100</v>
      </c>
      <c r="D9229" t="s">
        <v>101</v>
      </c>
      <c r="E9229" t="s">
        <v>42</v>
      </c>
      <c r="F9229" t="s">
        <v>74</v>
      </c>
      <c r="G9229">
        <v>5.4320000000000004</v>
      </c>
    </row>
    <row r="9230" spans="1:7" x14ac:dyDescent="0.55000000000000004">
      <c r="A9230" s="1">
        <v>42544</v>
      </c>
      <c r="B9230" t="s">
        <v>22</v>
      </c>
      <c r="C9230" t="s">
        <v>39</v>
      </c>
      <c r="D9230" t="s">
        <v>40</v>
      </c>
      <c r="E9230" t="s">
        <v>42</v>
      </c>
      <c r="F9230" t="s">
        <v>265</v>
      </c>
      <c r="G9230">
        <v>5.43</v>
      </c>
    </row>
    <row r="9231" spans="1:7" x14ac:dyDescent="0.55000000000000004">
      <c r="A9231" s="1">
        <v>42938</v>
      </c>
      <c r="B9231" t="s">
        <v>37</v>
      </c>
      <c r="C9231" t="s">
        <v>2738</v>
      </c>
      <c r="D9231" t="s">
        <v>144</v>
      </c>
      <c r="E9231" t="s">
        <v>42</v>
      </c>
      <c r="F9231" t="s">
        <v>71</v>
      </c>
      <c r="G9231">
        <v>5.4</v>
      </c>
    </row>
    <row r="9232" spans="1:7" x14ac:dyDescent="0.55000000000000004">
      <c r="A9232" s="1">
        <v>43445</v>
      </c>
      <c r="B9232" t="s">
        <v>98</v>
      </c>
      <c r="C9232" t="s">
        <v>485</v>
      </c>
      <c r="D9232" t="s">
        <v>101</v>
      </c>
      <c r="E9232" t="s">
        <v>42</v>
      </c>
      <c r="F9232" t="s">
        <v>71</v>
      </c>
      <c r="G9232">
        <v>5.4</v>
      </c>
    </row>
    <row r="9233" spans="1:7" x14ac:dyDescent="0.55000000000000004">
      <c r="A9233" s="1">
        <v>43009</v>
      </c>
      <c r="B9233" t="s">
        <v>22</v>
      </c>
      <c r="C9233" t="s">
        <v>50</v>
      </c>
      <c r="D9233" t="s">
        <v>26</v>
      </c>
      <c r="E9233" t="s">
        <v>42</v>
      </c>
      <c r="F9233" t="s">
        <v>71</v>
      </c>
      <c r="G9233">
        <v>5.3879999999999999</v>
      </c>
    </row>
    <row r="9234" spans="1:7" x14ac:dyDescent="0.55000000000000004">
      <c r="A9234" s="1">
        <v>42996</v>
      </c>
      <c r="B9234" t="s">
        <v>22</v>
      </c>
      <c r="C9234" t="s">
        <v>494</v>
      </c>
      <c r="D9234" t="s">
        <v>144</v>
      </c>
      <c r="E9234" t="s">
        <v>28</v>
      </c>
      <c r="F9234" t="s">
        <v>61</v>
      </c>
      <c r="G9234">
        <v>5.3520000000000003</v>
      </c>
    </row>
    <row r="9235" spans="1:7" x14ac:dyDescent="0.55000000000000004">
      <c r="A9235" s="1">
        <v>43438</v>
      </c>
      <c r="B9235" t="s">
        <v>22</v>
      </c>
      <c r="C9235" t="s">
        <v>143</v>
      </c>
      <c r="D9235" t="s">
        <v>144</v>
      </c>
      <c r="E9235" t="s">
        <v>42</v>
      </c>
      <c r="F9235" t="s">
        <v>71</v>
      </c>
      <c r="G9235">
        <v>5.3460000000000001</v>
      </c>
    </row>
    <row r="9236" spans="1:7" x14ac:dyDescent="0.55000000000000004">
      <c r="A9236" s="1">
        <v>42993</v>
      </c>
      <c r="B9236" t="s">
        <v>22</v>
      </c>
      <c r="C9236" t="s">
        <v>143</v>
      </c>
      <c r="D9236" t="s">
        <v>144</v>
      </c>
      <c r="E9236" t="s">
        <v>42</v>
      </c>
      <c r="F9236" t="s">
        <v>86</v>
      </c>
      <c r="G9236">
        <v>5.3440000000000003</v>
      </c>
    </row>
    <row r="9237" spans="1:7" x14ac:dyDescent="0.55000000000000004">
      <c r="A9237" s="1">
        <v>43276</v>
      </c>
      <c r="B9237" t="s">
        <v>98</v>
      </c>
      <c r="C9237" t="s">
        <v>416</v>
      </c>
      <c r="D9237" t="s">
        <v>40</v>
      </c>
      <c r="E9237" t="s">
        <v>42</v>
      </c>
      <c r="F9237" t="s">
        <v>64</v>
      </c>
      <c r="G9237">
        <v>5.3440000000000003</v>
      </c>
    </row>
    <row r="9238" spans="1:7" x14ac:dyDescent="0.55000000000000004">
      <c r="A9238" s="1">
        <v>43213</v>
      </c>
      <c r="B9238" t="s">
        <v>37</v>
      </c>
      <c r="C9238" t="s">
        <v>494</v>
      </c>
      <c r="D9238" t="s">
        <v>144</v>
      </c>
      <c r="E9238" t="s">
        <v>42</v>
      </c>
      <c r="F9238" t="s">
        <v>86</v>
      </c>
      <c r="G9238">
        <v>5.3440000000000003</v>
      </c>
    </row>
    <row r="9239" spans="1:7" x14ac:dyDescent="0.55000000000000004">
      <c r="A9239" s="1">
        <v>42658</v>
      </c>
      <c r="B9239" t="s">
        <v>22</v>
      </c>
      <c r="C9239" t="s">
        <v>100</v>
      </c>
      <c r="D9239" t="s">
        <v>101</v>
      </c>
      <c r="E9239" t="s">
        <v>42</v>
      </c>
      <c r="F9239" t="s">
        <v>86</v>
      </c>
      <c r="G9239">
        <v>5.3440000000000003</v>
      </c>
    </row>
    <row r="9240" spans="1:7" x14ac:dyDescent="0.55000000000000004">
      <c r="A9240" s="1">
        <v>42695</v>
      </c>
      <c r="B9240" t="s">
        <v>37</v>
      </c>
      <c r="C9240" t="s">
        <v>100</v>
      </c>
      <c r="D9240" t="s">
        <v>101</v>
      </c>
      <c r="E9240" t="s">
        <v>42</v>
      </c>
      <c r="F9240" t="s">
        <v>64</v>
      </c>
      <c r="G9240">
        <v>5.3440000000000003</v>
      </c>
    </row>
    <row r="9241" spans="1:7" x14ac:dyDescent="0.55000000000000004">
      <c r="A9241" s="1">
        <v>42965</v>
      </c>
      <c r="B9241" t="s">
        <v>98</v>
      </c>
      <c r="C9241" t="s">
        <v>100</v>
      </c>
      <c r="D9241" t="s">
        <v>101</v>
      </c>
      <c r="E9241" t="s">
        <v>28</v>
      </c>
      <c r="F9241" t="s">
        <v>61</v>
      </c>
      <c r="G9241">
        <v>5.3440000000000003</v>
      </c>
    </row>
    <row r="9242" spans="1:7" x14ac:dyDescent="0.55000000000000004">
      <c r="A9242" s="1">
        <v>43019</v>
      </c>
      <c r="B9242" t="s">
        <v>22</v>
      </c>
      <c r="C9242" t="s">
        <v>207</v>
      </c>
      <c r="D9242" t="s">
        <v>101</v>
      </c>
      <c r="E9242" t="s">
        <v>42</v>
      </c>
      <c r="F9242" t="s">
        <v>64</v>
      </c>
      <c r="G9242">
        <v>5.3440000000000003</v>
      </c>
    </row>
    <row r="9243" spans="1:7" x14ac:dyDescent="0.55000000000000004">
      <c r="A9243" s="1">
        <v>42122</v>
      </c>
      <c r="B9243" t="s">
        <v>37</v>
      </c>
      <c r="C9243" t="s">
        <v>2738</v>
      </c>
      <c r="D9243" t="s">
        <v>144</v>
      </c>
      <c r="E9243" t="s">
        <v>42</v>
      </c>
      <c r="F9243" t="s">
        <v>64</v>
      </c>
      <c r="G9243">
        <v>5.34</v>
      </c>
    </row>
    <row r="9244" spans="1:7" x14ac:dyDescent="0.55000000000000004">
      <c r="A9244" s="1">
        <v>43197</v>
      </c>
      <c r="B9244" t="s">
        <v>98</v>
      </c>
      <c r="C9244" t="s">
        <v>50</v>
      </c>
      <c r="D9244" t="s">
        <v>26</v>
      </c>
      <c r="E9244" t="s">
        <v>42</v>
      </c>
      <c r="F9244" t="s">
        <v>71</v>
      </c>
      <c r="G9244">
        <v>5.3280000000000003</v>
      </c>
    </row>
    <row r="9245" spans="1:7" x14ac:dyDescent="0.55000000000000004">
      <c r="A9245" s="1">
        <v>43406</v>
      </c>
      <c r="B9245" t="s">
        <v>37</v>
      </c>
      <c r="C9245" t="s">
        <v>25</v>
      </c>
      <c r="D9245" t="s">
        <v>26</v>
      </c>
      <c r="E9245" t="s">
        <v>42</v>
      </c>
      <c r="F9245" t="s">
        <v>169</v>
      </c>
      <c r="G9245">
        <v>5.32</v>
      </c>
    </row>
    <row r="9246" spans="1:7" x14ac:dyDescent="0.55000000000000004">
      <c r="A9246" s="1">
        <v>42294</v>
      </c>
      <c r="B9246" t="s">
        <v>22</v>
      </c>
      <c r="C9246" t="s">
        <v>100</v>
      </c>
      <c r="D9246" t="s">
        <v>101</v>
      </c>
      <c r="E9246" t="s">
        <v>28</v>
      </c>
      <c r="F9246" t="s">
        <v>61</v>
      </c>
      <c r="G9246">
        <v>5.3120000000000003</v>
      </c>
    </row>
    <row r="9247" spans="1:7" x14ac:dyDescent="0.55000000000000004">
      <c r="A9247" s="1">
        <v>42912</v>
      </c>
      <c r="B9247" t="s">
        <v>37</v>
      </c>
      <c r="C9247" t="s">
        <v>207</v>
      </c>
      <c r="D9247" t="s">
        <v>101</v>
      </c>
      <c r="E9247" t="s">
        <v>42</v>
      </c>
      <c r="F9247" t="s">
        <v>64</v>
      </c>
      <c r="G9247">
        <v>5.3040000000000003</v>
      </c>
    </row>
    <row r="9248" spans="1:7" x14ac:dyDescent="0.55000000000000004">
      <c r="A9248" s="1">
        <v>42581</v>
      </c>
      <c r="B9248" t="s">
        <v>22</v>
      </c>
      <c r="C9248" t="s">
        <v>39</v>
      </c>
      <c r="D9248" t="s">
        <v>40</v>
      </c>
      <c r="E9248" t="s">
        <v>28</v>
      </c>
      <c r="F9248" t="s">
        <v>61</v>
      </c>
      <c r="G9248">
        <v>5.28</v>
      </c>
    </row>
    <row r="9249" spans="1:7" x14ac:dyDescent="0.55000000000000004">
      <c r="A9249" s="1">
        <v>42406</v>
      </c>
      <c r="B9249" t="s">
        <v>37</v>
      </c>
      <c r="C9249" t="s">
        <v>92</v>
      </c>
      <c r="D9249" t="s">
        <v>40</v>
      </c>
      <c r="E9249" t="s">
        <v>42</v>
      </c>
      <c r="F9249" t="s">
        <v>64</v>
      </c>
      <c r="G9249">
        <v>5.28</v>
      </c>
    </row>
    <row r="9250" spans="1:7" x14ac:dyDescent="0.55000000000000004">
      <c r="A9250" s="1">
        <v>43203</v>
      </c>
      <c r="B9250" t="s">
        <v>37</v>
      </c>
      <c r="C9250" t="s">
        <v>92</v>
      </c>
      <c r="D9250" t="s">
        <v>40</v>
      </c>
      <c r="E9250" t="s">
        <v>42</v>
      </c>
      <c r="F9250" t="s">
        <v>86</v>
      </c>
      <c r="G9250">
        <v>5.28</v>
      </c>
    </row>
    <row r="9251" spans="1:7" x14ac:dyDescent="0.55000000000000004">
      <c r="A9251" s="1">
        <v>43053</v>
      </c>
      <c r="B9251" t="s">
        <v>22</v>
      </c>
      <c r="C9251" t="s">
        <v>1271</v>
      </c>
      <c r="D9251" t="s">
        <v>26</v>
      </c>
      <c r="E9251" t="s">
        <v>42</v>
      </c>
      <c r="F9251" t="s">
        <v>86</v>
      </c>
      <c r="G9251">
        <v>5.28</v>
      </c>
    </row>
    <row r="9252" spans="1:7" x14ac:dyDescent="0.55000000000000004">
      <c r="A9252" s="1">
        <v>42834</v>
      </c>
      <c r="B9252" t="s">
        <v>98</v>
      </c>
      <c r="C9252" t="s">
        <v>234</v>
      </c>
      <c r="D9252" t="s">
        <v>101</v>
      </c>
      <c r="E9252" t="s">
        <v>42</v>
      </c>
      <c r="F9252" t="s">
        <v>71</v>
      </c>
      <c r="G9252">
        <v>5.28</v>
      </c>
    </row>
    <row r="9253" spans="1:7" x14ac:dyDescent="0.55000000000000004">
      <c r="A9253" s="1">
        <v>42982</v>
      </c>
      <c r="B9253" t="s">
        <v>22</v>
      </c>
      <c r="C9253" t="s">
        <v>25</v>
      </c>
      <c r="D9253" t="s">
        <v>26</v>
      </c>
      <c r="E9253" t="s">
        <v>42</v>
      </c>
      <c r="F9253" t="s">
        <v>64</v>
      </c>
      <c r="G9253">
        <v>5.28</v>
      </c>
    </row>
    <row r="9254" spans="1:7" x14ac:dyDescent="0.55000000000000004">
      <c r="A9254" s="1">
        <v>42740</v>
      </c>
      <c r="B9254" t="s">
        <v>37</v>
      </c>
      <c r="C9254" t="s">
        <v>50</v>
      </c>
      <c r="D9254" t="s">
        <v>26</v>
      </c>
      <c r="E9254" t="s">
        <v>42</v>
      </c>
      <c r="F9254" t="s">
        <v>64</v>
      </c>
      <c r="G9254">
        <v>5.2480000000000002</v>
      </c>
    </row>
    <row r="9255" spans="1:7" x14ac:dyDescent="0.55000000000000004">
      <c r="A9255" s="1">
        <v>43169</v>
      </c>
      <c r="B9255" t="s">
        <v>98</v>
      </c>
      <c r="C9255" t="s">
        <v>143</v>
      </c>
      <c r="D9255" t="s">
        <v>144</v>
      </c>
      <c r="E9255" t="s">
        <v>42</v>
      </c>
      <c r="F9255" t="s">
        <v>64</v>
      </c>
      <c r="G9255">
        <v>5.2480000000000002</v>
      </c>
    </row>
    <row r="9256" spans="1:7" x14ac:dyDescent="0.55000000000000004">
      <c r="A9256" s="1">
        <v>43271</v>
      </c>
      <c r="B9256" t="s">
        <v>22</v>
      </c>
      <c r="C9256" t="s">
        <v>494</v>
      </c>
      <c r="D9256" t="s">
        <v>144</v>
      </c>
      <c r="E9256" t="s">
        <v>42</v>
      </c>
      <c r="F9256" t="s">
        <v>64</v>
      </c>
      <c r="G9256">
        <v>5.2480000000000002</v>
      </c>
    </row>
    <row r="9257" spans="1:7" x14ac:dyDescent="0.55000000000000004">
      <c r="A9257" s="1">
        <v>42498</v>
      </c>
      <c r="B9257" t="s">
        <v>22</v>
      </c>
      <c r="C9257" t="s">
        <v>416</v>
      </c>
      <c r="D9257" t="s">
        <v>40</v>
      </c>
      <c r="E9257" t="s">
        <v>42</v>
      </c>
      <c r="F9257" t="s">
        <v>64</v>
      </c>
      <c r="G9257">
        <v>5.2480000000000002</v>
      </c>
    </row>
    <row r="9258" spans="1:7" x14ac:dyDescent="0.55000000000000004">
      <c r="A9258" s="1">
        <v>42185</v>
      </c>
      <c r="B9258" t="s">
        <v>22</v>
      </c>
      <c r="C9258" t="s">
        <v>207</v>
      </c>
      <c r="D9258" t="s">
        <v>101</v>
      </c>
      <c r="E9258" t="s">
        <v>42</v>
      </c>
      <c r="F9258" t="s">
        <v>64</v>
      </c>
      <c r="G9258">
        <v>5.2480000000000002</v>
      </c>
    </row>
    <row r="9259" spans="1:7" x14ac:dyDescent="0.55000000000000004">
      <c r="A9259" s="1">
        <v>43231</v>
      </c>
      <c r="B9259" t="s">
        <v>98</v>
      </c>
      <c r="C9259" t="s">
        <v>100</v>
      </c>
      <c r="D9259" t="s">
        <v>101</v>
      </c>
      <c r="E9259" t="s">
        <v>42</v>
      </c>
      <c r="F9259" t="s">
        <v>64</v>
      </c>
      <c r="G9259">
        <v>5.2480000000000002</v>
      </c>
    </row>
    <row r="9260" spans="1:7" x14ac:dyDescent="0.55000000000000004">
      <c r="A9260" s="1">
        <v>43404</v>
      </c>
      <c r="B9260" t="s">
        <v>98</v>
      </c>
      <c r="C9260" t="s">
        <v>100</v>
      </c>
      <c r="D9260" t="s">
        <v>101</v>
      </c>
      <c r="E9260" t="s">
        <v>42</v>
      </c>
      <c r="F9260" t="s">
        <v>64</v>
      </c>
      <c r="G9260">
        <v>5.2480000000000002</v>
      </c>
    </row>
    <row r="9261" spans="1:7" x14ac:dyDescent="0.55000000000000004">
      <c r="A9261" s="1">
        <v>42264</v>
      </c>
      <c r="B9261" t="s">
        <v>22</v>
      </c>
      <c r="C9261" t="s">
        <v>416</v>
      </c>
      <c r="D9261" t="s">
        <v>40</v>
      </c>
      <c r="E9261" t="s">
        <v>42</v>
      </c>
      <c r="F9261" t="s">
        <v>64</v>
      </c>
      <c r="G9261">
        <v>5.2480000000000002</v>
      </c>
    </row>
    <row r="9262" spans="1:7" x14ac:dyDescent="0.55000000000000004">
      <c r="A9262" s="1">
        <v>42686</v>
      </c>
      <c r="B9262" t="s">
        <v>37</v>
      </c>
      <c r="C9262" t="s">
        <v>50</v>
      </c>
      <c r="D9262" t="s">
        <v>26</v>
      </c>
      <c r="E9262" t="s">
        <v>42</v>
      </c>
      <c r="F9262" t="s">
        <v>71</v>
      </c>
      <c r="G9262">
        <v>5.2380000000000004</v>
      </c>
    </row>
    <row r="9263" spans="1:7" x14ac:dyDescent="0.55000000000000004">
      <c r="A9263" s="1">
        <v>42457</v>
      </c>
      <c r="B9263" t="s">
        <v>22</v>
      </c>
      <c r="C9263" t="s">
        <v>143</v>
      </c>
      <c r="D9263" t="s">
        <v>144</v>
      </c>
      <c r="E9263" t="s">
        <v>42</v>
      </c>
      <c r="F9263" t="s">
        <v>86</v>
      </c>
      <c r="G9263">
        <v>5.2320000000000002</v>
      </c>
    </row>
    <row r="9264" spans="1:7" x14ac:dyDescent="0.55000000000000004">
      <c r="A9264" s="1">
        <v>43283</v>
      </c>
      <c r="B9264" t="s">
        <v>98</v>
      </c>
      <c r="C9264" t="s">
        <v>100</v>
      </c>
      <c r="D9264" t="s">
        <v>101</v>
      </c>
      <c r="E9264" t="s">
        <v>42</v>
      </c>
      <c r="F9264" t="s">
        <v>71</v>
      </c>
      <c r="G9264">
        <v>5.2320000000000002</v>
      </c>
    </row>
    <row r="9265" spans="1:7" x14ac:dyDescent="0.55000000000000004">
      <c r="A9265" s="1">
        <v>43134</v>
      </c>
      <c r="B9265" t="s">
        <v>22</v>
      </c>
      <c r="C9265" t="s">
        <v>494</v>
      </c>
      <c r="D9265" t="s">
        <v>144</v>
      </c>
      <c r="E9265" t="s">
        <v>42</v>
      </c>
      <c r="F9265" t="s">
        <v>71</v>
      </c>
      <c r="G9265">
        <v>5.2290000000000001</v>
      </c>
    </row>
    <row r="9266" spans="1:7" x14ac:dyDescent="0.55000000000000004">
      <c r="A9266" s="1">
        <v>42324</v>
      </c>
      <c r="B9266" t="s">
        <v>37</v>
      </c>
      <c r="C9266" t="s">
        <v>39</v>
      </c>
      <c r="D9266" t="s">
        <v>40</v>
      </c>
      <c r="E9266" t="s">
        <v>42</v>
      </c>
      <c r="F9266" t="s">
        <v>43</v>
      </c>
      <c r="G9266">
        <v>5.22</v>
      </c>
    </row>
    <row r="9267" spans="1:7" x14ac:dyDescent="0.55000000000000004">
      <c r="A9267" s="1">
        <v>43129</v>
      </c>
      <c r="B9267" t="s">
        <v>22</v>
      </c>
      <c r="C9267" t="s">
        <v>263</v>
      </c>
      <c r="D9267" t="s">
        <v>144</v>
      </c>
      <c r="E9267" t="s">
        <v>42</v>
      </c>
      <c r="F9267" t="s">
        <v>43</v>
      </c>
      <c r="G9267">
        <v>5.22</v>
      </c>
    </row>
    <row r="9268" spans="1:7" x14ac:dyDescent="0.55000000000000004">
      <c r="A9268" s="1">
        <v>43088</v>
      </c>
      <c r="B9268" t="s">
        <v>37</v>
      </c>
      <c r="C9268" t="s">
        <v>306</v>
      </c>
      <c r="D9268" t="s">
        <v>40</v>
      </c>
      <c r="E9268" t="s">
        <v>42</v>
      </c>
      <c r="F9268" t="s">
        <v>71</v>
      </c>
      <c r="G9268">
        <v>5.2140000000000004</v>
      </c>
    </row>
    <row r="9269" spans="1:7" x14ac:dyDescent="0.55000000000000004">
      <c r="A9269" s="1">
        <v>42351</v>
      </c>
      <c r="B9269" t="s">
        <v>37</v>
      </c>
      <c r="C9269" t="s">
        <v>306</v>
      </c>
      <c r="D9269" t="s">
        <v>40</v>
      </c>
      <c r="E9269" t="s">
        <v>42</v>
      </c>
      <c r="F9269" t="s">
        <v>71</v>
      </c>
      <c r="G9269">
        <v>5.2140000000000004</v>
      </c>
    </row>
    <row r="9270" spans="1:7" x14ac:dyDescent="0.55000000000000004">
      <c r="A9270" s="1">
        <v>43254</v>
      </c>
      <c r="B9270" t="s">
        <v>22</v>
      </c>
      <c r="C9270" t="s">
        <v>50</v>
      </c>
      <c r="D9270" t="s">
        <v>26</v>
      </c>
      <c r="E9270" t="s">
        <v>42</v>
      </c>
      <c r="F9270" t="s">
        <v>74</v>
      </c>
      <c r="G9270">
        <v>5.2</v>
      </c>
    </row>
    <row r="9271" spans="1:7" x14ac:dyDescent="0.55000000000000004">
      <c r="A9271" s="1">
        <v>43175</v>
      </c>
      <c r="B9271" t="s">
        <v>22</v>
      </c>
      <c r="C9271" t="s">
        <v>494</v>
      </c>
      <c r="D9271" t="s">
        <v>144</v>
      </c>
      <c r="E9271" t="s">
        <v>42</v>
      </c>
      <c r="F9271" t="s">
        <v>71</v>
      </c>
      <c r="G9271">
        <v>5.1929999999999996</v>
      </c>
    </row>
    <row r="9272" spans="1:7" x14ac:dyDescent="0.55000000000000004">
      <c r="A9272" s="1">
        <v>42186</v>
      </c>
      <c r="B9272" t="s">
        <v>37</v>
      </c>
      <c r="C9272" t="s">
        <v>50</v>
      </c>
      <c r="D9272" t="s">
        <v>26</v>
      </c>
      <c r="E9272" t="s">
        <v>42</v>
      </c>
      <c r="F9272" t="s">
        <v>71</v>
      </c>
      <c r="G9272">
        <v>5.1840000000000002</v>
      </c>
    </row>
    <row r="9273" spans="1:7" x14ac:dyDescent="0.55000000000000004">
      <c r="A9273" s="1">
        <v>42782</v>
      </c>
      <c r="B9273" t="s">
        <v>37</v>
      </c>
      <c r="C9273" t="s">
        <v>207</v>
      </c>
      <c r="D9273" t="s">
        <v>101</v>
      </c>
      <c r="E9273" t="s">
        <v>42</v>
      </c>
      <c r="F9273" t="s">
        <v>86</v>
      </c>
      <c r="G9273">
        <v>5.1840000000000002</v>
      </c>
    </row>
    <row r="9274" spans="1:7" x14ac:dyDescent="0.55000000000000004">
      <c r="A9274" s="1">
        <v>43394</v>
      </c>
      <c r="B9274" t="s">
        <v>37</v>
      </c>
      <c r="C9274" t="s">
        <v>416</v>
      </c>
      <c r="D9274" t="s">
        <v>40</v>
      </c>
      <c r="E9274" t="s">
        <v>42</v>
      </c>
      <c r="F9274" t="s">
        <v>86</v>
      </c>
      <c r="G9274">
        <v>5.1840000000000002</v>
      </c>
    </row>
    <row r="9275" spans="1:7" x14ac:dyDescent="0.55000000000000004">
      <c r="A9275" s="1">
        <v>43280</v>
      </c>
      <c r="B9275" t="s">
        <v>37</v>
      </c>
      <c r="C9275" t="s">
        <v>100</v>
      </c>
      <c r="D9275" t="s">
        <v>101</v>
      </c>
      <c r="E9275" t="s">
        <v>42</v>
      </c>
      <c r="F9275" t="s">
        <v>86</v>
      </c>
      <c r="G9275">
        <v>5.1840000000000002</v>
      </c>
    </row>
    <row r="9276" spans="1:7" x14ac:dyDescent="0.55000000000000004">
      <c r="A9276" s="1">
        <v>42808</v>
      </c>
      <c r="B9276" t="s">
        <v>22</v>
      </c>
      <c r="C9276" t="s">
        <v>100</v>
      </c>
      <c r="D9276" t="s">
        <v>101</v>
      </c>
      <c r="E9276" t="s">
        <v>42</v>
      </c>
      <c r="F9276" t="s">
        <v>86</v>
      </c>
      <c r="G9276">
        <v>5.1840000000000002</v>
      </c>
    </row>
    <row r="9277" spans="1:7" x14ac:dyDescent="0.55000000000000004">
      <c r="A9277" s="1">
        <v>43339</v>
      </c>
      <c r="B9277" t="s">
        <v>22</v>
      </c>
      <c r="C9277" t="s">
        <v>331</v>
      </c>
      <c r="D9277" t="s">
        <v>26</v>
      </c>
      <c r="E9277" t="s">
        <v>42</v>
      </c>
      <c r="F9277" t="s">
        <v>86</v>
      </c>
      <c r="G9277">
        <v>5.1840000000000002</v>
      </c>
    </row>
    <row r="9278" spans="1:7" x14ac:dyDescent="0.55000000000000004">
      <c r="A9278" s="1">
        <v>43049</v>
      </c>
      <c r="B9278" t="s">
        <v>22</v>
      </c>
      <c r="C9278" t="s">
        <v>39</v>
      </c>
      <c r="D9278" t="s">
        <v>40</v>
      </c>
      <c r="E9278" t="s">
        <v>42</v>
      </c>
      <c r="F9278" t="s">
        <v>71</v>
      </c>
      <c r="G9278">
        <v>5.1840000000000002</v>
      </c>
    </row>
    <row r="9279" spans="1:7" x14ac:dyDescent="0.55000000000000004">
      <c r="A9279" s="1">
        <v>42080</v>
      </c>
      <c r="B9279" t="s">
        <v>22</v>
      </c>
      <c r="C9279" t="s">
        <v>100</v>
      </c>
      <c r="D9279" t="s">
        <v>101</v>
      </c>
      <c r="E9279" t="s">
        <v>42</v>
      </c>
      <c r="F9279" t="s">
        <v>86</v>
      </c>
      <c r="G9279">
        <v>5.1840000000000002</v>
      </c>
    </row>
    <row r="9280" spans="1:7" x14ac:dyDescent="0.55000000000000004">
      <c r="A9280" s="1">
        <v>42361</v>
      </c>
      <c r="B9280" t="s">
        <v>37</v>
      </c>
      <c r="C9280" t="s">
        <v>100</v>
      </c>
      <c r="D9280" t="s">
        <v>101</v>
      </c>
      <c r="E9280" t="s">
        <v>42</v>
      </c>
      <c r="F9280" t="s">
        <v>86</v>
      </c>
      <c r="G9280">
        <v>5.1840000000000002</v>
      </c>
    </row>
    <row r="9281" spans="1:7" x14ac:dyDescent="0.55000000000000004">
      <c r="A9281" s="1">
        <v>42939</v>
      </c>
      <c r="B9281" t="s">
        <v>22</v>
      </c>
      <c r="C9281" t="s">
        <v>100</v>
      </c>
      <c r="D9281" t="s">
        <v>101</v>
      </c>
      <c r="E9281" t="s">
        <v>42</v>
      </c>
      <c r="F9281" t="s">
        <v>86</v>
      </c>
      <c r="G9281">
        <v>5.1840000000000002</v>
      </c>
    </row>
    <row r="9282" spans="1:7" x14ac:dyDescent="0.55000000000000004">
      <c r="A9282" s="1">
        <v>43134</v>
      </c>
      <c r="B9282" t="s">
        <v>98</v>
      </c>
      <c r="C9282" t="s">
        <v>207</v>
      </c>
      <c r="D9282" t="s">
        <v>101</v>
      </c>
      <c r="E9282" t="s">
        <v>42</v>
      </c>
      <c r="F9282" t="s">
        <v>86</v>
      </c>
      <c r="G9282">
        <v>5.1840000000000002</v>
      </c>
    </row>
    <row r="9283" spans="1:7" x14ac:dyDescent="0.55000000000000004">
      <c r="A9283" s="1">
        <v>42259</v>
      </c>
      <c r="B9283" t="s">
        <v>22</v>
      </c>
      <c r="C9283" t="s">
        <v>100</v>
      </c>
      <c r="D9283" t="s">
        <v>101</v>
      </c>
      <c r="E9283" t="s">
        <v>42</v>
      </c>
      <c r="F9283" t="s">
        <v>71</v>
      </c>
      <c r="G9283">
        <v>5.18</v>
      </c>
    </row>
    <row r="9284" spans="1:7" x14ac:dyDescent="0.55000000000000004">
      <c r="A9284" s="1">
        <v>42665</v>
      </c>
      <c r="B9284" t="s">
        <v>22</v>
      </c>
      <c r="C9284" t="s">
        <v>207</v>
      </c>
      <c r="D9284" t="s">
        <v>101</v>
      </c>
      <c r="E9284" t="s">
        <v>42</v>
      </c>
      <c r="F9284" t="s">
        <v>71</v>
      </c>
      <c r="G9284">
        <v>5.1760000000000002</v>
      </c>
    </row>
    <row r="9285" spans="1:7" x14ac:dyDescent="0.55000000000000004">
      <c r="A9285" s="1">
        <v>42906</v>
      </c>
      <c r="B9285" t="s">
        <v>37</v>
      </c>
      <c r="C9285" t="s">
        <v>39</v>
      </c>
      <c r="D9285" t="s">
        <v>40</v>
      </c>
      <c r="E9285" t="s">
        <v>42</v>
      </c>
      <c r="F9285" t="s">
        <v>64</v>
      </c>
      <c r="G9285">
        <v>5.16</v>
      </c>
    </row>
    <row r="9286" spans="1:7" x14ac:dyDescent="0.55000000000000004">
      <c r="A9286" s="1">
        <v>42560</v>
      </c>
      <c r="B9286" t="s">
        <v>22</v>
      </c>
      <c r="C9286" t="s">
        <v>331</v>
      </c>
      <c r="D9286" t="s">
        <v>26</v>
      </c>
      <c r="E9286" t="s">
        <v>42</v>
      </c>
      <c r="F9286" t="s">
        <v>64</v>
      </c>
      <c r="G9286">
        <v>5.16</v>
      </c>
    </row>
    <row r="9287" spans="1:7" x14ac:dyDescent="0.55000000000000004">
      <c r="A9287" s="1">
        <v>43429</v>
      </c>
      <c r="B9287" t="s">
        <v>22</v>
      </c>
      <c r="C9287" t="s">
        <v>39</v>
      </c>
      <c r="D9287" t="s">
        <v>40</v>
      </c>
      <c r="E9287" t="s">
        <v>42</v>
      </c>
      <c r="F9287" t="s">
        <v>64</v>
      </c>
      <c r="G9287">
        <v>5.16</v>
      </c>
    </row>
    <row r="9288" spans="1:7" x14ac:dyDescent="0.55000000000000004">
      <c r="A9288" s="1">
        <v>42352</v>
      </c>
      <c r="B9288" t="s">
        <v>22</v>
      </c>
      <c r="C9288" t="s">
        <v>207</v>
      </c>
      <c r="D9288" t="s">
        <v>101</v>
      </c>
      <c r="E9288" t="s">
        <v>42</v>
      </c>
      <c r="F9288" t="s">
        <v>71</v>
      </c>
      <c r="G9288">
        <v>5.1040000000000001</v>
      </c>
    </row>
    <row r="9289" spans="1:7" x14ac:dyDescent="0.55000000000000004">
      <c r="A9289" s="1">
        <v>42609</v>
      </c>
      <c r="B9289" t="s">
        <v>98</v>
      </c>
      <c r="C9289" t="s">
        <v>39</v>
      </c>
      <c r="D9289" t="s">
        <v>40</v>
      </c>
      <c r="E9289" t="s">
        <v>42</v>
      </c>
      <c r="F9289" t="s">
        <v>71</v>
      </c>
      <c r="G9289">
        <v>5.1040000000000001</v>
      </c>
    </row>
    <row r="9290" spans="1:7" x14ac:dyDescent="0.55000000000000004">
      <c r="A9290" s="1">
        <v>43064</v>
      </c>
      <c r="B9290" t="s">
        <v>98</v>
      </c>
      <c r="C9290" t="s">
        <v>50</v>
      </c>
      <c r="D9290" t="s">
        <v>26</v>
      </c>
      <c r="E9290" t="s">
        <v>42</v>
      </c>
      <c r="F9290" t="s">
        <v>86</v>
      </c>
      <c r="G9290">
        <v>5.08</v>
      </c>
    </row>
    <row r="9291" spans="1:7" x14ac:dyDescent="0.55000000000000004">
      <c r="A9291" s="1">
        <v>42337</v>
      </c>
      <c r="B9291" t="s">
        <v>22</v>
      </c>
      <c r="C9291" t="s">
        <v>143</v>
      </c>
      <c r="D9291" t="s">
        <v>144</v>
      </c>
      <c r="E9291" t="s">
        <v>42</v>
      </c>
      <c r="F9291" t="s">
        <v>43</v>
      </c>
      <c r="G9291">
        <v>5.04</v>
      </c>
    </row>
    <row r="9292" spans="1:7" x14ac:dyDescent="0.55000000000000004">
      <c r="A9292" s="1">
        <v>42674</v>
      </c>
      <c r="B9292" t="s">
        <v>22</v>
      </c>
      <c r="C9292" t="s">
        <v>39</v>
      </c>
      <c r="D9292" t="s">
        <v>40</v>
      </c>
      <c r="E9292" t="s">
        <v>42</v>
      </c>
      <c r="F9292" t="s">
        <v>64</v>
      </c>
      <c r="G9292">
        <v>5.04</v>
      </c>
    </row>
    <row r="9293" spans="1:7" x14ac:dyDescent="0.55000000000000004">
      <c r="A9293" s="1">
        <v>42598</v>
      </c>
      <c r="B9293" t="s">
        <v>22</v>
      </c>
      <c r="C9293" t="s">
        <v>306</v>
      </c>
      <c r="D9293" t="s">
        <v>40</v>
      </c>
      <c r="E9293" t="s">
        <v>42</v>
      </c>
      <c r="F9293" t="s">
        <v>43</v>
      </c>
      <c r="G9293">
        <v>5.04</v>
      </c>
    </row>
    <row r="9294" spans="1:7" x14ac:dyDescent="0.55000000000000004">
      <c r="A9294" s="1">
        <v>42682</v>
      </c>
      <c r="B9294" t="s">
        <v>22</v>
      </c>
      <c r="C9294" t="s">
        <v>117</v>
      </c>
      <c r="D9294" t="s">
        <v>40</v>
      </c>
      <c r="E9294" t="s">
        <v>42</v>
      </c>
      <c r="F9294" t="s">
        <v>265</v>
      </c>
      <c r="G9294">
        <v>5.04</v>
      </c>
    </row>
    <row r="9295" spans="1:7" x14ac:dyDescent="0.55000000000000004">
      <c r="A9295" s="1">
        <v>42997</v>
      </c>
      <c r="B9295" t="s">
        <v>22</v>
      </c>
      <c r="C9295" t="s">
        <v>1271</v>
      </c>
      <c r="D9295" t="s">
        <v>26</v>
      </c>
      <c r="E9295" t="s">
        <v>42</v>
      </c>
      <c r="F9295" t="s">
        <v>575</v>
      </c>
      <c r="G9295">
        <v>5.04</v>
      </c>
    </row>
    <row r="9296" spans="1:7" x14ac:dyDescent="0.55000000000000004">
      <c r="A9296" s="1">
        <v>42723</v>
      </c>
      <c r="B9296" t="s">
        <v>37</v>
      </c>
      <c r="C9296" t="s">
        <v>134</v>
      </c>
      <c r="D9296" t="s">
        <v>101</v>
      </c>
      <c r="E9296" t="s">
        <v>42</v>
      </c>
      <c r="F9296" t="s">
        <v>265</v>
      </c>
      <c r="G9296">
        <v>5.04</v>
      </c>
    </row>
    <row r="9297" spans="1:7" x14ac:dyDescent="0.55000000000000004">
      <c r="A9297" s="1">
        <v>43234</v>
      </c>
      <c r="B9297" t="s">
        <v>22</v>
      </c>
      <c r="C9297" t="s">
        <v>494</v>
      </c>
      <c r="D9297" t="s">
        <v>144</v>
      </c>
      <c r="E9297" t="s">
        <v>42</v>
      </c>
      <c r="F9297" t="s">
        <v>43</v>
      </c>
      <c r="G9297">
        <v>5.04</v>
      </c>
    </row>
    <row r="9298" spans="1:7" x14ac:dyDescent="0.55000000000000004">
      <c r="A9298" s="1">
        <v>42147</v>
      </c>
      <c r="B9298" t="s">
        <v>22</v>
      </c>
      <c r="C9298" t="s">
        <v>263</v>
      </c>
      <c r="D9298" t="s">
        <v>144</v>
      </c>
      <c r="E9298" t="s">
        <v>42</v>
      </c>
      <c r="F9298" t="s">
        <v>575</v>
      </c>
      <c r="G9298">
        <v>5.04</v>
      </c>
    </row>
    <row r="9299" spans="1:7" x14ac:dyDescent="0.55000000000000004">
      <c r="A9299" s="1">
        <v>42857</v>
      </c>
      <c r="B9299" t="s">
        <v>22</v>
      </c>
      <c r="C9299" t="s">
        <v>100</v>
      </c>
      <c r="D9299" t="s">
        <v>101</v>
      </c>
      <c r="E9299" t="s">
        <v>42</v>
      </c>
      <c r="F9299" t="s">
        <v>43</v>
      </c>
      <c r="G9299">
        <v>5.04</v>
      </c>
    </row>
    <row r="9300" spans="1:7" x14ac:dyDescent="0.55000000000000004">
      <c r="A9300" s="1">
        <v>42441</v>
      </c>
      <c r="B9300" t="s">
        <v>22</v>
      </c>
      <c r="C9300" t="s">
        <v>84</v>
      </c>
      <c r="D9300" t="s">
        <v>26</v>
      </c>
      <c r="E9300" t="s">
        <v>42</v>
      </c>
      <c r="F9300" t="s">
        <v>43</v>
      </c>
      <c r="G9300">
        <v>5.04</v>
      </c>
    </row>
    <row r="9301" spans="1:7" x14ac:dyDescent="0.55000000000000004">
      <c r="A9301" s="1">
        <v>42682</v>
      </c>
      <c r="B9301" t="s">
        <v>37</v>
      </c>
      <c r="C9301" t="s">
        <v>84</v>
      </c>
      <c r="D9301" t="s">
        <v>26</v>
      </c>
      <c r="E9301" t="s">
        <v>42</v>
      </c>
      <c r="F9301" t="s">
        <v>43</v>
      </c>
      <c r="G9301">
        <v>5.04</v>
      </c>
    </row>
    <row r="9302" spans="1:7" x14ac:dyDescent="0.55000000000000004">
      <c r="A9302" s="1">
        <v>43003</v>
      </c>
      <c r="B9302" t="s">
        <v>37</v>
      </c>
      <c r="C9302" t="s">
        <v>416</v>
      </c>
      <c r="D9302" t="s">
        <v>40</v>
      </c>
      <c r="E9302" t="s">
        <v>42</v>
      </c>
      <c r="F9302" t="s">
        <v>71</v>
      </c>
      <c r="G9302">
        <v>5.0220000000000002</v>
      </c>
    </row>
    <row r="9303" spans="1:7" x14ac:dyDescent="0.55000000000000004">
      <c r="A9303" s="1">
        <v>42682</v>
      </c>
      <c r="B9303" t="s">
        <v>98</v>
      </c>
      <c r="C9303" t="s">
        <v>39</v>
      </c>
      <c r="D9303" t="s">
        <v>40</v>
      </c>
      <c r="E9303" t="s">
        <v>42</v>
      </c>
      <c r="F9303" t="s">
        <v>265</v>
      </c>
      <c r="G9303">
        <v>5</v>
      </c>
    </row>
    <row r="9304" spans="1:7" x14ac:dyDescent="0.55000000000000004">
      <c r="A9304" s="1">
        <v>43095</v>
      </c>
      <c r="B9304" t="s">
        <v>37</v>
      </c>
      <c r="C9304" t="s">
        <v>263</v>
      </c>
      <c r="D9304" t="s">
        <v>144</v>
      </c>
      <c r="E9304" t="s">
        <v>42</v>
      </c>
      <c r="F9304" t="s">
        <v>71</v>
      </c>
      <c r="G9304">
        <v>4.992</v>
      </c>
    </row>
    <row r="9305" spans="1:7" x14ac:dyDescent="0.55000000000000004">
      <c r="A9305" s="1">
        <v>42082</v>
      </c>
      <c r="B9305" t="s">
        <v>37</v>
      </c>
      <c r="C9305" t="s">
        <v>50</v>
      </c>
      <c r="D9305" t="s">
        <v>26</v>
      </c>
      <c r="E9305" t="s">
        <v>28</v>
      </c>
      <c r="F9305" t="s">
        <v>61</v>
      </c>
      <c r="G9305">
        <v>4.992</v>
      </c>
    </row>
    <row r="9306" spans="1:7" x14ac:dyDescent="0.55000000000000004">
      <c r="A9306" s="1">
        <v>42206</v>
      </c>
      <c r="B9306" t="s">
        <v>37</v>
      </c>
      <c r="C9306" t="s">
        <v>100</v>
      </c>
      <c r="D9306" t="s">
        <v>101</v>
      </c>
      <c r="E9306" t="s">
        <v>42</v>
      </c>
      <c r="F9306" t="s">
        <v>74</v>
      </c>
      <c r="G9306">
        <v>4.992</v>
      </c>
    </row>
    <row r="9307" spans="1:7" x14ac:dyDescent="0.55000000000000004">
      <c r="A9307" s="1">
        <v>42365</v>
      </c>
      <c r="B9307" t="s">
        <v>22</v>
      </c>
      <c r="C9307" t="s">
        <v>100</v>
      </c>
      <c r="D9307" t="s">
        <v>101</v>
      </c>
      <c r="E9307" t="s">
        <v>42</v>
      </c>
      <c r="F9307" t="s">
        <v>71</v>
      </c>
      <c r="G9307">
        <v>4.984</v>
      </c>
    </row>
    <row r="9308" spans="1:7" x14ac:dyDescent="0.55000000000000004">
      <c r="A9308" s="1">
        <v>42878</v>
      </c>
      <c r="B9308" t="s">
        <v>98</v>
      </c>
      <c r="C9308" t="s">
        <v>354</v>
      </c>
      <c r="D9308" t="s">
        <v>26</v>
      </c>
      <c r="E9308" t="s">
        <v>42</v>
      </c>
      <c r="F9308" t="s">
        <v>86</v>
      </c>
      <c r="G9308">
        <v>4.9800000000000004</v>
      </c>
    </row>
    <row r="9309" spans="1:7" x14ac:dyDescent="0.55000000000000004">
      <c r="A9309" s="1">
        <v>42720</v>
      </c>
      <c r="B9309" t="s">
        <v>22</v>
      </c>
      <c r="C9309" t="s">
        <v>92</v>
      </c>
      <c r="D9309" t="s">
        <v>40</v>
      </c>
      <c r="E9309" t="s">
        <v>42</v>
      </c>
      <c r="F9309" t="s">
        <v>86</v>
      </c>
      <c r="G9309">
        <v>4.9800000000000004</v>
      </c>
    </row>
    <row r="9310" spans="1:7" x14ac:dyDescent="0.55000000000000004">
      <c r="A9310" s="1">
        <v>42543</v>
      </c>
      <c r="B9310" t="s">
        <v>22</v>
      </c>
      <c r="C9310" t="s">
        <v>117</v>
      </c>
      <c r="D9310" t="s">
        <v>40</v>
      </c>
      <c r="E9310" t="s">
        <v>42</v>
      </c>
      <c r="F9310" t="s">
        <v>265</v>
      </c>
      <c r="G9310">
        <v>4.96</v>
      </c>
    </row>
    <row r="9311" spans="1:7" x14ac:dyDescent="0.55000000000000004">
      <c r="A9311" s="1">
        <v>43295</v>
      </c>
      <c r="B9311" t="s">
        <v>22</v>
      </c>
      <c r="C9311" t="s">
        <v>39</v>
      </c>
      <c r="D9311" t="s">
        <v>40</v>
      </c>
      <c r="E9311" t="s">
        <v>42</v>
      </c>
      <c r="F9311" t="s">
        <v>265</v>
      </c>
      <c r="G9311">
        <v>4.96</v>
      </c>
    </row>
    <row r="9312" spans="1:7" x14ac:dyDescent="0.55000000000000004">
      <c r="A9312" s="1">
        <v>43155</v>
      </c>
      <c r="B9312" t="s">
        <v>22</v>
      </c>
      <c r="C9312" t="s">
        <v>143</v>
      </c>
      <c r="D9312" t="s">
        <v>144</v>
      </c>
      <c r="E9312" t="s">
        <v>42</v>
      </c>
      <c r="F9312" t="s">
        <v>71</v>
      </c>
      <c r="G9312">
        <v>4.9560000000000004</v>
      </c>
    </row>
    <row r="9313" spans="1:7" x14ac:dyDescent="0.55000000000000004">
      <c r="A9313" s="1">
        <v>42675</v>
      </c>
      <c r="B9313" t="s">
        <v>37</v>
      </c>
      <c r="C9313" t="s">
        <v>263</v>
      </c>
      <c r="D9313" t="s">
        <v>144</v>
      </c>
      <c r="E9313" t="s">
        <v>67</v>
      </c>
      <c r="F9313" t="s">
        <v>68</v>
      </c>
      <c r="G9313">
        <v>4.95</v>
      </c>
    </row>
    <row r="9314" spans="1:7" x14ac:dyDescent="0.55000000000000004">
      <c r="A9314" s="1">
        <v>43257</v>
      </c>
      <c r="B9314" t="s">
        <v>98</v>
      </c>
      <c r="C9314" t="s">
        <v>39</v>
      </c>
      <c r="D9314" t="s">
        <v>40</v>
      </c>
      <c r="E9314" t="s">
        <v>28</v>
      </c>
      <c r="F9314" t="s">
        <v>61</v>
      </c>
      <c r="G9314">
        <v>4.95</v>
      </c>
    </row>
    <row r="9315" spans="1:7" x14ac:dyDescent="0.55000000000000004">
      <c r="A9315" s="1">
        <v>43123</v>
      </c>
      <c r="B9315" t="s">
        <v>98</v>
      </c>
      <c r="C9315" t="s">
        <v>306</v>
      </c>
      <c r="D9315" t="s">
        <v>40</v>
      </c>
      <c r="E9315" t="s">
        <v>42</v>
      </c>
      <c r="F9315" t="s">
        <v>71</v>
      </c>
      <c r="G9315">
        <v>4.9379999999999997</v>
      </c>
    </row>
    <row r="9316" spans="1:7" x14ac:dyDescent="0.55000000000000004">
      <c r="A9316" s="1">
        <v>42634</v>
      </c>
      <c r="B9316" t="s">
        <v>37</v>
      </c>
      <c r="C9316" t="s">
        <v>100</v>
      </c>
      <c r="D9316" t="s">
        <v>101</v>
      </c>
      <c r="E9316" t="s">
        <v>28</v>
      </c>
      <c r="F9316" t="s">
        <v>61</v>
      </c>
      <c r="G9316">
        <v>4.9279999999999999</v>
      </c>
    </row>
    <row r="9317" spans="1:7" x14ac:dyDescent="0.55000000000000004">
      <c r="A9317" s="1">
        <v>42556</v>
      </c>
      <c r="B9317" t="s">
        <v>37</v>
      </c>
      <c r="C9317" t="s">
        <v>84</v>
      </c>
      <c r="D9317" t="s">
        <v>26</v>
      </c>
      <c r="E9317" t="s">
        <v>28</v>
      </c>
      <c r="F9317" t="s">
        <v>61</v>
      </c>
      <c r="G9317">
        <v>4.9279999999999999</v>
      </c>
    </row>
    <row r="9318" spans="1:7" x14ac:dyDescent="0.55000000000000004">
      <c r="A9318" s="1">
        <v>43015</v>
      </c>
      <c r="B9318" t="s">
        <v>98</v>
      </c>
      <c r="C9318" t="s">
        <v>143</v>
      </c>
      <c r="D9318" t="s">
        <v>144</v>
      </c>
      <c r="E9318" t="s">
        <v>42</v>
      </c>
      <c r="F9318" t="s">
        <v>43</v>
      </c>
      <c r="G9318">
        <v>4.9279999999999999</v>
      </c>
    </row>
    <row r="9319" spans="1:7" x14ac:dyDescent="0.55000000000000004">
      <c r="A9319" s="1">
        <v>42280</v>
      </c>
      <c r="B9319" t="s">
        <v>22</v>
      </c>
      <c r="C9319" t="s">
        <v>100</v>
      </c>
      <c r="D9319" t="s">
        <v>101</v>
      </c>
      <c r="E9319" t="s">
        <v>42</v>
      </c>
      <c r="F9319" t="s">
        <v>43</v>
      </c>
      <c r="G9319">
        <v>4.9279999999999999</v>
      </c>
    </row>
    <row r="9320" spans="1:7" x14ac:dyDescent="0.55000000000000004">
      <c r="A9320" s="1">
        <v>42556</v>
      </c>
      <c r="B9320" t="s">
        <v>37</v>
      </c>
      <c r="C9320" t="s">
        <v>84</v>
      </c>
      <c r="D9320" t="s">
        <v>26</v>
      </c>
      <c r="E9320" t="s">
        <v>28</v>
      </c>
      <c r="F9320" t="s">
        <v>61</v>
      </c>
      <c r="G9320">
        <v>4.9279999999999999</v>
      </c>
    </row>
    <row r="9321" spans="1:7" x14ac:dyDescent="0.55000000000000004">
      <c r="A9321" s="1">
        <v>43408</v>
      </c>
      <c r="B9321" t="s">
        <v>22</v>
      </c>
      <c r="C9321" t="s">
        <v>331</v>
      </c>
      <c r="D9321" t="s">
        <v>26</v>
      </c>
      <c r="E9321" t="s">
        <v>42</v>
      </c>
      <c r="F9321" t="s">
        <v>43</v>
      </c>
      <c r="G9321">
        <v>4.9279999999999999</v>
      </c>
    </row>
    <row r="9322" spans="1:7" x14ac:dyDescent="0.55000000000000004">
      <c r="A9322" s="1">
        <v>43165</v>
      </c>
      <c r="B9322" t="s">
        <v>22</v>
      </c>
      <c r="C9322" t="s">
        <v>100</v>
      </c>
      <c r="D9322" t="s">
        <v>101</v>
      </c>
      <c r="E9322" t="s">
        <v>42</v>
      </c>
      <c r="F9322" t="s">
        <v>43</v>
      </c>
      <c r="G9322">
        <v>4.9279999999999999</v>
      </c>
    </row>
    <row r="9323" spans="1:7" x14ac:dyDescent="0.55000000000000004">
      <c r="A9323" s="1">
        <v>42620</v>
      </c>
      <c r="B9323" t="s">
        <v>37</v>
      </c>
      <c r="C9323" t="s">
        <v>143</v>
      </c>
      <c r="D9323" t="s">
        <v>144</v>
      </c>
      <c r="E9323" t="s">
        <v>42</v>
      </c>
      <c r="F9323" t="s">
        <v>71</v>
      </c>
      <c r="G9323">
        <v>4.923</v>
      </c>
    </row>
    <row r="9324" spans="1:7" x14ac:dyDescent="0.55000000000000004">
      <c r="A9324" s="1">
        <v>43345</v>
      </c>
      <c r="B9324" t="s">
        <v>37</v>
      </c>
      <c r="C9324" t="s">
        <v>263</v>
      </c>
      <c r="D9324" t="s">
        <v>144</v>
      </c>
      <c r="E9324" t="s">
        <v>42</v>
      </c>
      <c r="F9324" t="s">
        <v>64</v>
      </c>
      <c r="G9324">
        <v>4.92</v>
      </c>
    </row>
    <row r="9325" spans="1:7" x14ac:dyDescent="0.55000000000000004">
      <c r="A9325" s="1">
        <v>43001</v>
      </c>
      <c r="B9325" t="s">
        <v>37</v>
      </c>
      <c r="C9325" t="s">
        <v>494</v>
      </c>
      <c r="D9325" t="s">
        <v>144</v>
      </c>
      <c r="E9325" t="s">
        <v>42</v>
      </c>
      <c r="F9325" t="s">
        <v>64</v>
      </c>
      <c r="G9325">
        <v>4.9119999999999999</v>
      </c>
    </row>
    <row r="9326" spans="1:7" x14ac:dyDescent="0.55000000000000004">
      <c r="A9326" s="1">
        <v>43059</v>
      </c>
      <c r="B9326" t="s">
        <v>37</v>
      </c>
      <c r="C9326" t="s">
        <v>250</v>
      </c>
      <c r="D9326" t="s">
        <v>101</v>
      </c>
      <c r="E9326" t="s">
        <v>42</v>
      </c>
      <c r="F9326" t="s">
        <v>71</v>
      </c>
      <c r="G9326">
        <v>4.91</v>
      </c>
    </row>
    <row r="9327" spans="1:7" x14ac:dyDescent="0.55000000000000004">
      <c r="A9327" s="1">
        <v>43219</v>
      </c>
      <c r="B9327" t="s">
        <v>22</v>
      </c>
      <c r="C9327" t="s">
        <v>786</v>
      </c>
      <c r="D9327" t="s">
        <v>144</v>
      </c>
      <c r="E9327" t="s">
        <v>42</v>
      </c>
      <c r="F9327" t="s">
        <v>43</v>
      </c>
      <c r="G9327">
        <v>4.91</v>
      </c>
    </row>
    <row r="9328" spans="1:7" x14ac:dyDescent="0.55000000000000004">
      <c r="A9328" s="1">
        <v>42850</v>
      </c>
      <c r="B9328" t="s">
        <v>22</v>
      </c>
      <c r="C9328" t="s">
        <v>143</v>
      </c>
      <c r="D9328" t="s">
        <v>144</v>
      </c>
      <c r="E9328" t="s">
        <v>42</v>
      </c>
      <c r="F9328" t="s">
        <v>71</v>
      </c>
      <c r="G9328">
        <v>4.8959999999999999</v>
      </c>
    </row>
    <row r="9329" spans="1:7" x14ac:dyDescent="0.55000000000000004">
      <c r="A9329" s="1">
        <v>42504</v>
      </c>
      <c r="B9329" t="s">
        <v>98</v>
      </c>
      <c r="C9329" t="s">
        <v>143</v>
      </c>
      <c r="D9329" t="s">
        <v>144</v>
      </c>
      <c r="E9329" t="s">
        <v>42</v>
      </c>
      <c r="F9329" t="s">
        <v>71</v>
      </c>
      <c r="G9329">
        <v>4.8959999999999999</v>
      </c>
    </row>
    <row r="9330" spans="1:7" x14ac:dyDescent="0.55000000000000004">
      <c r="A9330" s="1">
        <v>43350</v>
      </c>
      <c r="B9330" t="s">
        <v>22</v>
      </c>
      <c r="C9330" t="s">
        <v>143</v>
      </c>
      <c r="D9330" t="s">
        <v>144</v>
      </c>
      <c r="E9330" t="s">
        <v>42</v>
      </c>
      <c r="F9330" t="s">
        <v>169</v>
      </c>
      <c r="G9330">
        <v>4.8959999999999999</v>
      </c>
    </row>
    <row r="9331" spans="1:7" x14ac:dyDescent="0.55000000000000004">
      <c r="A9331" s="1">
        <v>42694</v>
      </c>
      <c r="B9331" t="s">
        <v>22</v>
      </c>
      <c r="C9331" t="s">
        <v>453</v>
      </c>
      <c r="D9331" t="s">
        <v>40</v>
      </c>
      <c r="E9331" t="s">
        <v>42</v>
      </c>
      <c r="F9331" t="s">
        <v>71</v>
      </c>
      <c r="G9331">
        <v>4.8959999999999999</v>
      </c>
    </row>
    <row r="9332" spans="1:7" x14ac:dyDescent="0.55000000000000004">
      <c r="A9332" s="1">
        <v>43205</v>
      </c>
      <c r="B9332" t="s">
        <v>22</v>
      </c>
      <c r="C9332" t="s">
        <v>315</v>
      </c>
      <c r="D9332" t="s">
        <v>26</v>
      </c>
      <c r="E9332" t="s">
        <v>42</v>
      </c>
      <c r="F9332" t="s">
        <v>64</v>
      </c>
      <c r="G9332">
        <v>4.8899999999999997</v>
      </c>
    </row>
    <row r="9333" spans="1:7" x14ac:dyDescent="0.55000000000000004">
      <c r="A9333" s="1">
        <v>43352</v>
      </c>
      <c r="B9333" t="s">
        <v>22</v>
      </c>
      <c r="C9333" t="s">
        <v>494</v>
      </c>
      <c r="D9333" t="s">
        <v>144</v>
      </c>
      <c r="E9333" t="s">
        <v>42</v>
      </c>
      <c r="F9333" t="s">
        <v>71</v>
      </c>
      <c r="G9333">
        <v>4.8600000000000003</v>
      </c>
    </row>
    <row r="9334" spans="1:7" x14ac:dyDescent="0.55000000000000004">
      <c r="A9334" s="1">
        <v>43362</v>
      </c>
      <c r="B9334" t="s">
        <v>98</v>
      </c>
      <c r="C9334" t="s">
        <v>143</v>
      </c>
      <c r="D9334" t="s">
        <v>144</v>
      </c>
      <c r="E9334" t="s">
        <v>42</v>
      </c>
      <c r="F9334" t="s">
        <v>71</v>
      </c>
      <c r="G9334">
        <v>4.8419999999999996</v>
      </c>
    </row>
    <row r="9335" spans="1:7" x14ac:dyDescent="0.55000000000000004">
      <c r="A9335" s="1">
        <v>43220</v>
      </c>
      <c r="B9335" t="s">
        <v>98</v>
      </c>
      <c r="C9335" t="s">
        <v>50</v>
      </c>
      <c r="D9335" t="s">
        <v>26</v>
      </c>
      <c r="E9335" t="s">
        <v>42</v>
      </c>
      <c r="F9335" t="s">
        <v>71</v>
      </c>
      <c r="G9335">
        <v>4.8419999999999996</v>
      </c>
    </row>
    <row r="9336" spans="1:7" x14ac:dyDescent="0.55000000000000004">
      <c r="A9336" s="1">
        <v>42211</v>
      </c>
      <c r="B9336" t="s">
        <v>22</v>
      </c>
      <c r="C9336" t="s">
        <v>100</v>
      </c>
      <c r="D9336" t="s">
        <v>101</v>
      </c>
      <c r="E9336" t="s">
        <v>42</v>
      </c>
      <c r="F9336" t="s">
        <v>74</v>
      </c>
      <c r="G9336">
        <v>4.8360000000000003</v>
      </c>
    </row>
    <row r="9337" spans="1:7" x14ac:dyDescent="0.55000000000000004">
      <c r="A9337" s="1">
        <v>42145</v>
      </c>
      <c r="B9337" t="s">
        <v>22</v>
      </c>
      <c r="C9337" t="s">
        <v>100</v>
      </c>
      <c r="D9337" t="s">
        <v>101</v>
      </c>
      <c r="E9337" t="s">
        <v>42</v>
      </c>
      <c r="F9337" t="s">
        <v>86</v>
      </c>
      <c r="G9337">
        <v>4.8319999999999999</v>
      </c>
    </row>
    <row r="9338" spans="1:7" x14ac:dyDescent="0.55000000000000004">
      <c r="A9338" s="1">
        <v>43452</v>
      </c>
      <c r="B9338" t="s">
        <v>22</v>
      </c>
      <c r="C9338" t="s">
        <v>494</v>
      </c>
      <c r="D9338" t="s">
        <v>144</v>
      </c>
      <c r="E9338" t="s">
        <v>42</v>
      </c>
      <c r="F9338" t="s">
        <v>265</v>
      </c>
      <c r="G9338">
        <v>4.8239999999999998</v>
      </c>
    </row>
    <row r="9339" spans="1:7" x14ac:dyDescent="0.55000000000000004">
      <c r="A9339" s="1">
        <v>42357</v>
      </c>
      <c r="B9339" t="s">
        <v>22</v>
      </c>
      <c r="C9339" t="s">
        <v>50</v>
      </c>
      <c r="D9339" t="s">
        <v>26</v>
      </c>
      <c r="E9339" t="s">
        <v>42</v>
      </c>
      <c r="F9339" t="s">
        <v>71</v>
      </c>
      <c r="G9339">
        <v>4.8120000000000003</v>
      </c>
    </row>
    <row r="9340" spans="1:7" x14ac:dyDescent="0.55000000000000004">
      <c r="A9340" s="1">
        <v>43085</v>
      </c>
      <c r="B9340" t="s">
        <v>22</v>
      </c>
      <c r="C9340" t="s">
        <v>207</v>
      </c>
      <c r="D9340" t="s">
        <v>101</v>
      </c>
      <c r="E9340" t="s">
        <v>42</v>
      </c>
      <c r="F9340" t="s">
        <v>71</v>
      </c>
      <c r="G9340">
        <v>4.7880000000000003</v>
      </c>
    </row>
    <row r="9341" spans="1:7" x14ac:dyDescent="0.55000000000000004">
      <c r="A9341" s="1">
        <v>42893</v>
      </c>
      <c r="B9341" t="s">
        <v>98</v>
      </c>
      <c r="C9341" t="s">
        <v>39</v>
      </c>
      <c r="D9341" t="s">
        <v>40</v>
      </c>
      <c r="E9341" t="s">
        <v>42</v>
      </c>
      <c r="F9341" t="s">
        <v>71</v>
      </c>
      <c r="G9341">
        <v>4.7839999999999998</v>
      </c>
    </row>
    <row r="9342" spans="1:7" x14ac:dyDescent="0.55000000000000004">
      <c r="A9342" s="1">
        <v>42780</v>
      </c>
      <c r="B9342" t="s">
        <v>22</v>
      </c>
      <c r="C9342" t="s">
        <v>2738</v>
      </c>
      <c r="D9342" t="s">
        <v>144</v>
      </c>
      <c r="E9342" t="s">
        <v>42</v>
      </c>
      <c r="F9342" t="s">
        <v>86</v>
      </c>
      <c r="G9342">
        <v>4.7699999999999996</v>
      </c>
    </row>
    <row r="9343" spans="1:7" x14ac:dyDescent="0.55000000000000004">
      <c r="A9343" s="1">
        <v>42840</v>
      </c>
      <c r="B9343" t="s">
        <v>98</v>
      </c>
      <c r="C9343" t="s">
        <v>84</v>
      </c>
      <c r="D9343" t="s">
        <v>26</v>
      </c>
      <c r="E9343" t="s">
        <v>42</v>
      </c>
      <c r="F9343" t="s">
        <v>55</v>
      </c>
      <c r="G9343">
        <v>4.7679999999999998</v>
      </c>
    </row>
    <row r="9344" spans="1:7" x14ac:dyDescent="0.55000000000000004">
      <c r="A9344" s="1">
        <v>42869</v>
      </c>
      <c r="B9344" t="s">
        <v>37</v>
      </c>
      <c r="C9344" t="s">
        <v>50</v>
      </c>
      <c r="D9344" t="s">
        <v>26</v>
      </c>
      <c r="E9344" t="s">
        <v>42</v>
      </c>
      <c r="F9344" t="s">
        <v>64</v>
      </c>
      <c r="G9344">
        <v>4.7679999999999998</v>
      </c>
    </row>
    <row r="9345" spans="1:7" x14ac:dyDescent="0.55000000000000004">
      <c r="A9345" s="1">
        <v>43393</v>
      </c>
      <c r="B9345" t="s">
        <v>22</v>
      </c>
      <c r="C9345" t="s">
        <v>50</v>
      </c>
      <c r="D9345" t="s">
        <v>26</v>
      </c>
      <c r="E9345" t="s">
        <v>42</v>
      </c>
      <c r="F9345" t="s">
        <v>55</v>
      </c>
      <c r="G9345">
        <v>4.7679999999999998</v>
      </c>
    </row>
    <row r="9346" spans="1:7" x14ac:dyDescent="0.55000000000000004">
      <c r="A9346" s="1">
        <v>43129</v>
      </c>
      <c r="B9346" t="s">
        <v>22</v>
      </c>
      <c r="C9346" t="s">
        <v>143</v>
      </c>
      <c r="D9346" t="s">
        <v>144</v>
      </c>
      <c r="E9346" t="s">
        <v>42</v>
      </c>
      <c r="F9346" t="s">
        <v>64</v>
      </c>
      <c r="G9346">
        <v>4.7679999999999998</v>
      </c>
    </row>
    <row r="9347" spans="1:7" x14ac:dyDescent="0.55000000000000004">
      <c r="A9347" s="1">
        <v>42614</v>
      </c>
      <c r="B9347" t="s">
        <v>22</v>
      </c>
      <c r="C9347" t="s">
        <v>39</v>
      </c>
      <c r="D9347" t="s">
        <v>40</v>
      </c>
      <c r="E9347" t="s">
        <v>42</v>
      </c>
      <c r="F9347" t="s">
        <v>71</v>
      </c>
      <c r="G9347">
        <v>4.7519999999999998</v>
      </c>
    </row>
    <row r="9348" spans="1:7" x14ac:dyDescent="0.55000000000000004">
      <c r="A9348" s="1">
        <v>43235</v>
      </c>
      <c r="B9348" t="s">
        <v>22</v>
      </c>
      <c r="C9348" t="s">
        <v>306</v>
      </c>
      <c r="D9348" t="s">
        <v>40</v>
      </c>
      <c r="E9348" t="s">
        <v>42</v>
      </c>
      <c r="F9348" t="s">
        <v>71</v>
      </c>
      <c r="G9348">
        <v>4.7519999999999998</v>
      </c>
    </row>
    <row r="9349" spans="1:7" x14ac:dyDescent="0.55000000000000004">
      <c r="A9349" s="1">
        <v>42939</v>
      </c>
      <c r="B9349" t="s">
        <v>22</v>
      </c>
      <c r="C9349" t="s">
        <v>100</v>
      </c>
      <c r="D9349" t="s">
        <v>101</v>
      </c>
      <c r="E9349" t="s">
        <v>42</v>
      </c>
      <c r="F9349" t="s">
        <v>71</v>
      </c>
      <c r="G9349">
        <v>4.7519999999999998</v>
      </c>
    </row>
    <row r="9350" spans="1:7" x14ac:dyDescent="0.55000000000000004">
      <c r="A9350" s="1">
        <v>42893</v>
      </c>
      <c r="B9350" t="s">
        <v>98</v>
      </c>
      <c r="C9350" t="s">
        <v>39</v>
      </c>
      <c r="D9350" t="s">
        <v>40</v>
      </c>
      <c r="E9350" t="s">
        <v>42</v>
      </c>
      <c r="F9350" t="s">
        <v>86</v>
      </c>
      <c r="G9350">
        <v>4.7300000000000004</v>
      </c>
    </row>
    <row r="9351" spans="1:7" x14ac:dyDescent="0.55000000000000004">
      <c r="A9351" s="1">
        <v>42731</v>
      </c>
      <c r="B9351" t="s">
        <v>37</v>
      </c>
      <c r="C9351" t="s">
        <v>331</v>
      </c>
      <c r="D9351" t="s">
        <v>26</v>
      </c>
      <c r="E9351" t="s">
        <v>67</v>
      </c>
      <c r="F9351" t="s">
        <v>157</v>
      </c>
      <c r="G9351">
        <v>4.7279999999999998</v>
      </c>
    </row>
    <row r="9352" spans="1:7" x14ac:dyDescent="0.55000000000000004">
      <c r="A9352" s="1">
        <v>42241</v>
      </c>
      <c r="B9352" t="s">
        <v>22</v>
      </c>
      <c r="C9352" t="s">
        <v>494</v>
      </c>
      <c r="D9352" t="s">
        <v>144</v>
      </c>
      <c r="E9352" t="s">
        <v>42</v>
      </c>
      <c r="F9352" t="s">
        <v>169</v>
      </c>
      <c r="G9352">
        <v>4.72</v>
      </c>
    </row>
    <row r="9353" spans="1:7" x14ac:dyDescent="0.55000000000000004">
      <c r="A9353" s="1">
        <v>42434</v>
      </c>
      <c r="B9353" t="s">
        <v>22</v>
      </c>
      <c r="C9353" t="s">
        <v>207</v>
      </c>
      <c r="D9353" t="s">
        <v>101</v>
      </c>
      <c r="E9353" t="s">
        <v>28</v>
      </c>
      <c r="F9353" t="s">
        <v>61</v>
      </c>
      <c r="G9353">
        <v>4.7119999999999997</v>
      </c>
    </row>
    <row r="9354" spans="1:7" x14ac:dyDescent="0.55000000000000004">
      <c r="A9354" s="1">
        <v>42682</v>
      </c>
      <c r="B9354" t="s">
        <v>37</v>
      </c>
      <c r="C9354" t="s">
        <v>84</v>
      </c>
      <c r="D9354" t="s">
        <v>26</v>
      </c>
      <c r="E9354" t="s">
        <v>28</v>
      </c>
      <c r="F9354" t="s">
        <v>61</v>
      </c>
      <c r="G9354">
        <v>4.7119999999999997</v>
      </c>
    </row>
    <row r="9355" spans="1:7" x14ac:dyDescent="0.55000000000000004">
      <c r="A9355" s="1">
        <v>42278</v>
      </c>
      <c r="B9355" t="s">
        <v>98</v>
      </c>
      <c r="C9355" t="s">
        <v>1392</v>
      </c>
      <c r="D9355" t="s">
        <v>40</v>
      </c>
      <c r="E9355" t="s">
        <v>42</v>
      </c>
      <c r="F9355" t="s">
        <v>265</v>
      </c>
      <c r="G9355">
        <v>4.71</v>
      </c>
    </row>
    <row r="9356" spans="1:7" x14ac:dyDescent="0.55000000000000004">
      <c r="A9356" s="1">
        <v>43070</v>
      </c>
      <c r="B9356" t="s">
        <v>22</v>
      </c>
      <c r="C9356" t="s">
        <v>331</v>
      </c>
      <c r="D9356" t="s">
        <v>26</v>
      </c>
      <c r="E9356" t="s">
        <v>42</v>
      </c>
      <c r="F9356" t="s">
        <v>64</v>
      </c>
      <c r="G9356">
        <v>4.7039999999999997</v>
      </c>
    </row>
    <row r="9357" spans="1:7" x14ac:dyDescent="0.55000000000000004">
      <c r="A9357" s="1">
        <v>43352</v>
      </c>
      <c r="B9357" t="s">
        <v>37</v>
      </c>
      <c r="C9357" t="s">
        <v>143</v>
      </c>
      <c r="D9357" t="s">
        <v>144</v>
      </c>
      <c r="E9357" t="s">
        <v>42</v>
      </c>
      <c r="F9357" t="s">
        <v>64</v>
      </c>
      <c r="G9357">
        <v>4.6719999999999997</v>
      </c>
    </row>
    <row r="9358" spans="1:7" x14ac:dyDescent="0.55000000000000004">
      <c r="A9358" s="1">
        <v>42279</v>
      </c>
      <c r="B9358" t="s">
        <v>37</v>
      </c>
      <c r="C9358" t="s">
        <v>306</v>
      </c>
      <c r="D9358" t="s">
        <v>40</v>
      </c>
      <c r="E9358" t="s">
        <v>42</v>
      </c>
      <c r="F9358" t="s">
        <v>265</v>
      </c>
      <c r="G9358">
        <v>4.6719999999999997</v>
      </c>
    </row>
    <row r="9359" spans="1:7" x14ac:dyDescent="0.55000000000000004">
      <c r="A9359" s="1">
        <v>42739</v>
      </c>
      <c r="B9359" t="s">
        <v>37</v>
      </c>
      <c r="C9359" t="s">
        <v>143</v>
      </c>
      <c r="D9359" t="s">
        <v>144</v>
      </c>
      <c r="E9359" t="s">
        <v>42</v>
      </c>
      <c r="F9359" t="s">
        <v>64</v>
      </c>
      <c r="G9359">
        <v>4.6719999999999997</v>
      </c>
    </row>
    <row r="9360" spans="1:7" x14ac:dyDescent="0.55000000000000004">
      <c r="A9360" s="1">
        <v>42686</v>
      </c>
      <c r="B9360" t="s">
        <v>37</v>
      </c>
      <c r="C9360" t="s">
        <v>50</v>
      </c>
      <c r="D9360" t="s">
        <v>26</v>
      </c>
      <c r="E9360" t="s">
        <v>42</v>
      </c>
      <c r="F9360" t="s">
        <v>71</v>
      </c>
      <c r="G9360">
        <v>4.6619999999999999</v>
      </c>
    </row>
    <row r="9361" spans="1:7" x14ac:dyDescent="0.55000000000000004">
      <c r="A9361" s="1">
        <v>42750</v>
      </c>
      <c r="B9361" t="s">
        <v>98</v>
      </c>
      <c r="C9361" t="s">
        <v>786</v>
      </c>
      <c r="D9361" t="s">
        <v>144</v>
      </c>
      <c r="E9361" t="s">
        <v>42</v>
      </c>
      <c r="F9361" t="s">
        <v>64</v>
      </c>
      <c r="G9361">
        <v>4.66</v>
      </c>
    </row>
    <row r="9362" spans="1:7" x14ac:dyDescent="0.55000000000000004">
      <c r="A9362" s="1">
        <v>43424</v>
      </c>
      <c r="B9362" t="s">
        <v>22</v>
      </c>
      <c r="C9362" t="s">
        <v>494</v>
      </c>
      <c r="D9362" t="s">
        <v>144</v>
      </c>
      <c r="E9362" t="s">
        <v>28</v>
      </c>
      <c r="F9362" t="s">
        <v>61</v>
      </c>
      <c r="G9362">
        <v>4.6559999999999997</v>
      </c>
    </row>
    <row r="9363" spans="1:7" x14ac:dyDescent="0.55000000000000004">
      <c r="A9363" s="1">
        <v>42904</v>
      </c>
      <c r="B9363" t="s">
        <v>37</v>
      </c>
      <c r="C9363" t="s">
        <v>143</v>
      </c>
      <c r="D9363" t="s">
        <v>144</v>
      </c>
      <c r="E9363" t="s">
        <v>42</v>
      </c>
      <c r="F9363" t="s">
        <v>71</v>
      </c>
      <c r="G9363">
        <v>4.6260000000000003</v>
      </c>
    </row>
    <row r="9364" spans="1:7" x14ac:dyDescent="0.55000000000000004">
      <c r="A9364" s="1">
        <v>42974</v>
      </c>
      <c r="B9364" t="s">
        <v>22</v>
      </c>
      <c r="C9364" t="s">
        <v>100</v>
      </c>
      <c r="D9364" t="s">
        <v>101</v>
      </c>
      <c r="E9364" t="s">
        <v>42</v>
      </c>
      <c r="F9364" t="s">
        <v>86</v>
      </c>
      <c r="G9364">
        <v>4.6239999999999997</v>
      </c>
    </row>
    <row r="9365" spans="1:7" x14ac:dyDescent="0.55000000000000004">
      <c r="A9365" s="1">
        <v>42264</v>
      </c>
      <c r="B9365" t="s">
        <v>22</v>
      </c>
      <c r="C9365" t="s">
        <v>84</v>
      </c>
      <c r="D9365" t="s">
        <v>26</v>
      </c>
      <c r="E9365" t="s">
        <v>42</v>
      </c>
      <c r="F9365" t="s">
        <v>86</v>
      </c>
      <c r="G9365">
        <v>4.6239999999999997</v>
      </c>
    </row>
    <row r="9366" spans="1:7" x14ac:dyDescent="0.55000000000000004">
      <c r="A9366" s="1">
        <v>43049</v>
      </c>
      <c r="B9366" t="s">
        <v>98</v>
      </c>
      <c r="C9366" t="s">
        <v>494</v>
      </c>
      <c r="D9366" t="s">
        <v>144</v>
      </c>
      <c r="E9366" t="s">
        <v>42</v>
      </c>
      <c r="F9366" t="s">
        <v>86</v>
      </c>
      <c r="G9366">
        <v>4.6239999999999997</v>
      </c>
    </row>
    <row r="9367" spans="1:7" x14ac:dyDescent="0.55000000000000004">
      <c r="A9367" s="1">
        <v>42996</v>
      </c>
      <c r="B9367" t="s">
        <v>22</v>
      </c>
      <c r="C9367" t="s">
        <v>263</v>
      </c>
      <c r="D9367" t="s">
        <v>144</v>
      </c>
      <c r="E9367" t="s">
        <v>42</v>
      </c>
      <c r="F9367" t="s">
        <v>71</v>
      </c>
      <c r="G9367">
        <v>4.6159999999999997</v>
      </c>
    </row>
    <row r="9368" spans="1:7" x14ac:dyDescent="0.55000000000000004">
      <c r="A9368" s="1">
        <v>42269</v>
      </c>
      <c r="B9368" t="s">
        <v>22</v>
      </c>
      <c r="C9368" t="s">
        <v>50</v>
      </c>
      <c r="D9368" t="s">
        <v>26</v>
      </c>
      <c r="E9368" t="s">
        <v>42</v>
      </c>
      <c r="F9368" t="s">
        <v>43</v>
      </c>
      <c r="G9368">
        <v>4.6079999999999997</v>
      </c>
    </row>
    <row r="9369" spans="1:7" x14ac:dyDescent="0.55000000000000004">
      <c r="A9369" s="1">
        <v>43220</v>
      </c>
      <c r="B9369" t="s">
        <v>98</v>
      </c>
      <c r="C9369" t="s">
        <v>50</v>
      </c>
      <c r="D9369" t="s">
        <v>26</v>
      </c>
      <c r="E9369" t="s">
        <v>42</v>
      </c>
      <c r="F9369" t="s">
        <v>43</v>
      </c>
      <c r="G9369">
        <v>4.6079999999999997</v>
      </c>
    </row>
    <row r="9370" spans="1:7" x14ac:dyDescent="0.55000000000000004">
      <c r="A9370" s="1">
        <v>42591</v>
      </c>
      <c r="B9370" t="s">
        <v>37</v>
      </c>
      <c r="C9370" t="s">
        <v>50</v>
      </c>
      <c r="D9370" t="s">
        <v>26</v>
      </c>
      <c r="E9370" t="s">
        <v>42</v>
      </c>
      <c r="F9370" t="s">
        <v>43</v>
      </c>
      <c r="G9370">
        <v>4.6079999999999997</v>
      </c>
    </row>
    <row r="9371" spans="1:7" x14ac:dyDescent="0.55000000000000004">
      <c r="A9371" s="1">
        <v>42438</v>
      </c>
      <c r="B9371" t="s">
        <v>22</v>
      </c>
      <c r="C9371" t="s">
        <v>84</v>
      </c>
      <c r="D9371" t="s">
        <v>26</v>
      </c>
      <c r="E9371" t="s">
        <v>42</v>
      </c>
      <c r="F9371" t="s">
        <v>43</v>
      </c>
      <c r="G9371">
        <v>4.6079999999999997</v>
      </c>
    </row>
    <row r="9372" spans="1:7" x14ac:dyDescent="0.55000000000000004">
      <c r="A9372" s="1">
        <v>42546</v>
      </c>
      <c r="B9372" t="s">
        <v>22</v>
      </c>
      <c r="C9372" t="s">
        <v>100</v>
      </c>
      <c r="D9372" t="s">
        <v>101</v>
      </c>
      <c r="E9372" t="s">
        <v>42</v>
      </c>
      <c r="F9372" t="s">
        <v>43</v>
      </c>
      <c r="G9372">
        <v>4.6079999999999997</v>
      </c>
    </row>
    <row r="9373" spans="1:7" x14ac:dyDescent="0.55000000000000004">
      <c r="A9373" s="1">
        <v>43176</v>
      </c>
      <c r="B9373" t="s">
        <v>98</v>
      </c>
      <c r="C9373" t="s">
        <v>331</v>
      </c>
      <c r="D9373" t="s">
        <v>26</v>
      </c>
      <c r="E9373" t="s">
        <v>42</v>
      </c>
      <c r="F9373" t="s">
        <v>43</v>
      </c>
      <c r="G9373">
        <v>4.6079999999999997</v>
      </c>
    </row>
    <row r="9374" spans="1:7" x14ac:dyDescent="0.55000000000000004">
      <c r="A9374" s="1">
        <v>43221</v>
      </c>
      <c r="B9374" t="s">
        <v>22</v>
      </c>
      <c r="C9374" t="s">
        <v>50</v>
      </c>
      <c r="D9374" t="s">
        <v>26</v>
      </c>
      <c r="E9374" t="s">
        <v>42</v>
      </c>
      <c r="F9374" t="s">
        <v>43</v>
      </c>
      <c r="G9374">
        <v>4.6079999999999997</v>
      </c>
    </row>
    <row r="9375" spans="1:7" x14ac:dyDescent="0.55000000000000004">
      <c r="A9375" s="1">
        <v>42344</v>
      </c>
      <c r="B9375" t="s">
        <v>22</v>
      </c>
      <c r="C9375" t="s">
        <v>207</v>
      </c>
      <c r="D9375" t="s">
        <v>101</v>
      </c>
      <c r="E9375" t="s">
        <v>42</v>
      </c>
      <c r="F9375" t="s">
        <v>71</v>
      </c>
      <c r="G9375">
        <v>4.5999999999999996</v>
      </c>
    </row>
    <row r="9376" spans="1:7" x14ac:dyDescent="0.55000000000000004">
      <c r="A9376" s="1">
        <v>43262</v>
      </c>
      <c r="B9376" t="s">
        <v>22</v>
      </c>
      <c r="C9376" t="s">
        <v>84</v>
      </c>
      <c r="D9376" t="s">
        <v>26</v>
      </c>
      <c r="E9376" t="s">
        <v>42</v>
      </c>
      <c r="F9376" t="s">
        <v>71</v>
      </c>
      <c r="G9376">
        <v>4.5720000000000001</v>
      </c>
    </row>
    <row r="9377" spans="1:7" x14ac:dyDescent="0.55000000000000004">
      <c r="A9377" s="1">
        <v>42221</v>
      </c>
      <c r="B9377" t="s">
        <v>37</v>
      </c>
      <c r="C9377" t="s">
        <v>745</v>
      </c>
      <c r="D9377" t="s">
        <v>144</v>
      </c>
      <c r="E9377" t="s">
        <v>42</v>
      </c>
      <c r="F9377" t="s">
        <v>64</v>
      </c>
      <c r="G9377">
        <v>4.5599999999999996</v>
      </c>
    </row>
    <row r="9378" spans="1:7" x14ac:dyDescent="0.55000000000000004">
      <c r="A9378" s="1">
        <v>43254</v>
      </c>
      <c r="B9378" t="s">
        <v>22</v>
      </c>
      <c r="C9378" t="s">
        <v>50</v>
      </c>
      <c r="D9378" t="s">
        <v>26</v>
      </c>
      <c r="E9378" t="s">
        <v>42</v>
      </c>
      <c r="F9378" t="s">
        <v>71</v>
      </c>
      <c r="G9378">
        <v>4.5540000000000003</v>
      </c>
    </row>
    <row r="9379" spans="1:7" x14ac:dyDescent="0.55000000000000004">
      <c r="A9379" s="1">
        <v>42809</v>
      </c>
      <c r="B9379" t="s">
        <v>37</v>
      </c>
      <c r="C9379" t="s">
        <v>39</v>
      </c>
      <c r="D9379" t="s">
        <v>40</v>
      </c>
      <c r="E9379" t="s">
        <v>42</v>
      </c>
      <c r="F9379" t="s">
        <v>71</v>
      </c>
      <c r="G9379">
        <v>4.5439999999999996</v>
      </c>
    </row>
    <row r="9380" spans="1:7" x14ac:dyDescent="0.55000000000000004">
      <c r="A9380" s="1">
        <v>43277</v>
      </c>
      <c r="B9380" t="s">
        <v>98</v>
      </c>
      <c r="C9380" t="s">
        <v>234</v>
      </c>
      <c r="D9380" t="s">
        <v>101</v>
      </c>
      <c r="E9380" t="s">
        <v>42</v>
      </c>
      <c r="F9380" t="s">
        <v>86</v>
      </c>
      <c r="G9380">
        <v>4.54</v>
      </c>
    </row>
    <row r="9381" spans="1:7" x14ac:dyDescent="0.55000000000000004">
      <c r="A9381" s="1">
        <v>42539</v>
      </c>
      <c r="B9381" t="s">
        <v>98</v>
      </c>
      <c r="C9381" t="s">
        <v>306</v>
      </c>
      <c r="D9381" t="s">
        <v>40</v>
      </c>
      <c r="E9381" t="s">
        <v>42</v>
      </c>
      <c r="F9381" t="s">
        <v>71</v>
      </c>
      <c r="G9381">
        <v>4.5359999999999996</v>
      </c>
    </row>
    <row r="9382" spans="1:7" x14ac:dyDescent="0.55000000000000004">
      <c r="A9382" s="1">
        <v>42641</v>
      </c>
      <c r="B9382" t="s">
        <v>22</v>
      </c>
      <c r="C9382" t="s">
        <v>453</v>
      </c>
      <c r="D9382" t="s">
        <v>40</v>
      </c>
      <c r="E9382" t="s">
        <v>42</v>
      </c>
      <c r="F9382" t="s">
        <v>265</v>
      </c>
      <c r="G9382">
        <v>4.5119999999999996</v>
      </c>
    </row>
    <row r="9383" spans="1:7" x14ac:dyDescent="0.55000000000000004">
      <c r="A9383" s="1">
        <v>43352</v>
      </c>
      <c r="B9383" t="s">
        <v>37</v>
      </c>
      <c r="C9383" t="s">
        <v>143</v>
      </c>
      <c r="D9383" t="s">
        <v>144</v>
      </c>
      <c r="E9383" t="s">
        <v>42</v>
      </c>
      <c r="F9383" t="s">
        <v>71</v>
      </c>
      <c r="G9383">
        <v>4.5030000000000001</v>
      </c>
    </row>
    <row r="9384" spans="1:7" x14ac:dyDescent="0.55000000000000004">
      <c r="A9384" s="1">
        <v>43061</v>
      </c>
      <c r="B9384" t="s">
        <v>22</v>
      </c>
      <c r="C9384" t="s">
        <v>100</v>
      </c>
      <c r="D9384" t="s">
        <v>101</v>
      </c>
      <c r="E9384" t="s">
        <v>42</v>
      </c>
      <c r="F9384" t="s">
        <v>71</v>
      </c>
      <c r="G9384">
        <v>4.4880000000000004</v>
      </c>
    </row>
    <row r="9385" spans="1:7" x14ac:dyDescent="0.55000000000000004">
      <c r="A9385" s="1">
        <v>42618</v>
      </c>
      <c r="B9385" t="s">
        <v>98</v>
      </c>
      <c r="C9385" t="s">
        <v>100</v>
      </c>
      <c r="D9385" t="s">
        <v>101</v>
      </c>
      <c r="E9385" t="s">
        <v>42</v>
      </c>
      <c r="F9385" t="s">
        <v>71</v>
      </c>
      <c r="G9385">
        <v>4.47</v>
      </c>
    </row>
    <row r="9386" spans="1:7" x14ac:dyDescent="0.55000000000000004">
      <c r="A9386" s="1">
        <v>43271</v>
      </c>
      <c r="B9386" t="s">
        <v>22</v>
      </c>
      <c r="C9386" t="s">
        <v>50</v>
      </c>
      <c r="D9386" t="s">
        <v>26</v>
      </c>
      <c r="E9386" t="s">
        <v>42</v>
      </c>
      <c r="F9386" t="s">
        <v>55</v>
      </c>
      <c r="G9386">
        <v>4.4640000000000004</v>
      </c>
    </row>
    <row r="9387" spans="1:7" x14ac:dyDescent="0.55000000000000004">
      <c r="A9387" s="1">
        <v>42225</v>
      </c>
      <c r="B9387" t="s">
        <v>22</v>
      </c>
      <c r="C9387" t="s">
        <v>306</v>
      </c>
      <c r="D9387" t="s">
        <v>40</v>
      </c>
      <c r="E9387" t="s">
        <v>42</v>
      </c>
      <c r="F9387" t="s">
        <v>265</v>
      </c>
      <c r="G9387">
        <v>4.4640000000000004</v>
      </c>
    </row>
    <row r="9388" spans="1:7" x14ac:dyDescent="0.55000000000000004">
      <c r="A9388" s="1">
        <v>42658</v>
      </c>
      <c r="B9388" t="s">
        <v>98</v>
      </c>
      <c r="C9388" t="s">
        <v>100</v>
      </c>
      <c r="D9388" t="s">
        <v>101</v>
      </c>
      <c r="E9388" t="s">
        <v>42</v>
      </c>
      <c r="F9388" t="s">
        <v>169</v>
      </c>
      <c r="G9388">
        <v>4.4640000000000004</v>
      </c>
    </row>
    <row r="9389" spans="1:7" x14ac:dyDescent="0.55000000000000004">
      <c r="A9389" s="1">
        <v>42884</v>
      </c>
      <c r="B9389" t="s">
        <v>22</v>
      </c>
      <c r="C9389" t="s">
        <v>331</v>
      </c>
      <c r="D9389" t="s">
        <v>26</v>
      </c>
      <c r="E9389" t="s">
        <v>42</v>
      </c>
      <c r="F9389" t="s">
        <v>64</v>
      </c>
      <c r="G9389">
        <v>4.4480000000000004</v>
      </c>
    </row>
    <row r="9390" spans="1:7" x14ac:dyDescent="0.55000000000000004">
      <c r="A9390" s="1">
        <v>42080</v>
      </c>
      <c r="B9390" t="s">
        <v>22</v>
      </c>
      <c r="C9390" t="s">
        <v>100</v>
      </c>
      <c r="D9390" t="s">
        <v>101</v>
      </c>
      <c r="E9390" t="s">
        <v>42</v>
      </c>
      <c r="F9390" t="s">
        <v>64</v>
      </c>
      <c r="G9390">
        <v>4.4480000000000004</v>
      </c>
    </row>
    <row r="9391" spans="1:7" x14ac:dyDescent="0.55000000000000004">
      <c r="A9391" s="1">
        <v>42939</v>
      </c>
      <c r="B9391" t="s">
        <v>22</v>
      </c>
      <c r="C9391" t="s">
        <v>100</v>
      </c>
      <c r="D9391" t="s">
        <v>101</v>
      </c>
      <c r="E9391" t="s">
        <v>42</v>
      </c>
      <c r="F9391" t="s">
        <v>64</v>
      </c>
      <c r="G9391">
        <v>4.4480000000000004</v>
      </c>
    </row>
    <row r="9392" spans="1:7" x14ac:dyDescent="0.55000000000000004">
      <c r="A9392" s="1">
        <v>43295</v>
      </c>
      <c r="B9392" t="s">
        <v>22</v>
      </c>
      <c r="C9392" t="s">
        <v>39</v>
      </c>
      <c r="D9392" t="s">
        <v>40</v>
      </c>
      <c r="E9392" t="s">
        <v>42</v>
      </c>
      <c r="F9392" t="s">
        <v>71</v>
      </c>
      <c r="G9392">
        <v>4.4480000000000004</v>
      </c>
    </row>
    <row r="9393" spans="1:7" x14ac:dyDescent="0.55000000000000004">
      <c r="A9393" s="1">
        <v>43393</v>
      </c>
      <c r="B9393" t="s">
        <v>22</v>
      </c>
      <c r="C9393" t="s">
        <v>50</v>
      </c>
      <c r="D9393" t="s">
        <v>26</v>
      </c>
      <c r="E9393" t="s">
        <v>42</v>
      </c>
      <c r="F9393" t="s">
        <v>64</v>
      </c>
      <c r="G9393">
        <v>4.4480000000000004</v>
      </c>
    </row>
    <row r="9394" spans="1:7" x14ac:dyDescent="0.55000000000000004">
      <c r="A9394" s="1">
        <v>42058</v>
      </c>
      <c r="B9394" t="s">
        <v>98</v>
      </c>
      <c r="C9394" t="s">
        <v>100</v>
      </c>
      <c r="D9394" t="s">
        <v>101</v>
      </c>
      <c r="E9394" t="s">
        <v>42</v>
      </c>
      <c r="F9394" t="s">
        <v>71</v>
      </c>
      <c r="G9394">
        <v>4.4279999999999999</v>
      </c>
    </row>
    <row r="9395" spans="1:7" x14ac:dyDescent="0.55000000000000004">
      <c r="A9395" s="1">
        <v>42427</v>
      </c>
      <c r="B9395" t="s">
        <v>37</v>
      </c>
      <c r="C9395" t="s">
        <v>143</v>
      </c>
      <c r="D9395" t="s">
        <v>144</v>
      </c>
      <c r="E9395" t="s">
        <v>42</v>
      </c>
      <c r="F9395" t="s">
        <v>71</v>
      </c>
      <c r="G9395">
        <v>4.4189999999999996</v>
      </c>
    </row>
    <row r="9396" spans="1:7" x14ac:dyDescent="0.55000000000000004">
      <c r="A9396" s="1">
        <v>43200</v>
      </c>
      <c r="B9396" t="s">
        <v>37</v>
      </c>
      <c r="C9396" t="s">
        <v>50</v>
      </c>
      <c r="D9396" t="s">
        <v>26</v>
      </c>
      <c r="E9396" t="s">
        <v>42</v>
      </c>
      <c r="F9396" t="s">
        <v>71</v>
      </c>
      <c r="G9396">
        <v>4.4189999999999996</v>
      </c>
    </row>
    <row r="9397" spans="1:7" x14ac:dyDescent="0.55000000000000004">
      <c r="A9397" s="1">
        <v>43063</v>
      </c>
      <c r="B9397" t="s">
        <v>98</v>
      </c>
      <c r="C9397" t="s">
        <v>143</v>
      </c>
      <c r="D9397" t="s">
        <v>144</v>
      </c>
      <c r="E9397" t="s">
        <v>42</v>
      </c>
      <c r="F9397" t="s">
        <v>265</v>
      </c>
      <c r="G9397">
        <v>4.4160000000000004</v>
      </c>
    </row>
    <row r="9398" spans="1:7" x14ac:dyDescent="0.55000000000000004">
      <c r="A9398" s="1">
        <v>43409</v>
      </c>
      <c r="B9398" t="s">
        <v>98</v>
      </c>
      <c r="C9398" t="s">
        <v>250</v>
      </c>
      <c r="D9398" t="s">
        <v>101</v>
      </c>
      <c r="E9398" t="s">
        <v>42</v>
      </c>
      <c r="F9398" t="s">
        <v>86</v>
      </c>
      <c r="G9398">
        <v>4.41</v>
      </c>
    </row>
    <row r="9399" spans="1:7" x14ac:dyDescent="0.55000000000000004">
      <c r="A9399" s="1">
        <v>42680</v>
      </c>
      <c r="B9399" t="s">
        <v>22</v>
      </c>
      <c r="C9399" t="s">
        <v>306</v>
      </c>
      <c r="D9399" t="s">
        <v>40</v>
      </c>
      <c r="E9399" t="s">
        <v>42</v>
      </c>
      <c r="F9399" t="s">
        <v>71</v>
      </c>
      <c r="G9399">
        <v>4.4009999999999998</v>
      </c>
    </row>
    <row r="9400" spans="1:7" x14ac:dyDescent="0.55000000000000004">
      <c r="A9400" s="1">
        <v>43051</v>
      </c>
      <c r="B9400" t="s">
        <v>22</v>
      </c>
      <c r="C9400" t="s">
        <v>306</v>
      </c>
      <c r="D9400" t="s">
        <v>40</v>
      </c>
      <c r="E9400" t="s">
        <v>42</v>
      </c>
      <c r="F9400" t="s">
        <v>71</v>
      </c>
      <c r="G9400">
        <v>4.3680000000000003</v>
      </c>
    </row>
    <row r="9401" spans="1:7" x14ac:dyDescent="0.55000000000000004">
      <c r="A9401" s="1">
        <v>43310</v>
      </c>
      <c r="B9401" t="s">
        <v>22</v>
      </c>
      <c r="C9401" t="s">
        <v>84</v>
      </c>
      <c r="D9401" t="s">
        <v>26</v>
      </c>
      <c r="E9401" t="s">
        <v>42</v>
      </c>
      <c r="F9401" t="s">
        <v>64</v>
      </c>
      <c r="G9401">
        <v>4.3680000000000003</v>
      </c>
    </row>
    <row r="9402" spans="1:7" x14ac:dyDescent="0.55000000000000004">
      <c r="A9402" s="1">
        <v>43347</v>
      </c>
      <c r="B9402" t="s">
        <v>22</v>
      </c>
      <c r="C9402" t="s">
        <v>494</v>
      </c>
      <c r="D9402" t="s">
        <v>144</v>
      </c>
      <c r="E9402" t="s">
        <v>42</v>
      </c>
      <c r="F9402" t="s">
        <v>71</v>
      </c>
      <c r="G9402">
        <v>4.3680000000000003</v>
      </c>
    </row>
    <row r="9403" spans="1:7" x14ac:dyDescent="0.55000000000000004">
      <c r="A9403" s="1">
        <v>42190</v>
      </c>
      <c r="B9403" t="s">
        <v>37</v>
      </c>
      <c r="C9403" t="s">
        <v>331</v>
      </c>
      <c r="D9403" t="s">
        <v>26</v>
      </c>
      <c r="E9403" t="s">
        <v>42</v>
      </c>
      <c r="F9403" t="s">
        <v>64</v>
      </c>
      <c r="G9403">
        <v>4.3680000000000003</v>
      </c>
    </row>
    <row r="9404" spans="1:7" x14ac:dyDescent="0.55000000000000004">
      <c r="A9404" s="1">
        <v>42617</v>
      </c>
      <c r="B9404" t="s">
        <v>22</v>
      </c>
      <c r="C9404" t="s">
        <v>1271</v>
      </c>
      <c r="D9404" t="s">
        <v>26</v>
      </c>
      <c r="E9404" t="s">
        <v>42</v>
      </c>
      <c r="F9404" t="s">
        <v>86</v>
      </c>
      <c r="G9404">
        <v>4.3600000000000003</v>
      </c>
    </row>
    <row r="9405" spans="1:7" x14ac:dyDescent="0.55000000000000004">
      <c r="A9405" s="1">
        <v>42983</v>
      </c>
      <c r="B9405" t="s">
        <v>22</v>
      </c>
      <c r="C9405" t="s">
        <v>39</v>
      </c>
      <c r="D9405" t="s">
        <v>40</v>
      </c>
      <c r="E9405" t="s">
        <v>42</v>
      </c>
      <c r="F9405" t="s">
        <v>265</v>
      </c>
      <c r="G9405">
        <v>4.3600000000000003</v>
      </c>
    </row>
    <row r="9406" spans="1:7" x14ac:dyDescent="0.55000000000000004">
      <c r="A9406" s="1">
        <v>43363</v>
      </c>
      <c r="B9406" t="s">
        <v>22</v>
      </c>
      <c r="C9406" t="s">
        <v>263</v>
      </c>
      <c r="D9406" t="s">
        <v>144</v>
      </c>
      <c r="E9406" t="s">
        <v>42</v>
      </c>
      <c r="F9406" t="s">
        <v>265</v>
      </c>
      <c r="G9406">
        <v>4.3600000000000003</v>
      </c>
    </row>
    <row r="9407" spans="1:7" x14ac:dyDescent="0.55000000000000004">
      <c r="A9407" s="1">
        <v>43427</v>
      </c>
      <c r="B9407" t="s">
        <v>22</v>
      </c>
      <c r="C9407" t="s">
        <v>234</v>
      </c>
      <c r="D9407" t="s">
        <v>101</v>
      </c>
      <c r="E9407" t="s">
        <v>42</v>
      </c>
      <c r="F9407" t="s">
        <v>575</v>
      </c>
      <c r="G9407">
        <v>4.3600000000000003</v>
      </c>
    </row>
    <row r="9408" spans="1:7" x14ac:dyDescent="0.55000000000000004">
      <c r="A9408" s="1">
        <v>43436</v>
      </c>
      <c r="B9408" t="s">
        <v>22</v>
      </c>
      <c r="C9408" t="s">
        <v>1244</v>
      </c>
      <c r="D9408" t="s">
        <v>144</v>
      </c>
      <c r="E9408" t="s">
        <v>42</v>
      </c>
      <c r="F9408" t="s">
        <v>575</v>
      </c>
      <c r="G9408">
        <v>4.3600000000000003</v>
      </c>
    </row>
    <row r="9409" spans="1:7" x14ac:dyDescent="0.55000000000000004">
      <c r="A9409" s="1">
        <v>43078</v>
      </c>
      <c r="B9409" t="s">
        <v>37</v>
      </c>
      <c r="C9409" t="s">
        <v>207</v>
      </c>
      <c r="D9409" t="s">
        <v>101</v>
      </c>
      <c r="E9409" t="s">
        <v>42</v>
      </c>
      <c r="F9409" t="s">
        <v>74</v>
      </c>
      <c r="G9409">
        <v>4.3559999999999999</v>
      </c>
    </row>
    <row r="9410" spans="1:7" x14ac:dyDescent="0.55000000000000004">
      <c r="A9410" s="1">
        <v>43063</v>
      </c>
      <c r="B9410" t="s">
        <v>22</v>
      </c>
      <c r="C9410" t="s">
        <v>100</v>
      </c>
      <c r="D9410" t="s">
        <v>101</v>
      </c>
      <c r="E9410" t="s">
        <v>42</v>
      </c>
      <c r="F9410" t="s">
        <v>265</v>
      </c>
      <c r="G9410">
        <v>4.3440000000000003</v>
      </c>
    </row>
    <row r="9411" spans="1:7" x14ac:dyDescent="0.55000000000000004">
      <c r="A9411" s="1">
        <v>42280</v>
      </c>
      <c r="B9411" t="s">
        <v>22</v>
      </c>
      <c r="C9411" t="s">
        <v>100</v>
      </c>
      <c r="D9411" t="s">
        <v>101</v>
      </c>
      <c r="E9411" t="s">
        <v>42</v>
      </c>
      <c r="F9411" t="s">
        <v>265</v>
      </c>
      <c r="G9411">
        <v>4.3440000000000003</v>
      </c>
    </row>
    <row r="9412" spans="1:7" x14ac:dyDescent="0.55000000000000004">
      <c r="A9412" s="1">
        <v>42956</v>
      </c>
      <c r="B9412" t="s">
        <v>98</v>
      </c>
      <c r="C9412" t="s">
        <v>331</v>
      </c>
      <c r="D9412" t="s">
        <v>26</v>
      </c>
      <c r="E9412" t="s">
        <v>42</v>
      </c>
      <c r="F9412" t="s">
        <v>71</v>
      </c>
      <c r="G9412">
        <v>4.3380000000000001</v>
      </c>
    </row>
    <row r="9413" spans="1:7" x14ac:dyDescent="0.55000000000000004">
      <c r="A9413" s="1">
        <v>42334</v>
      </c>
      <c r="B9413" t="s">
        <v>37</v>
      </c>
      <c r="C9413" t="s">
        <v>39</v>
      </c>
      <c r="D9413" t="s">
        <v>40</v>
      </c>
      <c r="E9413" t="s">
        <v>42</v>
      </c>
      <c r="F9413" t="s">
        <v>71</v>
      </c>
      <c r="G9413">
        <v>4.32</v>
      </c>
    </row>
    <row r="9414" spans="1:7" x14ac:dyDescent="0.55000000000000004">
      <c r="A9414" s="1">
        <v>42969</v>
      </c>
      <c r="B9414" t="s">
        <v>22</v>
      </c>
      <c r="C9414" t="s">
        <v>100</v>
      </c>
      <c r="D9414" t="s">
        <v>101</v>
      </c>
      <c r="E9414" t="s">
        <v>42</v>
      </c>
      <c r="F9414" t="s">
        <v>71</v>
      </c>
      <c r="G9414">
        <v>4.3120000000000003</v>
      </c>
    </row>
    <row r="9415" spans="1:7" x14ac:dyDescent="0.55000000000000004">
      <c r="A9415" s="1">
        <v>42478</v>
      </c>
      <c r="B9415" t="s">
        <v>37</v>
      </c>
      <c r="C9415" t="s">
        <v>100</v>
      </c>
      <c r="D9415" t="s">
        <v>101</v>
      </c>
      <c r="E9415" t="s">
        <v>42</v>
      </c>
      <c r="F9415" t="s">
        <v>71</v>
      </c>
      <c r="G9415">
        <v>4.3120000000000003</v>
      </c>
    </row>
    <row r="9416" spans="1:7" x14ac:dyDescent="0.55000000000000004">
      <c r="A9416" s="1">
        <v>42703</v>
      </c>
      <c r="B9416" t="s">
        <v>98</v>
      </c>
      <c r="C9416" t="s">
        <v>39</v>
      </c>
      <c r="D9416" t="s">
        <v>40</v>
      </c>
      <c r="E9416" t="s">
        <v>42</v>
      </c>
      <c r="F9416" t="s">
        <v>71</v>
      </c>
      <c r="G9416">
        <v>4.3040000000000003</v>
      </c>
    </row>
    <row r="9417" spans="1:7" x14ac:dyDescent="0.55000000000000004">
      <c r="A9417" s="1">
        <v>43408</v>
      </c>
      <c r="B9417" t="s">
        <v>98</v>
      </c>
      <c r="C9417" t="s">
        <v>1708</v>
      </c>
      <c r="D9417" t="s">
        <v>26</v>
      </c>
      <c r="E9417" t="s">
        <v>42</v>
      </c>
      <c r="F9417" t="s">
        <v>64</v>
      </c>
      <c r="G9417">
        <v>4.3</v>
      </c>
    </row>
    <row r="9418" spans="1:7" x14ac:dyDescent="0.55000000000000004">
      <c r="A9418" s="1">
        <v>42603</v>
      </c>
      <c r="B9418" t="s">
        <v>98</v>
      </c>
      <c r="C9418" t="s">
        <v>39</v>
      </c>
      <c r="D9418" t="s">
        <v>40</v>
      </c>
      <c r="E9418" t="s">
        <v>42</v>
      </c>
      <c r="F9418" t="s">
        <v>86</v>
      </c>
      <c r="G9418">
        <v>4.28</v>
      </c>
    </row>
    <row r="9419" spans="1:7" x14ac:dyDescent="0.55000000000000004">
      <c r="A9419" s="1">
        <v>43462</v>
      </c>
      <c r="B9419" t="s">
        <v>22</v>
      </c>
      <c r="C9419" t="s">
        <v>665</v>
      </c>
      <c r="D9419" t="s">
        <v>40</v>
      </c>
      <c r="E9419" t="s">
        <v>42</v>
      </c>
      <c r="F9419" t="s">
        <v>86</v>
      </c>
      <c r="G9419">
        <v>4.28</v>
      </c>
    </row>
    <row r="9420" spans="1:7" x14ac:dyDescent="0.55000000000000004">
      <c r="A9420" s="1">
        <v>43115</v>
      </c>
      <c r="B9420" t="s">
        <v>22</v>
      </c>
      <c r="C9420" t="s">
        <v>100</v>
      </c>
      <c r="D9420" t="s">
        <v>101</v>
      </c>
      <c r="E9420" t="s">
        <v>42</v>
      </c>
      <c r="F9420" t="s">
        <v>71</v>
      </c>
      <c r="G9420">
        <v>4.2759999999999998</v>
      </c>
    </row>
    <row r="9421" spans="1:7" x14ac:dyDescent="0.55000000000000004">
      <c r="A9421" s="1">
        <v>42179</v>
      </c>
      <c r="B9421" t="s">
        <v>22</v>
      </c>
      <c r="C9421" t="s">
        <v>306</v>
      </c>
      <c r="D9421" t="s">
        <v>40</v>
      </c>
      <c r="E9421" t="s">
        <v>28</v>
      </c>
      <c r="F9421" t="s">
        <v>61</v>
      </c>
      <c r="G9421">
        <v>4.2720000000000002</v>
      </c>
    </row>
    <row r="9422" spans="1:7" x14ac:dyDescent="0.55000000000000004">
      <c r="A9422" s="1">
        <v>43266</v>
      </c>
      <c r="B9422" t="s">
        <v>22</v>
      </c>
      <c r="C9422" t="s">
        <v>39</v>
      </c>
      <c r="D9422" t="s">
        <v>40</v>
      </c>
      <c r="E9422" t="s">
        <v>42</v>
      </c>
      <c r="F9422" t="s">
        <v>64</v>
      </c>
      <c r="G9422">
        <v>4.26</v>
      </c>
    </row>
    <row r="9423" spans="1:7" x14ac:dyDescent="0.55000000000000004">
      <c r="A9423" s="1">
        <v>43380</v>
      </c>
      <c r="B9423" t="s">
        <v>22</v>
      </c>
      <c r="C9423" t="s">
        <v>100</v>
      </c>
      <c r="D9423" t="s">
        <v>101</v>
      </c>
      <c r="E9423" t="s">
        <v>42</v>
      </c>
      <c r="F9423" t="s">
        <v>71</v>
      </c>
      <c r="G9423">
        <v>4.24</v>
      </c>
    </row>
    <row r="9424" spans="1:7" x14ac:dyDescent="0.55000000000000004">
      <c r="A9424" s="1">
        <v>42323</v>
      </c>
      <c r="B9424" t="s">
        <v>22</v>
      </c>
      <c r="C9424" t="s">
        <v>331</v>
      </c>
      <c r="D9424" t="s">
        <v>26</v>
      </c>
      <c r="E9424" t="s">
        <v>42</v>
      </c>
      <c r="F9424" t="s">
        <v>64</v>
      </c>
      <c r="G9424">
        <v>4.2240000000000002</v>
      </c>
    </row>
    <row r="9425" spans="1:7" x14ac:dyDescent="0.55000000000000004">
      <c r="A9425" s="1">
        <v>42276</v>
      </c>
      <c r="B9425" t="s">
        <v>37</v>
      </c>
      <c r="C9425" t="s">
        <v>143</v>
      </c>
      <c r="D9425" t="s">
        <v>144</v>
      </c>
      <c r="E9425" t="s">
        <v>42</v>
      </c>
      <c r="F9425" t="s">
        <v>64</v>
      </c>
      <c r="G9425">
        <v>4.2240000000000002</v>
      </c>
    </row>
    <row r="9426" spans="1:7" x14ac:dyDescent="0.55000000000000004">
      <c r="A9426" s="1">
        <v>42715</v>
      </c>
      <c r="B9426" t="s">
        <v>22</v>
      </c>
      <c r="C9426" t="s">
        <v>453</v>
      </c>
      <c r="D9426" t="s">
        <v>40</v>
      </c>
      <c r="E9426" t="s">
        <v>42</v>
      </c>
      <c r="F9426" t="s">
        <v>64</v>
      </c>
      <c r="G9426">
        <v>4.2240000000000002</v>
      </c>
    </row>
    <row r="9427" spans="1:7" x14ac:dyDescent="0.55000000000000004">
      <c r="A9427" s="1">
        <v>42239</v>
      </c>
      <c r="B9427" t="s">
        <v>22</v>
      </c>
      <c r="C9427" t="s">
        <v>453</v>
      </c>
      <c r="D9427" t="s">
        <v>40</v>
      </c>
      <c r="E9427" t="s">
        <v>28</v>
      </c>
      <c r="F9427" t="s">
        <v>61</v>
      </c>
      <c r="G9427">
        <v>4.2240000000000002</v>
      </c>
    </row>
    <row r="9428" spans="1:7" x14ac:dyDescent="0.55000000000000004">
      <c r="A9428" s="1">
        <v>43092</v>
      </c>
      <c r="B9428" t="s">
        <v>37</v>
      </c>
      <c r="C9428" t="s">
        <v>92</v>
      </c>
      <c r="D9428" t="s">
        <v>40</v>
      </c>
      <c r="E9428" t="s">
        <v>42</v>
      </c>
      <c r="F9428" t="s">
        <v>64</v>
      </c>
      <c r="G9428">
        <v>4.2</v>
      </c>
    </row>
    <row r="9429" spans="1:7" x14ac:dyDescent="0.55000000000000004">
      <c r="A9429" s="1">
        <v>43052</v>
      </c>
      <c r="B9429" t="s">
        <v>98</v>
      </c>
      <c r="C9429" t="s">
        <v>92</v>
      </c>
      <c r="D9429" t="s">
        <v>40</v>
      </c>
      <c r="E9429" t="s">
        <v>28</v>
      </c>
      <c r="F9429" t="s">
        <v>61</v>
      </c>
      <c r="G9429">
        <v>4.18</v>
      </c>
    </row>
    <row r="9430" spans="1:7" x14ac:dyDescent="0.55000000000000004">
      <c r="A9430" s="1">
        <v>43043</v>
      </c>
      <c r="B9430" t="s">
        <v>98</v>
      </c>
      <c r="C9430" t="s">
        <v>39</v>
      </c>
      <c r="D9430" t="s">
        <v>40</v>
      </c>
      <c r="E9430" t="s">
        <v>42</v>
      </c>
      <c r="F9430" t="s">
        <v>71</v>
      </c>
      <c r="G9430">
        <v>4.1760000000000002</v>
      </c>
    </row>
    <row r="9431" spans="1:7" x14ac:dyDescent="0.55000000000000004">
      <c r="A9431" s="1">
        <v>43456</v>
      </c>
      <c r="B9431" t="s">
        <v>37</v>
      </c>
      <c r="C9431" t="s">
        <v>665</v>
      </c>
      <c r="D9431" t="s">
        <v>40</v>
      </c>
      <c r="E9431" t="s">
        <v>42</v>
      </c>
      <c r="F9431" t="s">
        <v>64</v>
      </c>
      <c r="G9431">
        <v>4.17</v>
      </c>
    </row>
    <row r="9432" spans="1:7" x14ac:dyDescent="0.55000000000000004">
      <c r="A9432" s="1">
        <v>42938</v>
      </c>
      <c r="B9432" t="s">
        <v>22</v>
      </c>
      <c r="C9432" t="s">
        <v>143</v>
      </c>
      <c r="D9432" t="s">
        <v>144</v>
      </c>
      <c r="E9432" t="s">
        <v>42</v>
      </c>
      <c r="F9432" t="s">
        <v>64</v>
      </c>
      <c r="G9432">
        <v>4.16</v>
      </c>
    </row>
    <row r="9433" spans="1:7" x14ac:dyDescent="0.55000000000000004">
      <c r="A9433" s="1">
        <v>42610</v>
      </c>
      <c r="B9433" t="s">
        <v>22</v>
      </c>
      <c r="C9433" t="s">
        <v>39</v>
      </c>
      <c r="D9433" t="s">
        <v>40</v>
      </c>
      <c r="E9433" t="s">
        <v>28</v>
      </c>
      <c r="F9433" t="s">
        <v>61</v>
      </c>
      <c r="G9433">
        <v>4.16</v>
      </c>
    </row>
    <row r="9434" spans="1:7" x14ac:dyDescent="0.55000000000000004">
      <c r="A9434" s="1">
        <v>43421</v>
      </c>
      <c r="B9434" t="s">
        <v>37</v>
      </c>
      <c r="C9434" t="s">
        <v>416</v>
      </c>
      <c r="D9434" t="s">
        <v>40</v>
      </c>
      <c r="E9434" t="s">
        <v>42</v>
      </c>
      <c r="F9434" t="s">
        <v>71</v>
      </c>
      <c r="G9434">
        <v>4.1580000000000004</v>
      </c>
    </row>
    <row r="9435" spans="1:7" x14ac:dyDescent="0.55000000000000004">
      <c r="A9435" s="1">
        <v>43042</v>
      </c>
      <c r="B9435" t="s">
        <v>22</v>
      </c>
      <c r="C9435" t="s">
        <v>416</v>
      </c>
      <c r="D9435" t="s">
        <v>40</v>
      </c>
      <c r="E9435" t="s">
        <v>42</v>
      </c>
      <c r="F9435" t="s">
        <v>71</v>
      </c>
      <c r="G9435">
        <v>4.1580000000000004</v>
      </c>
    </row>
    <row r="9436" spans="1:7" x14ac:dyDescent="0.55000000000000004">
      <c r="A9436" s="1">
        <v>43408</v>
      </c>
      <c r="B9436" t="s">
        <v>98</v>
      </c>
      <c r="C9436" t="s">
        <v>100</v>
      </c>
      <c r="D9436" t="s">
        <v>101</v>
      </c>
      <c r="E9436" t="s">
        <v>42</v>
      </c>
      <c r="F9436" t="s">
        <v>71</v>
      </c>
      <c r="G9436">
        <v>4.1440000000000001</v>
      </c>
    </row>
    <row r="9437" spans="1:7" x14ac:dyDescent="0.55000000000000004">
      <c r="A9437" s="1">
        <v>42951</v>
      </c>
      <c r="B9437" t="s">
        <v>98</v>
      </c>
      <c r="C9437" t="s">
        <v>315</v>
      </c>
      <c r="D9437" t="s">
        <v>26</v>
      </c>
      <c r="E9437" t="s">
        <v>42</v>
      </c>
      <c r="F9437" t="s">
        <v>43</v>
      </c>
      <c r="G9437">
        <v>4.13</v>
      </c>
    </row>
    <row r="9438" spans="1:7" x14ac:dyDescent="0.55000000000000004">
      <c r="A9438" s="1">
        <v>42358</v>
      </c>
      <c r="B9438" t="s">
        <v>22</v>
      </c>
      <c r="C9438" t="s">
        <v>39</v>
      </c>
      <c r="D9438" t="s">
        <v>40</v>
      </c>
      <c r="E9438" t="s">
        <v>42</v>
      </c>
      <c r="F9438" t="s">
        <v>64</v>
      </c>
      <c r="G9438">
        <v>4.13</v>
      </c>
    </row>
    <row r="9439" spans="1:7" x14ac:dyDescent="0.55000000000000004">
      <c r="A9439" s="1">
        <v>43018</v>
      </c>
      <c r="B9439" t="s">
        <v>37</v>
      </c>
      <c r="C9439" t="s">
        <v>84</v>
      </c>
      <c r="D9439" t="s">
        <v>26</v>
      </c>
      <c r="E9439" t="s">
        <v>42</v>
      </c>
      <c r="F9439" t="s">
        <v>71</v>
      </c>
      <c r="G9439">
        <v>4.0949999999999998</v>
      </c>
    </row>
    <row r="9440" spans="1:7" x14ac:dyDescent="0.55000000000000004">
      <c r="A9440" s="1">
        <v>43407</v>
      </c>
      <c r="B9440" t="s">
        <v>22</v>
      </c>
      <c r="C9440" t="s">
        <v>50</v>
      </c>
      <c r="D9440" t="s">
        <v>26</v>
      </c>
      <c r="E9440" t="s">
        <v>42</v>
      </c>
      <c r="F9440" t="s">
        <v>71</v>
      </c>
      <c r="G9440">
        <v>4.0860000000000003</v>
      </c>
    </row>
    <row r="9441" spans="1:7" x14ac:dyDescent="0.55000000000000004">
      <c r="A9441" s="1">
        <v>43001</v>
      </c>
      <c r="B9441" t="s">
        <v>37</v>
      </c>
      <c r="C9441" t="s">
        <v>39</v>
      </c>
      <c r="D9441" t="s">
        <v>40</v>
      </c>
      <c r="E9441" t="s">
        <v>42</v>
      </c>
      <c r="F9441" t="s">
        <v>169</v>
      </c>
      <c r="G9441">
        <v>4.08</v>
      </c>
    </row>
    <row r="9442" spans="1:7" x14ac:dyDescent="0.55000000000000004">
      <c r="A9442" s="1">
        <v>43394</v>
      </c>
      <c r="B9442" t="s">
        <v>98</v>
      </c>
      <c r="C9442" t="s">
        <v>494</v>
      </c>
      <c r="D9442" t="s">
        <v>144</v>
      </c>
      <c r="E9442" t="s">
        <v>42</v>
      </c>
      <c r="F9442" t="s">
        <v>86</v>
      </c>
      <c r="G9442">
        <v>4.0640000000000001</v>
      </c>
    </row>
    <row r="9443" spans="1:7" x14ac:dyDescent="0.55000000000000004">
      <c r="A9443" s="1">
        <v>42890</v>
      </c>
      <c r="B9443" t="s">
        <v>22</v>
      </c>
      <c r="C9443" t="s">
        <v>207</v>
      </c>
      <c r="D9443" t="s">
        <v>101</v>
      </c>
      <c r="E9443" t="s">
        <v>28</v>
      </c>
      <c r="F9443" t="s">
        <v>61</v>
      </c>
      <c r="G9443">
        <v>4.0439999999999996</v>
      </c>
    </row>
    <row r="9444" spans="1:7" x14ac:dyDescent="0.55000000000000004">
      <c r="A9444" s="1">
        <v>42094</v>
      </c>
      <c r="B9444" t="s">
        <v>22</v>
      </c>
      <c r="C9444" t="s">
        <v>50</v>
      </c>
      <c r="D9444" t="s">
        <v>26</v>
      </c>
      <c r="E9444" t="s">
        <v>42</v>
      </c>
      <c r="F9444" t="s">
        <v>64</v>
      </c>
      <c r="G9444">
        <v>4.032</v>
      </c>
    </row>
    <row r="9445" spans="1:7" x14ac:dyDescent="0.55000000000000004">
      <c r="A9445" s="1">
        <v>43021</v>
      </c>
      <c r="B9445" t="s">
        <v>22</v>
      </c>
      <c r="C9445" t="s">
        <v>39</v>
      </c>
      <c r="D9445" t="s">
        <v>40</v>
      </c>
      <c r="E9445" t="s">
        <v>42</v>
      </c>
      <c r="F9445" t="s">
        <v>265</v>
      </c>
      <c r="G9445">
        <v>4.0199999999999996</v>
      </c>
    </row>
    <row r="9446" spans="1:7" x14ac:dyDescent="0.55000000000000004">
      <c r="A9446" s="1">
        <v>42255</v>
      </c>
      <c r="B9446" t="s">
        <v>98</v>
      </c>
      <c r="C9446" t="s">
        <v>39</v>
      </c>
      <c r="D9446" t="s">
        <v>40</v>
      </c>
      <c r="E9446" t="s">
        <v>42</v>
      </c>
      <c r="F9446" t="s">
        <v>265</v>
      </c>
      <c r="G9446">
        <v>4.0199999999999996</v>
      </c>
    </row>
    <row r="9447" spans="1:7" x14ac:dyDescent="0.55000000000000004">
      <c r="A9447" s="1">
        <v>42856</v>
      </c>
      <c r="B9447" t="s">
        <v>22</v>
      </c>
      <c r="C9447" t="s">
        <v>331</v>
      </c>
      <c r="D9447" t="s">
        <v>26</v>
      </c>
      <c r="E9447" t="s">
        <v>42</v>
      </c>
      <c r="F9447" t="s">
        <v>43</v>
      </c>
      <c r="G9447">
        <v>3.984</v>
      </c>
    </row>
    <row r="9448" spans="1:7" x14ac:dyDescent="0.55000000000000004">
      <c r="A9448" s="1">
        <v>42176</v>
      </c>
      <c r="B9448" t="s">
        <v>22</v>
      </c>
      <c r="C9448" t="s">
        <v>143</v>
      </c>
      <c r="D9448" t="s">
        <v>144</v>
      </c>
      <c r="E9448" t="s">
        <v>28</v>
      </c>
      <c r="F9448" t="s">
        <v>61</v>
      </c>
      <c r="G9448">
        <v>3.984</v>
      </c>
    </row>
    <row r="9449" spans="1:7" x14ac:dyDescent="0.55000000000000004">
      <c r="A9449" s="1">
        <v>43140</v>
      </c>
      <c r="B9449" t="s">
        <v>22</v>
      </c>
      <c r="C9449" t="s">
        <v>100</v>
      </c>
      <c r="D9449" t="s">
        <v>101</v>
      </c>
      <c r="E9449" t="s">
        <v>28</v>
      </c>
      <c r="F9449" t="s">
        <v>61</v>
      </c>
      <c r="G9449">
        <v>3.984</v>
      </c>
    </row>
    <row r="9450" spans="1:7" x14ac:dyDescent="0.55000000000000004">
      <c r="A9450" s="1">
        <v>42849</v>
      </c>
      <c r="B9450" t="s">
        <v>22</v>
      </c>
      <c r="C9450" t="s">
        <v>39</v>
      </c>
      <c r="D9450" t="s">
        <v>40</v>
      </c>
      <c r="E9450" t="s">
        <v>42</v>
      </c>
      <c r="F9450" t="s">
        <v>71</v>
      </c>
      <c r="G9450">
        <v>3.984</v>
      </c>
    </row>
    <row r="9451" spans="1:7" x14ac:dyDescent="0.55000000000000004">
      <c r="A9451" s="1">
        <v>42269</v>
      </c>
      <c r="B9451" t="s">
        <v>22</v>
      </c>
      <c r="C9451" t="s">
        <v>263</v>
      </c>
      <c r="D9451" t="s">
        <v>144</v>
      </c>
      <c r="E9451" t="s">
        <v>42</v>
      </c>
      <c r="F9451" t="s">
        <v>71</v>
      </c>
      <c r="G9451">
        <v>3.984</v>
      </c>
    </row>
    <row r="9452" spans="1:7" x14ac:dyDescent="0.55000000000000004">
      <c r="A9452" s="1">
        <v>42951</v>
      </c>
      <c r="B9452" t="s">
        <v>22</v>
      </c>
      <c r="C9452" t="s">
        <v>207</v>
      </c>
      <c r="D9452" t="s">
        <v>101</v>
      </c>
      <c r="E9452" t="s">
        <v>42</v>
      </c>
      <c r="F9452" t="s">
        <v>71</v>
      </c>
      <c r="G9452">
        <v>3.98</v>
      </c>
    </row>
    <row r="9453" spans="1:7" x14ac:dyDescent="0.55000000000000004">
      <c r="A9453" s="1">
        <v>42711</v>
      </c>
      <c r="B9453" t="s">
        <v>22</v>
      </c>
      <c r="C9453" t="s">
        <v>92</v>
      </c>
      <c r="D9453" t="s">
        <v>40</v>
      </c>
      <c r="E9453" t="s">
        <v>42</v>
      </c>
      <c r="F9453" t="s">
        <v>265</v>
      </c>
      <c r="G9453">
        <v>3.96</v>
      </c>
    </row>
    <row r="9454" spans="1:7" x14ac:dyDescent="0.55000000000000004">
      <c r="A9454" s="1">
        <v>42909</v>
      </c>
      <c r="B9454" t="s">
        <v>22</v>
      </c>
      <c r="C9454" t="s">
        <v>263</v>
      </c>
      <c r="D9454" t="s">
        <v>144</v>
      </c>
      <c r="E9454" t="s">
        <v>42</v>
      </c>
      <c r="F9454" t="s">
        <v>265</v>
      </c>
      <c r="G9454">
        <v>3.96</v>
      </c>
    </row>
    <row r="9455" spans="1:7" x14ac:dyDescent="0.55000000000000004">
      <c r="A9455" s="1">
        <v>42919</v>
      </c>
      <c r="B9455" t="s">
        <v>22</v>
      </c>
      <c r="C9455" t="s">
        <v>39</v>
      </c>
      <c r="D9455" t="s">
        <v>40</v>
      </c>
      <c r="E9455" t="s">
        <v>42</v>
      </c>
      <c r="F9455" t="s">
        <v>265</v>
      </c>
      <c r="G9455">
        <v>3.96</v>
      </c>
    </row>
    <row r="9456" spans="1:7" x14ac:dyDescent="0.55000000000000004">
      <c r="A9456" s="1">
        <v>42658</v>
      </c>
      <c r="B9456" t="s">
        <v>98</v>
      </c>
      <c r="C9456" t="s">
        <v>100</v>
      </c>
      <c r="D9456" t="s">
        <v>101</v>
      </c>
      <c r="E9456" t="s">
        <v>42</v>
      </c>
      <c r="F9456" t="s">
        <v>71</v>
      </c>
      <c r="G9456">
        <v>3.96</v>
      </c>
    </row>
    <row r="9457" spans="1:7" x14ac:dyDescent="0.55000000000000004">
      <c r="A9457" s="1">
        <v>42032</v>
      </c>
      <c r="B9457" t="s">
        <v>22</v>
      </c>
      <c r="C9457" t="s">
        <v>263</v>
      </c>
      <c r="D9457" t="s">
        <v>144</v>
      </c>
      <c r="E9457" t="s">
        <v>42</v>
      </c>
      <c r="F9457" t="s">
        <v>71</v>
      </c>
      <c r="G9457">
        <v>3.9279999999999999</v>
      </c>
    </row>
    <row r="9458" spans="1:7" x14ac:dyDescent="0.55000000000000004">
      <c r="A9458" s="1">
        <v>42982</v>
      </c>
      <c r="B9458" t="s">
        <v>22</v>
      </c>
      <c r="C9458" t="s">
        <v>100</v>
      </c>
      <c r="D9458" t="s">
        <v>101</v>
      </c>
      <c r="E9458" t="s">
        <v>42</v>
      </c>
      <c r="F9458" t="s">
        <v>64</v>
      </c>
      <c r="G9458">
        <v>3.9119999999999999</v>
      </c>
    </row>
    <row r="9459" spans="1:7" x14ac:dyDescent="0.55000000000000004">
      <c r="A9459" s="1">
        <v>42238</v>
      </c>
      <c r="B9459" t="s">
        <v>98</v>
      </c>
      <c r="C9459" t="s">
        <v>494</v>
      </c>
      <c r="D9459" t="s">
        <v>144</v>
      </c>
      <c r="E9459" t="s">
        <v>42</v>
      </c>
      <c r="F9459" t="s">
        <v>64</v>
      </c>
      <c r="G9459">
        <v>3.9119999999999999</v>
      </c>
    </row>
    <row r="9460" spans="1:7" x14ac:dyDescent="0.55000000000000004">
      <c r="A9460" s="1">
        <v>43254</v>
      </c>
      <c r="B9460" t="s">
        <v>37</v>
      </c>
      <c r="C9460" t="s">
        <v>39</v>
      </c>
      <c r="D9460" t="s">
        <v>40</v>
      </c>
      <c r="E9460" t="s">
        <v>42</v>
      </c>
      <c r="F9460" t="s">
        <v>71</v>
      </c>
      <c r="G9460">
        <v>3.9119999999999999</v>
      </c>
    </row>
    <row r="9461" spans="1:7" x14ac:dyDescent="0.55000000000000004">
      <c r="A9461" s="1">
        <v>42714</v>
      </c>
      <c r="B9461" t="s">
        <v>37</v>
      </c>
      <c r="C9461" t="s">
        <v>234</v>
      </c>
      <c r="D9461" t="s">
        <v>101</v>
      </c>
      <c r="E9461" t="s">
        <v>42</v>
      </c>
      <c r="F9461" t="s">
        <v>64</v>
      </c>
      <c r="G9461">
        <v>3.9</v>
      </c>
    </row>
    <row r="9462" spans="1:7" x14ac:dyDescent="0.55000000000000004">
      <c r="A9462" s="1">
        <v>42318</v>
      </c>
      <c r="B9462" t="s">
        <v>22</v>
      </c>
      <c r="C9462" t="s">
        <v>234</v>
      </c>
      <c r="D9462" t="s">
        <v>101</v>
      </c>
      <c r="E9462" t="s">
        <v>42</v>
      </c>
      <c r="F9462" t="s">
        <v>64</v>
      </c>
      <c r="G9462">
        <v>3.9</v>
      </c>
    </row>
    <row r="9463" spans="1:7" x14ac:dyDescent="0.55000000000000004">
      <c r="A9463" s="1">
        <v>43373</v>
      </c>
      <c r="B9463" t="s">
        <v>37</v>
      </c>
      <c r="C9463" t="s">
        <v>92</v>
      </c>
      <c r="D9463" t="s">
        <v>40</v>
      </c>
      <c r="E9463" t="s">
        <v>42</v>
      </c>
      <c r="F9463" t="s">
        <v>74</v>
      </c>
      <c r="G9463">
        <v>3.89</v>
      </c>
    </row>
    <row r="9464" spans="1:7" x14ac:dyDescent="0.55000000000000004">
      <c r="A9464" s="1">
        <v>43250</v>
      </c>
      <c r="B9464" t="s">
        <v>22</v>
      </c>
      <c r="C9464" t="s">
        <v>734</v>
      </c>
      <c r="D9464" t="s">
        <v>26</v>
      </c>
      <c r="E9464" t="s">
        <v>42</v>
      </c>
      <c r="F9464" t="s">
        <v>71</v>
      </c>
      <c r="G9464">
        <v>3.89</v>
      </c>
    </row>
    <row r="9465" spans="1:7" x14ac:dyDescent="0.55000000000000004">
      <c r="A9465" s="1">
        <v>42704</v>
      </c>
      <c r="B9465" t="s">
        <v>98</v>
      </c>
      <c r="C9465" t="s">
        <v>100</v>
      </c>
      <c r="D9465" t="s">
        <v>101</v>
      </c>
      <c r="E9465" t="s">
        <v>42</v>
      </c>
      <c r="F9465" t="s">
        <v>71</v>
      </c>
      <c r="G9465">
        <v>3.8820000000000001</v>
      </c>
    </row>
    <row r="9466" spans="1:7" x14ac:dyDescent="0.55000000000000004">
      <c r="A9466" s="1">
        <v>43134</v>
      </c>
      <c r="B9466" t="s">
        <v>22</v>
      </c>
      <c r="C9466" t="s">
        <v>50</v>
      </c>
      <c r="D9466" t="s">
        <v>26</v>
      </c>
      <c r="E9466" t="s">
        <v>42</v>
      </c>
      <c r="F9466" t="s">
        <v>71</v>
      </c>
      <c r="G9466">
        <v>3.8820000000000001</v>
      </c>
    </row>
    <row r="9467" spans="1:7" x14ac:dyDescent="0.55000000000000004">
      <c r="A9467" s="1">
        <v>43357</v>
      </c>
      <c r="B9467" t="s">
        <v>22</v>
      </c>
      <c r="C9467" t="s">
        <v>143</v>
      </c>
      <c r="D9467" t="s">
        <v>144</v>
      </c>
      <c r="E9467" t="s">
        <v>42</v>
      </c>
      <c r="F9467" t="s">
        <v>71</v>
      </c>
      <c r="G9467">
        <v>3.8820000000000001</v>
      </c>
    </row>
    <row r="9468" spans="1:7" x14ac:dyDescent="0.55000000000000004">
      <c r="A9468" s="1">
        <v>43459</v>
      </c>
      <c r="B9468" t="s">
        <v>37</v>
      </c>
      <c r="C9468" t="s">
        <v>92</v>
      </c>
      <c r="D9468" t="s">
        <v>40</v>
      </c>
      <c r="E9468" t="s">
        <v>42</v>
      </c>
      <c r="F9468" t="s">
        <v>71</v>
      </c>
      <c r="G9468">
        <v>3.8559999999999999</v>
      </c>
    </row>
    <row r="9469" spans="1:7" x14ac:dyDescent="0.55000000000000004">
      <c r="A9469" s="1">
        <v>42254</v>
      </c>
      <c r="B9469" t="s">
        <v>22</v>
      </c>
      <c r="C9469" t="s">
        <v>207</v>
      </c>
      <c r="D9469" t="s">
        <v>101</v>
      </c>
      <c r="E9469" t="s">
        <v>42</v>
      </c>
      <c r="F9469" t="s">
        <v>71</v>
      </c>
      <c r="G9469">
        <v>3.8279999999999998</v>
      </c>
    </row>
    <row r="9470" spans="1:7" x14ac:dyDescent="0.55000000000000004">
      <c r="A9470" s="1">
        <v>43293</v>
      </c>
      <c r="B9470" t="s">
        <v>22</v>
      </c>
      <c r="C9470" t="s">
        <v>494</v>
      </c>
      <c r="D9470" t="s">
        <v>144</v>
      </c>
      <c r="E9470" t="s">
        <v>42</v>
      </c>
      <c r="F9470" t="s">
        <v>86</v>
      </c>
      <c r="G9470">
        <v>3.8159999999999998</v>
      </c>
    </row>
    <row r="9471" spans="1:7" x14ac:dyDescent="0.55000000000000004">
      <c r="A9471" s="1">
        <v>42204</v>
      </c>
      <c r="B9471" t="s">
        <v>37</v>
      </c>
      <c r="C9471" t="s">
        <v>745</v>
      </c>
      <c r="D9471" t="s">
        <v>144</v>
      </c>
      <c r="E9471" t="s">
        <v>42</v>
      </c>
      <c r="F9471" t="s">
        <v>71</v>
      </c>
      <c r="G9471">
        <v>3.81</v>
      </c>
    </row>
    <row r="9472" spans="1:7" x14ac:dyDescent="0.55000000000000004">
      <c r="A9472" s="1">
        <v>42297</v>
      </c>
      <c r="B9472" t="s">
        <v>98</v>
      </c>
      <c r="C9472" t="s">
        <v>207</v>
      </c>
      <c r="D9472" t="s">
        <v>101</v>
      </c>
      <c r="E9472" t="s">
        <v>42</v>
      </c>
      <c r="F9472" t="s">
        <v>86</v>
      </c>
      <c r="G9472">
        <v>3.8079999999999998</v>
      </c>
    </row>
    <row r="9473" spans="1:7" x14ac:dyDescent="0.55000000000000004">
      <c r="A9473" s="1">
        <v>43252</v>
      </c>
      <c r="B9473" t="s">
        <v>22</v>
      </c>
      <c r="C9473" t="s">
        <v>494</v>
      </c>
      <c r="D9473" t="s">
        <v>144</v>
      </c>
      <c r="E9473" t="s">
        <v>42</v>
      </c>
      <c r="F9473" t="s">
        <v>71</v>
      </c>
      <c r="G9473">
        <v>3.798</v>
      </c>
    </row>
    <row r="9474" spans="1:7" x14ac:dyDescent="0.55000000000000004">
      <c r="A9474" s="1">
        <v>42607</v>
      </c>
      <c r="B9474" t="s">
        <v>22</v>
      </c>
      <c r="C9474" t="s">
        <v>100</v>
      </c>
      <c r="D9474" t="s">
        <v>101</v>
      </c>
      <c r="E9474" t="s">
        <v>42</v>
      </c>
      <c r="F9474" t="s">
        <v>71</v>
      </c>
      <c r="G9474">
        <v>3.798</v>
      </c>
    </row>
    <row r="9475" spans="1:7" x14ac:dyDescent="0.55000000000000004">
      <c r="A9475" s="1">
        <v>42876</v>
      </c>
      <c r="B9475" t="s">
        <v>37</v>
      </c>
      <c r="C9475" t="s">
        <v>207</v>
      </c>
      <c r="D9475" t="s">
        <v>101</v>
      </c>
      <c r="E9475" t="s">
        <v>42</v>
      </c>
      <c r="F9475" t="s">
        <v>71</v>
      </c>
      <c r="G9475">
        <v>3.798</v>
      </c>
    </row>
    <row r="9476" spans="1:7" x14ac:dyDescent="0.55000000000000004">
      <c r="A9476" s="1">
        <v>42532</v>
      </c>
      <c r="B9476" t="s">
        <v>37</v>
      </c>
      <c r="C9476" t="s">
        <v>50</v>
      </c>
      <c r="D9476" t="s">
        <v>26</v>
      </c>
      <c r="E9476" t="s">
        <v>42</v>
      </c>
      <c r="F9476" t="s">
        <v>71</v>
      </c>
      <c r="G9476">
        <v>3.7679999999999998</v>
      </c>
    </row>
    <row r="9477" spans="1:7" x14ac:dyDescent="0.55000000000000004">
      <c r="A9477" s="1">
        <v>42598</v>
      </c>
      <c r="B9477" t="s">
        <v>37</v>
      </c>
      <c r="C9477" t="s">
        <v>143</v>
      </c>
      <c r="D9477" t="s">
        <v>144</v>
      </c>
      <c r="E9477" t="s">
        <v>42</v>
      </c>
      <c r="F9477" t="s">
        <v>71</v>
      </c>
      <c r="G9477">
        <v>3.762</v>
      </c>
    </row>
    <row r="9478" spans="1:7" x14ac:dyDescent="0.55000000000000004">
      <c r="A9478" s="1">
        <v>42787</v>
      </c>
      <c r="B9478" t="s">
        <v>98</v>
      </c>
      <c r="C9478" t="s">
        <v>50</v>
      </c>
      <c r="D9478" t="s">
        <v>26</v>
      </c>
      <c r="E9478" t="s">
        <v>42</v>
      </c>
      <c r="F9478" t="s">
        <v>71</v>
      </c>
      <c r="G9478">
        <v>3.762</v>
      </c>
    </row>
    <row r="9479" spans="1:7" x14ac:dyDescent="0.55000000000000004">
      <c r="A9479" s="1">
        <v>42176</v>
      </c>
      <c r="B9479" t="s">
        <v>22</v>
      </c>
      <c r="C9479" t="s">
        <v>786</v>
      </c>
      <c r="D9479" t="s">
        <v>144</v>
      </c>
      <c r="E9479" t="s">
        <v>42</v>
      </c>
      <c r="F9479" t="s">
        <v>64</v>
      </c>
      <c r="G9479">
        <v>3.76</v>
      </c>
    </row>
    <row r="9480" spans="1:7" x14ac:dyDescent="0.55000000000000004">
      <c r="A9480" s="1">
        <v>42335</v>
      </c>
      <c r="B9480" t="s">
        <v>22</v>
      </c>
      <c r="C9480" t="s">
        <v>263</v>
      </c>
      <c r="D9480" t="s">
        <v>144</v>
      </c>
      <c r="E9480" t="s">
        <v>42</v>
      </c>
      <c r="F9480" t="s">
        <v>265</v>
      </c>
      <c r="G9480">
        <v>3.76</v>
      </c>
    </row>
    <row r="9481" spans="1:7" x14ac:dyDescent="0.55000000000000004">
      <c r="A9481" s="1">
        <v>42718</v>
      </c>
      <c r="B9481" t="s">
        <v>37</v>
      </c>
      <c r="C9481" t="s">
        <v>1271</v>
      </c>
      <c r="D9481" t="s">
        <v>26</v>
      </c>
      <c r="E9481" t="s">
        <v>42</v>
      </c>
      <c r="F9481" t="s">
        <v>71</v>
      </c>
      <c r="G9481">
        <v>3.76</v>
      </c>
    </row>
    <row r="9482" spans="1:7" x14ac:dyDescent="0.55000000000000004">
      <c r="A9482" s="1">
        <v>43262</v>
      </c>
      <c r="B9482" t="s">
        <v>98</v>
      </c>
      <c r="C9482" t="s">
        <v>354</v>
      </c>
      <c r="D9482" t="s">
        <v>26</v>
      </c>
      <c r="E9482" t="s">
        <v>42</v>
      </c>
      <c r="F9482" t="s">
        <v>64</v>
      </c>
      <c r="G9482">
        <v>3.76</v>
      </c>
    </row>
    <row r="9483" spans="1:7" x14ac:dyDescent="0.55000000000000004">
      <c r="A9483" s="1">
        <v>43185</v>
      </c>
      <c r="B9483" t="s">
        <v>98</v>
      </c>
      <c r="C9483" t="s">
        <v>315</v>
      </c>
      <c r="D9483" t="s">
        <v>26</v>
      </c>
      <c r="E9483" t="s">
        <v>42</v>
      </c>
      <c r="F9483" t="s">
        <v>265</v>
      </c>
      <c r="G9483">
        <v>3.76</v>
      </c>
    </row>
    <row r="9484" spans="1:7" x14ac:dyDescent="0.55000000000000004">
      <c r="A9484" s="1">
        <v>43234</v>
      </c>
      <c r="B9484" t="s">
        <v>37</v>
      </c>
      <c r="C9484" t="s">
        <v>2738</v>
      </c>
      <c r="D9484" t="s">
        <v>144</v>
      </c>
      <c r="E9484" t="s">
        <v>42</v>
      </c>
      <c r="F9484" t="s">
        <v>64</v>
      </c>
      <c r="G9484">
        <v>3.76</v>
      </c>
    </row>
    <row r="9485" spans="1:7" x14ac:dyDescent="0.55000000000000004">
      <c r="A9485" s="1">
        <v>42592</v>
      </c>
      <c r="B9485" t="s">
        <v>98</v>
      </c>
      <c r="C9485" t="s">
        <v>225</v>
      </c>
      <c r="D9485" t="s">
        <v>101</v>
      </c>
      <c r="E9485" t="s">
        <v>42</v>
      </c>
      <c r="F9485" t="s">
        <v>43</v>
      </c>
      <c r="G9485">
        <v>3.75</v>
      </c>
    </row>
    <row r="9486" spans="1:7" x14ac:dyDescent="0.55000000000000004">
      <c r="A9486" s="1">
        <v>43393</v>
      </c>
      <c r="B9486" t="s">
        <v>37</v>
      </c>
      <c r="C9486" t="s">
        <v>39</v>
      </c>
      <c r="D9486" t="s">
        <v>40</v>
      </c>
      <c r="E9486" t="s">
        <v>42</v>
      </c>
      <c r="F9486" t="s">
        <v>43</v>
      </c>
      <c r="G9486">
        <v>3.75</v>
      </c>
    </row>
    <row r="9487" spans="1:7" x14ac:dyDescent="0.55000000000000004">
      <c r="A9487" s="1">
        <v>43065</v>
      </c>
      <c r="B9487" t="s">
        <v>98</v>
      </c>
      <c r="C9487" t="s">
        <v>50</v>
      </c>
      <c r="D9487" t="s">
        <v>26</v>
      </c>
      <c r="E9487" t="s">
        <v>42</v>
      </c>
      <c r="F9487" t="s">
        <v>71</v>
      </c>
      <c r="G9487">
        <v>3.7440000000000002</v>
      </c>
    </row>
    <row r="9488" spans="1:7" x14ac:dyDescent="0.55000000000000004">
      <c r="A9488" s="1">
        <v>43336</v>
      </c>
      <c r="B9488" t="s">
        <v>37</v>
      </c>
      <c r="C9488" t="s">
        <v>263</v>
      </c>
      <c r="D9488" t="s">
        <v>144</v>
      </c>
      <c r="E9488" t="s">
        <v>42</v>
      </c>
      <c r="F9488" t="s">
        <v>71</v>
      </c>
      <c r="G9488">
        <v>3.7440000000000002</v>
      </c>
    </row>
    <row r="9489" spans="1:7" x14ac:dyDescent="0.55000000000000004">
      <c r="A9489" s="1">
        <v>43078</v>
      </c>
      <c r="B9489" t="s">
        <v>22</v>
      </c>
      <c r="C9489" t="s">
        <v>1244</v>
      </c>
      <c r="D9489" t="s">
        <v>144</v>
      </c>
      <c r="E9489" t="s">
        <v>42</v>
      </c>
      <c r="F9489" t="s">
        <v>43</v>
      </c>
      <c r="G9489">
        <v>3.69</v>
      </c>
    </row>
    <row r="9490" spans="1:7" x14ac:dyDescent="0.55000000000000004">
      <c r="A9490" s="1">
        <v>42358</v>
      </c>
      <c r="B9490" t="s">
        <v>22</v>
      </c>
      <c r="C9490" t="s">
        <v>250</v>
      </c>
      <c r="D9490" t="s">
        <v>101</v>
      </c>
      <c r="E9490" t="s">
        <v>42</v>
      </c>
      <c r="F9490" t="s">
        <v>43</v>
      </c>
      <c r="G9490">
        <v>3.69</v>
      </c>
    </row>
    <row r="9491" spans="1:7" x14ac:dyDescent="0.55000000000000004">
      <c r="A9491" s="1">
        <v>43085</v>
      </c>
      <c r="B9491" t="s">
        <v>37</v>
      </c>
      <c r="C9491" t="s">
        <v>263</v>
      </c>
      <c r="D9491" t="s">
        <v>144</v>
      </c>
      <c r="E9491" t="s">
        <v>42</v>
      </c>
      <c r="F9491" t="s">
        <v>265</v>
      </c>
      <c r="G9491">
        <v>3.68</v>
      </c>
    </row>
    <row r="9492" spans="1:7" x14ac:dyDescent="0.55000000000000004">
      <c r="A9492" s="1">
        <v>42735</v>
      </c>
      <c r="B9492" t="s">
        <v>22</v>
      </c>
      <c r="C9492" t="s">
        <v>100</v>
      </c>
      <c r="D9492" t="s">
        <v>101</v>
      </c>
      <c r="E9492" t="s">
        <v>42</v>
      </c>
      <c r="F9492" t="s">
        <v>71</v>
      </c>
      <c r="G9492">
        <v>3.6560000000000001</v>
      </c>
    </row>
    <row r="9493" spans="1:7" x14ac:dyDescent="0.55000000000000004">
      <c r="A9493" s="1">
        <v>43418</v>
      </c>
      <c r="B9493" t="s">
        <v>22</v>
      </c>
      <c r="C9493" t="s">
        <v>494</v>
      </c>
      <c r="D9493" t="s">
        <v>144</v>
      </c>
      <c r="E9493" t="s">
        <v>42</v>
      </c>
      <c r="F9493" t="s">
        <v>71</v>
      </c>
      <c r="G9493">
        <v>3.6480000000000001</v>
      </c>
    </row>
    <row r="9494" spans="1:7" x14ac:dyDescent="0.55000000000000004">
      <c r="A9494" s="1">
        <v>42248</v>
      </c>
      <c r="B9494" t="s">
        <v>22</v>
      </c>
      <c r="C9494" t="s">
        <v>100</v>
      </c>
      <c r="D9494" t="s">
        <v>101</v>
      </c>
      <c r="E9494" t="s">
        <v>42</v>
      </c>
      <c r="F9494" t="s">
        <v>71</v>
      </c>
      <c r="G9494">
        <v>3.6480000000000001</v>
      </c>
    </row>
    <row r="9495" spans="1:7" x14ac:dyDescent="0.55000000000000004">
      <c r="A9495" s="1">
        <v>43100</v>
      </c>
      <c r="B9495" t="s">
        <v>37</v>
      </c>
      <c r="C9495" t="s">
        <v>1392</v>
      </c>
      <c r="D9495" t="s">
        <v>40</v>
      </c>
      <c r="E9495" t="s">
        <v>42</v>
      </c>
      <c r="F9495" t="s">
        <v>64</v>
      </c>
      <c r="G9495">
        <v>3.64</v>
      </c>
    </row>
    <row r="9496" spans="1:7" x14ac:dyDescent="0.55000000000000004">
      <c r="A9496" s="1">
        <v>42832</v>
      </c>
      <c r="B9496" t="s">
        <v>22</v>
      </c>
      <c r="C9496" t="s">
        <v>263</v>
      </c>
      <c r="D9496" t="s">
        <v>144</v>
      </c>
      <c r="E9496" t="s">
        <v>42</v>
      </c>
      <c r="F9496" t="s">
        <v>64</v>
      </c>
      <c r="G9496">
        <v>3.64</v>
      </c>
    </row>
    <row r="9497" spans="1:7" x14ac:dyDescent="0.55000000000000004">
      <c r="A9497" s="1">
        <v>43049</v>
      </c>
      <c r="B9497" t="s">
        <v>22</v>
      </c>
      <c r="C9497" t="s">
        <v>263</v>
      </c>
      <c r="D9497" t="s">
        <v>144</v>
      </c>
      <c r="E9497" t="s">
        <v>42</v>
      </c>
      <c r="F9497" t="s">
        <v>71</v>
      </c>
      <c r="G9497">
        <v>3.64</v>
      </c>
    </row>
    <row r="9498" spans="1:7" x14ac:dyDescent="0.55000000000000004">
      <c r="A9498" s="1">
        <v>42705</v>
      </c>
      <c r="B9498" t="s">
        <v>98</v>
      </c>
      <c r="C9498" t="s">
        <v>234</v>
      </c>
      <c r="D9498" t="s">
        <v>101</v>
      </c>
      <c r="E9498" t="s">
        <v>42</v>
      </c>
      <c r="F9498" t="s">
        <v>64</v>
      </c>
      <c r="G9498">
        <v>3.64</v>
      </c>
    </row>
    <row r="9499" spans="1:7" x14ac:dyDescent="0.55000000000000004">
      <c r="A9499" s="1">
        <v>43459</v>
      </c>
      <c r="B9499" t="s">
        <v>98</v>
      </c>
      <c r="C9499" t="s">
        <v>354</v>
      </c>
      <c r="D9499" t="s">
        <v>26</v>
      </c>
      <c r="E9499" t="s">
        <v>42</v>
      </c>
      <c r="F9499" t="s">
        <v>265</v>
      </c>
      <c r="G9499">
        <v>3.62</v>
      </c>
    </row>
    <row r="9500" spans="1:7" x14ac:dyDescent="0.55000000000000004">
      <c r="A9500" s="1">
        <v>43038</v>
      </c>
      <c r="B9500" t="s">
        <v>22</v>
      </c>
      <c r="C9500" t="s">
        <v>39</v>
      </c>
      <c r="D9500" t="s">
        <v>40</v>
      </c>
      <c r="E9500" t="s">
        <v>42</v>
      </c>
      <c r="F9500" t="s">
        <v>265</v>
      </c>
      <c r="G9500">
        <v>3.62</v>
      </c>
    </row>
    <row r="9501" spans="1:7" x14ac:dyDescent="0.55000000000000004">
      <c r="A9501" s="1">
        <v>43101</v>
      </c>
      <c r="B9501" t="s">
        <v>98</v>
      </c>
      <c r="C9501" t="s">
        <v>110</v>
      </c>
      <c r="D9501" t="s">
        <v>101</v>
      </c>
      <c r="E9501" t="s">
        <v>42</v>
      </c>
      <c r="F9501" t="s">
        <v>71</v>
      </c>
      <c r="G9501">
        <v>3.6</v>
      </c>
    </row>
    <row r="9502" spans="1:7" x14ac:dyDescent="0.55000000000000004">
      <c r="A9502" s="1">
        <v>42666</v>
      </c>
      <c r="B9502" t="s">
        <v>37</v>
      </c>
      <c r="C9502" t="s">
        <v>92</v>
      </c>
      <c r="D9502" t="s">
        <v>40</v>
      </c>
      <c r="E9502" t="s">
        <v>42</v>
      </c>
      <c r="F9502" t="s">
        <v>71</v>
      </c>
      <c r="G9502">
        <v>3.5920000000000001</v>
      </c>
    </row>
    <row r="9503" spans="1:7" x14ac:dyDescent="0.55000000000000004">
      <c r="A9503" s="1">
        <v>42826</v>
      </c>
      <c r="B9503" t="s">
        <v>22</v>
      </c>
      <c r="C9503" t="s">
        <v>263</v>
      </c>
      <c r="D9503" t="s">
        <v>144</v>
      </c>
      <c r="E9503" t="s">
        <v>42</v>
      </c>
      <c r="F9503" t="s">
        <v>71</v>
      </c>
      <c r="G9503">
        <v>3.5920000000000001</v>
      </c>
    </row>
    <row r="9504" spans="1:7" x14ac:dyDescent="0.55000000000000004">
      <c r="A9504" s="1">
        <v>42667</v>
      </c>
      <c r="B9504" t="s">
        <v>98</v>
      </c>
      <c r="C9504" t="s">
        <v>100</v>
      </c>
      <c r="D9504" t="s">
        <v>101</v>
      </c>
      <c r="E9504" t="s">
        <v>42</v>
      </c>
      <c r="F9504" t="s">
        <v>71</v>
      </c>
      <c r="G9504">
        <v>3.5920000000000001</v>
      </c>
    </row>
    <row r="9505" spans="1:7" x14ac:dyDescent="0.55000000000000004">
      <c r="A9505" s="1">
        <v>42628</v>
      </c>
      <c r="B9505" t="s">
        <v>37</v>
      </c>
      <c r="C9505" t="s">
        <v>143</v>
      </c>
      <c r="D9505" t="s">
        <v>144</v>
      </c>
      <c r="E9505" t="s">
        <v>42</v>
      </c>
      <c r="F9505" t="s">
        <v>71</v>
      </c>
      <c r="G9505">
        <v>3.5760000000000001</v>
      </c>
    </row>
    <row r="9506" spans="1:7" x14ac:dyDescent="0.55000000000000004">
      <c r="A9506" s="1">
        <v>43396</v>
      </c>
      <c r="B9506" t="s">
        <v>22</v>
      </c>
      <c r="C9506" t="s">
        <v>100</v>
      </c>
      <c r="D9506" t="s">
        <v>101</v>
      </c>
      <c r="E9506" t="s">
        <v>42</v>
      </c>
      <c r="F9506" t="s">
        <v>71</v>
      </c>
      <c r="G9506">
        <v>3.5640000000000001</v>
      </c>
    </row>
    <row r="9507" spans="1:7" x14ac:dyDescent="0.55000000000000004">
      <c r="A9507" s="1">
        <v>43044</v>
      </c>
      <c r="B9507" t="s">
        <v>22</v>
      </c>
      <c r="C9507" t="s">
        <v>100</v>
      </c>
      <c r="D9507" t="s">
        <v>101</v>
      </c>
      <c r="E9507" t="s">
        <v>42</v>
      </c>
      <c r="F9507" t="s">
        <v>71</v>
      </c>
      <c r="G9507">
        <v>3.5640000000000001</v>
      </c>
    </row>
    <row r="9508" spans="1:7" x14ac:dyDescent="0.55000000000000004">
      <c r="A9508" s="1">
        <v>43248</v>
      </c>
      <c r="B9508" t="s">
        <v>37</v>
      </c>
      <c r="C9508" t="s">
        <v>207</v>
      </c>
      <c r="D9508" t="s">
        <v>101</v>
      </c>
      <c r="E9508" t="s">
        <v>42</v>
      </c>
      <c r="F9508" t="s">
        <v>71</v>
      </c>
      <c r="G9508">
        <v>3.5640000000000001</v>
      </c>
    </row>
    <row r="9509" spans="1:7" x14ac:dyDescent="0.55000000000000004">
      <c r="A9509" s="1">
        <v>43408</v>
      </c>
      <c r="B9509" t="s">
        <v>22</v>
      </c>
      <c r="C9509" t="s">
        <v>331</v>
      </c>
      <c r="D9509" t="s">
        <v>26</v>
      </c>
      <c r="E9509" t="s">
        <v>42</v>
      </c>
      <c r="F9509" t="s">
        <v>71</v>
      </c>
      <c r="G9509">
        <v>3.5640000000000001</v>
      </c>
    </row>
    <row r="9510" spans="1:7" x14ac:dyDescent="0.55000000000000004">
      <c r="A9510" s="1">
        <v>42521</v>
      </c>
      <c r="B9510" t="s">
        <v>37</v>
      </c>
      <c r="C9510" t="s">
        <v>207</v>
      </c>
      <c r="D9510" t="s">
        <v>101</v>
      </c>
      <c r="E9510" t="s">
        <v>42</v>
      </c>
      <c r="F9510" t="s">
        <v>71</v>
      </c>
      <c r="G9510">
        <v>3.5640000000000001</v>
      </c>
    </row>
    <row r="9511" spans="1:7" x14ac:dyDescent="0.55000000000000004">
      <c r="A9511" s="1">
        <v>42723</v>
      </c>
      <c r="B9511" t="s">
        <v>22</v>
      </c>
      <c r="C9511" t="s">
        <v>143</v>
      </c>
      <c r="D9511" t="s">
        <v>144</v>
      </c>
      <c r="E9511" t="s">
        <v>42</v>
      </c>
      <c r="F9511" t="s">
        <v>74</v>
      </c>
      <c r="G9511">
        <v>3.552</v>
      </c>
    </row>
    <row r="9512" spans="1:7" x14ac:dyDescent="0.55000000000000004">
      <c r="A9512" s="1">
        <v>43441</v>
      </c>
      <c r="B9512" t="s">
        <v>37</v>
      </c>
      <c r="C9512" t="s">
        <v>100</v>
      </c>
      <c r="D9512" t="s">
        <v>101</v>
      </c>
      <c r="E9512" t="s">
        <v>42</v>
      </c>
      <c r="F9512" t="s">
        <v>265</v>
      </c>
      <c r="G9512">
        <v>3.552</v>
      </c>
    </row>
    <row r="9513" spans="1:7" x14ac:dyDescent="0.55000000000000004">
      <c r="A9513" s="1">
        <v>42430</v>
      </c>
      <c r="B9513" t="s">
        <v>22</v>
      </c>
      <c r="C9513" t="s">
        <v>143</v>
      </c>
      <c r="D9513" t="s">
        <v>144</v>
      </c>
      <c r="E9513" t="s">
        <v>42</v>
      </c>
      <c r="F9513" t="s">
        <v>74</v>
      </c>
      <c r="G9513">
        <v>3.552</v>
      </c>
    </row>
    <row r="9514" spans="1:7" x14ac:dyDescent="0.55000000000000004">
      <c r="A9514" s="1">
        <v>42008</v>
      </c>
      <c r="B9514" t="s">
        <v>98</v>
      </c>
      <c r="C9514" t="s">
        <v>207</v>
      </c>
      <c r="D9514" t="s">
        <v>101</v>
      </c>
      <c r="E9514" t="s">
        <v>42</v>
      </c>
      <c r="F9514" t="s">
        <v>71</v>
      </c>
      <c r="G9514">
        <v>3.54</v>
      </c>
    </row>
    <row r="9515" spans="1:7" x14ac:dyDescent="0.55000000000000004">
      <c r="A9515" s="1">
        <v>43074</v>
      </c>
      <c r="B9515" t="s">
        <v>98</v>
      </c>
      <c r="C9515" t="s">
        <v>207</v>
      </c>
      <c r="D9515" t="s">
        <v>101</v>
      </c>
      <c r="E9515" t="s">
        <v>42</v>
      </c>
      <c r="F9515" t="s">
        <v>64</v>
      </c>
      <c r="G9515">
        <v>3.536</v>
      </c>
    </row>
    <row r="9516" spans="1:7" x14ac:dyDescent="0.55000000000000004">
      <c r="A9516" s="1">
        <v>42974</v>
      </c>
      <c r="B9516" t="s">
        <v>22</v>
      </c>
      <c r="C9516" t="s">
        <v>100</v>
      </c>
      <c r="D9516" t="s">
        <v>101</v>
      </c>
      <c r="E9516" t="s">
        <v>42</v>
      </c>
      <c r="F9516" t="s">
        <v>86</v>
      </c>
      <c r="G9516">
        <v>3.528</v>
      </c>
    </row>
    <row r="9517" spans="1:7" x14ac:dyDescent="0.55000000000000004">
      <c r="A9517" s="1">
        <v>43239</v>
      </c>
      <c r="B9517" t="s">
        <v>98</v>
      </c>
      <c r="C9517" t="s">
        <v>39</v>
      </c>
      <c r="D9517" t="s">
        <v>40</v>
      </c>
      <c r="E9517" t="s">
        <v>42</v>
      </c>
      <c r="F9517" t="s">
        <v>64</v>
      </c>
      <c r="G9517">
        <v>3.52</v>
      </c>
    </row>
    <row r="9518" spans="1:7" x14ac:dyDescent="0.55000000000000004">
      <c r="A9518" s="1">
        <v>43120</v>
      </c>
      <c r="B9518" t="s">
        <v>22</v>
      </c>
      <c r="C9518" t="s">
        <v>745</v>
      </c>
      <c r="D9518" t="s">
        <v>144</v>
      </c>
      <c r="E9518" t="s">
        <v>42</v>
      </c>
      <c r="F9518" t="s">
        <v>64</v>
      </c>
      <c r="G9518">
        <v>3.52</v>
      </c>
    </row>
    <row r="9519" spans="1:7" x14ac:dyDescent="0.55000000000000004">
      <c r="A9519" s="1">
        <v>43088</v>
      </c>
      <c r="B9519" t="s">
        <v>37</v>
      </c>
      <c r="C9519" t="s">
        <v>263</v>
      </c>
      <c r="D9519" t="s">
        <v>144</v>
      </c>
      <c r="E9519" t="s">
        <v>42</v>
      </c>
      <c r="F9519" t="s">
        <v>64</v>
      </c>
      <c r="G9519">
        <v>3.52</v>
      </c>
    </row>
    <row r="9520" spans="1:7" x14ac:dyDescent="0.55000000000000004">
      <c r="A9520" s="1">
        <v>43302</v>
      </c>
      <c r="B9520" t="s">
        <v>37</v>
      </c>
      <c r="C9520" t="s">
        <v>39</v>
      </c>
      <c r="D9520" t="s">
        <v>40</v>
      </c>
      <c r="E9520" t="s">
        <v>42</v>
      </c>
      <c r="F9520" t="s">
        <v>64</v>
      </c>
      <c r="G9520">
        <v>3.52</v>
      </c>
    </row>
    <row r="9521" spans="1:7" x14ac:dyDescent="0.55000000000000004">
      <c r="A9521" s="1">
        <v>42175</v>
      </c>
      <c r="B9521" t="s">
        <v>22</v>
      </c>
      <c r="C9521" t="s">
        <v>646</v>
      </c>
      <c r="D9521" t="s">
        <v>101</v>
      </c>
      <c r="E9521" t="s">
        <v>42</v>
      </c>
      <c r="F9521" t="s">
        <v>64</v>
      </c>
      <c r="G9521">
        <v>3.52</v>
      </c>
    </row>
    <row r="9522" spans="1:7" x14ac:dyDescent="0.55000000000000004">
      <c r="A9522" s="1">
        <v>42255</v>
      </c>
      <c r="B9522" t="s">
        <v>98</v>
      </c>
      <c r="C9522" t="s">
        <v>263</v>
      </c>
      <c r="D9522" t="s">
        <v>144</v>
      </c>
      <c r="E9522" t="s">
        <v>42</v>
      </c>
      <c r="F9522" t="s">
        <v>64</v>
      </c>
      <c r="G9522">
        <v>3.52</v>
      </c>
    </row>
    <row r="9523" spans="1:7" x14ac:dyDescent="0.55000000000000004">
      <c r="A9523" s="1">
        <v>42735</v>
      </c>
      <c r="B9523" t="s">
        <v>22</v>
      </c>
      <c r="C9523" t="s">
        <v>100</v>
      </c>
      <c r="D9523" t="s">
        <v>101</v>
      </c>
      <c r="E9523" t="s">
        <v>42</v>
      </c>
      <c r="F9523" t="s">
        <v>265</v>
      </c>
      <c r="G9523">
        <v>3.488</v>
      </c>
    </row>
    <row r="9524" spans="1:7" x14ac:dyDescent="0.55000000000000004">
      <c r="A9524" s="1">
        <v>42311</v>
      </c>
      <c r="B9524" t="s">
        <v>22</v>
      </c>
      <c r="C9524" t="s">
        <v>331</v>
      </c>
      <c r="D9524" t="s">
        <v>26</v>
      </c>
      <c r="E9524" t="s">
        <v>42</v>
      </c>
      <c r="F9524" t="s">
        <v>86</v>
      </c>
      <c r="G9524">
        <v>3.488</v>
      </c>
    </row>
    <row r="9525" spans="1:7" x14ac:dyDescent="0.55000000000000004">
      <c r="A9525" s="1">
        <v>42197</v>
      </c>
      <c r="B9525" t="s">
        <v>98</v>
      </c>
      <c r="C9525" t="s">
        <v>100</v>
      </c>
      <c r="D9525" t="s">
        <v>101</v>
      </c>
      <c r="E9525" t="s">
        <v>42</v>
      </c>
      <c r="F9525" t="s">
        <v>265</v>
      </c>
      <c r="G9525">
        <v>3.488</v>
      </c>
    </row>
    <row r="9526" spans="1:7" x14ac:dyDescent="0.55000000000000004">
      <c r="A9526" s="1">
        <v>42603</v>
      </c>
      <c r="B9526" t="s">
        <v>98</v>
      </c>
      <c r="C9526" t="s">
        <v>143</v>
      </c>
      <c r="D9526" t="s">
        <v>144</v>
      </c>
      <c r="E9526" t="s">
        <v>42</v>
      </c>
      <c r="F9526" t="s">
        <v>575</v>
      </c>
      <c r="G9526">
        <v>3.488</v>
      </c>
    </row>
    <row r="9527" spans="1:7" x14ac:dyDescent="0.55000000000000004">
      <c r="A9527" s="1">
        <v>42976</v>
      </c>
      <c r="B9527" t="s">
        <v>37</v>
      </c>
      <c r="C9527" t="s">
        <v>143</v>
      </c>
      <c r="D9527" t="s">
        <v>144</v>
      </c>
      <c r="E9527" t="s">
        <v>42</v>
      </c>
      <c r="F9527" t="s">
        <v>71</v>
      </c>
      <c r="G9527">
        <v>3.4860000000000002</v>
      </c>
    </row>
    <row r="9528" spans="1:7" x14ac:dyDescent="0.55000000000000004">
      <c r="A9528" s="1">
        <v>42364</v>
      </c>
      <c r="B9528" t="s">
        <v>22</v>
      </c>
      <c r="C9528" t="s">
        <v>39</v>
      </c>
      <c r="D9528" t="s">
        <v>40</v>
      </c>
      <c r="E9528" t="s">
        <v>28</v>
      </c>
      <c r="F9528" t="s">
        <v>61</v>
      </c>
      <c r="G9528">
        <v>3.48</v>
      </c>
    </row>
    <row r="9529" spans="1:7" x14ac:dyDescent="0.55000000000000004">
      <c r="A9529" s="1">
        <v>43359</v>
      </c>
      <c r="B9529" t="s">
        <v>22</v>
      </c>
      <c r="C9529" t="s">
        <v>143</v>
      </c>
      <c r="D9529" t="s">
        <v>144</v>
      </c>
      <c r="E9529" t="s">
        <v>42</v>
      </c>
      <c r="F9529" t="s">
        <v>71</v>
      </c>
      <c r="G9529">
        <v>3.444</v>
      </c>
    </row>
    <row r="9530" spans="1:7" x14ac:dyDescent="0.55000000000000004">
      <c r="A9530" s="1">
        <v>42619</v>
      </c>
      <c r="B9530" t="s">
        <v>98</v>
      </c>
      <c r="C9530" t="s">
        <v>50</v>
      </c>
      <c r="D9530" t="s">
        <v>26</v>
      </c>
      <c r="E9530" t="s">
        <v>42</v>
      </c>
      <c r="F9530" t="s">
        <v>71</v>
      </c>
      <c r="G9530">
        <v>3.444</v>
      </c>
    </row>
    <row r="9531" spans="1:7" x14ac:dyDescent="0.55000000000000004">
      <c r="A9531" s="1">
        <v>42651</v>
      </c>
      <c r="B9531" t="s">
        <v>22</v>
      </c>
      <c r="C9531" t="s">
        <v>100</v>
      </c>
      <c r="D9531" t="s">
        <v>101</v>
      </c>
      <c r="E9531" t="s">
        <v>42</v>
      </c>
      <c r="F9531" t="s">
        <v>64</v>
      </c>
      <c r="G9531">
        <v>3.44</v>
      </c>
    </row>
    <row r="9532" spans="1:7" x14ac:dyDescent="0.55000000000000004">
      <c r="A9532" s="1">
        <v>42017</v>
      </c>
      <c r="B9532" t="s">
        <v>22</v>
      </c>
      <c r="C9532" t="s">
        <v>494</v>
      </c>
      <c r="D9532" t="s">
        <v>144</v>
      </c>
      <c r="E9532" t="s">
        <v>42</v>
      </c>
      <c r="F9532" t="s">
        <v>71</v>
      </c>
      <c r="G9532">
        <v>3.4380000000000002</v>
      </c>
    </row>
    <row r="9533" spans="1:7" x14ac:dyDescent="0.55000000000000004">
      <c r="A9533" s="1">
        <v>43337</v>
      </c>
      <c r="B9533" t="s">
        <v>22</v>
      </c>
      <c r="C9533" t="s">
        <v>331</v>
      </c>
      <c r="D9533" t="s">
        <v>26</v>
      </c>
      <c r="E9533" t="s">
        <v>42</v>
      </c>
      <c r="F9533" t="s">
        <v>86</v>
      </c>
      <c r="G9533">
        <v>3.4239999999999999</v>
      </c>
    </row>
    <row r="9534" spans="1:7" x14ac:dyDescent="0.55000000000000004">
      <c r="A9534" s="1">
        <v>42534</v>
      </c>
      <c r="B9534" t="s">
        <v>98</v>
      </c>
      <c r="C9534" t="s">
        <v>494</v>
      </c>
      <c r="D9534" t="s">
        <v>144</v>
      </c>
      <c r="E9534" t="s">
        <v>42</v>
      </c>
      <c r="F9534" t="s">
        <v>64</v>
      </c>
      <c r="G9534">
        <v>3.4239999999999999</v>
      </c>
    </row>
    <row r="9535" spans="1:7" x14ac:dyDescent="0.55000000000000004">
      <c r="A9535" s="1">
        <v>42437</v>
      </c>
      <c r="B9535" t="s">
        <v>37</v>
      </c>
      <c r="C9535" t="s">
        <v>453</v>
      </c>
      <c r="D9535" t="s">
        <v>40</v>
      </c>
      <c r="E9535" t="s">
        <v>42</v>
      </c>
      <c r="F9535" t="s">
        <v>64</v>
      </c>
      <c r="G9535">
        <v>3.4079999999999999</v>
      </c>
    </row>
    <row r="9536" spans="1:7" x14ac:dyDescent="0.55000000000000004">
      <c r="A9536" s="1">
        <v>42319</v>
      </c>
      <c r="B9536" t="s">
        <v>22</v>
      </c>
      <c r="C9536" t="s">
        <v>453</v>
      </c>
      <c r="D9536" t="s">
        <v>40</v>
      </c>
      <c r="E9536" t="s">
        <v>42</v>
      </c>
      <c r="F9536" t="s">
        <v>64</v>
      </c>
      <c r="G9536">
        <v>3.3919999999999999</v>
      </c>
    </row>
    <row r="9537" spans="1:7" x14ac:dyDescent="0.55000000000000004">
      <c r="A9537" s="1">
        <v>42175</v>
      </c>
      <c r="B9537" t="s">
        <v>22</v>
      </c>
      <c r="C9537" t="s">
        <v>100</v>
      </c>
      <c r="D9537" t="s">
        <v>101</v>
      </c>
      <c r="E9537" t="s">
        <v>42</v>
      </c>
      <c r="F9537" t="s">
        <v>71</v>
      </c>
      <c r="G9537">
        <v>3.3919999999999999</v>
      </c>
    </row>
    <row r="9538" spans="1:7" x14ac:dyDescent="0.55000000000000004">
      <c r="A9538" s="1">
        <v>42077</v>
      </c>
      <c r="B9538" t="s">
        <v>37</v>
      </c>
      <c r="C9538" t="s">
        <v>39</v>
      </c>
      <c r="D9538" t="s">
        <v>40</v>
      </c>
      <c r="E9538" t="s">
        <v>42</v>
      </c>
      <c r="F9538" t="s">
        <v>64</v>
      </c>
      <c r="G9538">
        <v>3.38</v>
      </c>
    </row>
    <row r="9539" spans="1:7" x14ac:dyDescent="0.55000000000000004">
      <c r="A9539" s="1">
        <v>42242</v>
      </c>
      <c r="B9539" t="s">
        <v>22</v>
      </c>
      <c r="C9539" t="s">
        <v>241</v>
      </c>
      <c r="D9539" t="s">
        <v>144</v>
      </c>
      <c r="E9539" t="s">
        <v>42</v>
      </c>
      <c r="F9539" t="s">
        <v>86</v>
      </c>
      <c r="G9539">
        <v>3.38</v>
      </c>
    </row>
    <row r="9540" spans="1:7" x14ac:dyDescent="0.55000000000000004">
      <c r="A9540" s="1">
        <v>42561</v>
      </c>
      <c r="B9540" t="s">
        <v>22</v>
      </c>
      <c r="C9540" t="s">
        <v>306</v>
      </c>
      <c r="D9540" t="s">
        <v>40</v>
      </c>
      <c r="E9540" t="s">
        <v>42</v>
      </c>
      <c r="F9540" t="s">
        <v>71</v>
      </c>
      <c r="G9540">
        <v>3.3660000000000001</v>
      </c>
    </row>
    <row r="9541" spans="1:7" x14ac:dyDescent="0.55000000000000004">
      <c r="A9541" s="1">
        <v>43167</v>
      </c>
      <c r="B9541" t="s">
        <v>22</v>
      </c>
      <c r="C9541" t="s">
        <v>39</v>
      </c>
      <c r="D9541" t="s">
        <v>40</v>
      </c>
      <c r="E9541" t="s">
        <v>42</v>
      </c>
      <c r="F9541" t="s">
        <v>64</v>
      </c>
      <c r="G9541">
        <v>3.36</v>
      </c>
    </row>
    <row r="9542" spans="1:7" x14ac:dyDescent="0.55000000000000004">
      <c r="A9542" s="1">
        <v>42089</v>
      </c>
      <c r="B9542" t="s">
        <v>37</v>
      </c>
      <c r="C9542" t="s">
        <v>39</v>
      </c>
      <c r="D9542" t="s">
        <v>40</v>
      </c>
      <c r="E9542" t="s">
        <v>42</v>
      </c>
      <c r="F9542" t="s">
        <v>64</v>
      </c>
      <c r="G9542">
        <v>3.36</v>
      </c>
    </row>
    <row r="9543" spans="1:7" x14ac:dyDescent="0.55000000000000004">
      <c r="A9543" s="1">
        <v>43221</v>
      </c>
      <c r="B9543" t="s">
        <v>22</v>
      </c>
      <c r="C9543" t="s">
        <v>50</v>
      </c>
      <c r="D9543" t="s">
        <v>26</v>
      </c>
      <c r="E9543" t="s">
        <v>42</v>
      </c>
      <c r="F9543" t="s">
        <v>575</v>
      </c>
      <c r="G9543">
        <v>3.3279999999999998</v>
      </c>
    </row>
    <row r="9544" spans="1:7" x14ac:dyDescent="0.55000000000000004">
      <c r="A9544" s="1">
        <v>42969</v>
      </c>
      <c r="B9544" t="s">
        <v>22</v>
      </c>
      <c r="C9544" t="s">
        <v>494</v>
      </c>
      <c r="D9544" t="s">
        <v>144</v>
      </c>
      <c r="E9544" t="s">
        <v>42</v>
      </c>
      <c r="F9544" t="s">
        <v>71</v>
      </c>
      <c r="G9544">
        <v>3.3180000000000001</v>
      </c>
    </row>
    <row r="9545" spans="1:7" x14ac:dyDescent="0.55000000000000004">
      <c r="A9545" s="1">
        <v>43316</v>
      </c>
      <c r="B9545" t="s">
        <v>37</v>
      </c>
      <c r="C9545" t="s">
        <v>100</v>
      </c>
      <c r="D9545" t="s">
        <v>101</v>
      </c>
      <c r="E9545" t="s">
        <v>42</v>
      </c>
      <c r="F9545" t="s">
        <v>71</v>
      </c>
      <c r="G9545">
        <v>3.3180000000000001</v>
      </c>
    </row>
    <row r="9546" spans="1:7" x14ac:dyDescent="0.55000000000000004">
      <c r="A9546" s="1">
        <v>43406</v>
      </c>
      <c r="B9546" t="s">
        <v>37</v>
      </c>
      <c r="C9546" t="s">
        <v>143</v>
      </c>
      <c r="D9546" t="s">
        <v>144</v>
      </c>
      <c r="E9546" t="s">
        <v>28</v>
      </c>
      <c r="F9546" t="s">
        <v>61</v>
      </c>
      <c r="G9546">
        <v>3.3119999999999998</v>
      </c>
    </row>
    <row r="9547" spans="1:7" x14ac:dyDescent="0.55000000000000004">
      <c r="A9547" s="1">
        <v>43427</v>
      </c>
      <c r="B9547" t="s">
        <v>22</v>
      </c>
      <c r="C9547" t="s">
        <v>84</v>
      </c>
      <c r="D9547" t="s">
        <v>26</v>
      </c>
      <c r="E9547" t="s">
        <v>42</v>
      </c>
      <c r="F9547" t="s">
        <v>64</v>
      </c>
      <c r="G9547">
        <v>3.3039999999999998</v>
      </c>
    </row>
    <row r="9548" spans="1:7" x14ac:dyDescent="0.55000000000000004">
      <c r="A9548" s="1">
        <v>42589</v>
      </c>
      <c r="B9548" t="s">
        <v>37</v>
      </c>
      <c r="C9548" t="s">
        <v>6264</v>
      </c>
      <c r="D9548" t="s">
        <v>40</v>
      </c>
      <c r="E9548" t="s">
        <v>42</v>
      </c>
      <c r="F9548" t="s">
        <v>71</v>
      </c>
      <c r="G9548">
        <v>3.3039999999999998</v>
      </c>
    </row>
    <row r="9549" spans="1:7" x14ac:dyDescent="0.55000000000000004">
      <c r="A9549" s="1">
        <v>43306</v>
      </c>
      <c r="B9549" t="s">
        <v>22</v>
      </c>
      <c r="C9549" t="s">
        <v>143</v>
      </c>
      <c r="D9549" t="s">
        <v>144</v>
      </c>
      <c r="E9549" t="s">
        <v>42</v>
      </c>
      <c r="F9549" t="s">
        <v>43</v>
      </c>
      <c r="G9549">
        <v>3.3039999999999998</v>
      </c>
    </row>
    <row r="9550" spans="1:7" x14ac:dyDescent="0.55000000000000004">
      <c r="A9550" s="1">
        <v>43245</v>
      </c>
      <c r="B9550" t="s">
        <v>22</v>
      </c>
      <c r="C9550" t="s">
        <v>263</v>
      </c>
      <c r="D9550" t="s">
        <v>144</v>
      </c>
      <c r="E9550" t="s">
        <v>42</v>
      </c>
      <c r="F9550" t="s">
        <v>265</v>
      </c>
      <c r="G9550">
        <v>3.29</v>
      </c>
    </row>
    <row r="9551" spans="1:7" x14ac:dyDescent="0.55000000000000004">
      <c r="A9551" s="1">
        <v>42147</v>
      </c>
      <c r="B9551" t="s">
        <v>22</v>
      </c>
      <c r="C9551" t="s">
        <v>143</v>
      </c>
      <c r="D9551" t="s">
        <v>144</v>
      </c>
      <c r="E9551" t="s">
        <v>42</v>
      </c>
      <c r="F9551" t="s">
        <v>71</v>
      </c>
      <c r="G9551">
        <v>3.282</v>
      </c>
    </row>
    <row r="9552" spans="1:7" x14ac:dyDescent="0.55000000000000004">
      <c r="A9552" s="1">
        <v>42885</v>
      </c>
      <c r="B9552" t="s">
        <v>22</v>
      </c>
      <c r="C9552" t="s">
        <v>84</v>
      </c>
      <c r="D9552" t="s">
        <v>26</v>
      </c>
      <c r="E9552" t="s">
        <v>42</v>
      </c>
      <c r="F9552" t="s">
        <v>71</v>
      </c>
      <c r="G9552">
        <v>3.282</v>
      </c>
    </row>
    <row r="9553" spans="1:7" x14ac:dyDescent="0.55000000000000004">
      <c r="A9553" s="1">
        <v>42719</v>
      </c>
      <c r="B9553" t="s">
        <v>98</v>
      </c>
      <c r="C9553" t="s">
        <v>263</v>
      </c>
      <c r="D9553" t="s">
        <v>144</v>
      </c>
      <c r="E9553" t="s">
        <v>42</v>
      </c>
      <c r="F9553" t="s">
        <v>64</v>
      </c>
      <c r="G9553">
        <v>3.28</v>
      </c>
    </row>
    <row r="9554" spans="1:7" x14ac:dyDescent="0.55000000000000004">
      <c r="A9554" s="1">
        <v>42729</v>
      </c>
      <c r="B9554" t="s">
        <v>37</v>
      </c>
      <c r="C9554" t="s">
        <v>234</v>
      </c>
      <c r="D9554" t="s">
        <v>101</v>
      </c>
      <c r="E9554" t="s">
        <v>42</v>
      </c>
      <c r="F9554" t="s">
        <v>64</v>
      </c>
      <c r="G9554">
        <v>3.28</v>
      </c>
    </row>
    <row r="9555" spans="1:7" x14ac:dyDescent="0.55000000000000004">
      <c r="A9555" s="1">
        <v>42844</v>
      </c>
      <c r="B9555" t="s">
        <v>22</v>
      </c>
      <c r="C9555" t="s">
        <v>263</v>
      </c>
      <c r="D9555" t="s">
        <v>144</v>
      </c>
      <c r="E9555" t="s">
        <v>42</v>
      </c>
      <c r="F9555" t="s">
        <v>64</v>
      </c>
      <c r="G9555">
        <v>3.28</v>
      </c>
    </row>
    <row r="9556" spans="1:7" x14ac:dyDescent="0.55000000000000004">
      <c r="A9556" s="1">
        <v>43444</v>
      </c>
      <c r="B9556" t="s">
        <v>22</v>
      </c>
      <c r="C9556" t="s">
        <v>143</v>
      </c>
      <c r="D9556" t="s">
        <v>144</v>
      </c>
      <c r="E9556" t="s">
        <v>42</v>
      </c>
      <c r="F9556" t="s">
        <v>71</v>
      </c>
      <c r="G9556">
        <v>3.2730000000000001</v>
      </c>
    </row>
    <row r="9557" spans="1:7" x14ac:dyDescent="0.55000000000000004">
      <c r="A9557" s="1">
        <v>42630</v>
      </c>
      <c r="B9557" t="s">
        <v>22</v>
      </c>
      <c r="C9557" t="s">
        <v>143</v>
      </c>
      <c r="D9557" t="s">
        <v>144</v>
      </c>
      <c r="E9557" t="s">
        <v>42</v>
      </c>
      <c r="F9557" t="s">
        <v>169</v>
      </c>
      <c r="G9557">
        <v>3.2639999999999998</v>
      </c>
    </row>
    <row r="9558" spans="1:7" x14ac:dyDescent="0.55000000000000004">
      <c r="A9558" s="1">
        <v>42272</v>
      </c>
      <c r="B9558" t="s">
        <v>98</v>
      </c>
      <c r="C9558" t="s">
        <v>100</v>
      </c>
      <c r="D9558" t="s">
        <v>101</v>
      </c>
      <c r="E9558" t="s">
        <v>42</v>
      </c>
      <c r="F9558" t="s">
        <v>169</v>
      </c>
      <c r="G9558">
        <v>3.2639999999999998</v>
      </c>
    </row>
    <row r="9559" spans="1:7" x14ac:dyDescent="0.55000000000000004">
      <c r="A9559" s="1">
        <v>42638</v>
      </c>
      <c r="B9559" t="s">
        <v>37</v>
      </c>
      <c r="C9559" t="s">
        <v>331</v>
      </c>
      <c r="D9559" t="s">
        <v>26</v>
      </c>
      <c r="E9559" t="s">
        <v>42</v>
      </c>
      <c r="F9559" t="s">
        <v>71</v>
      </c>
      <c r="G9559">
        <v>3.2639999999999998</v>
      </c>
    </row>
    <row r="9560" spans="1:7" x14ac:dyDescent="0.55000000000000004">
      <c r="A9560" s="1">
        <v>43341</v>
      </c>
      <c r="B9560" t="s">
        <v>37</v>
      </c>
      <c r="C9560" t="s">
        <v>207</v>
      </c>
      <c r="D9560" t="s">
        <v>101</v>
      </c>
      <c r="E9560" t="s">
        <v>42</v>
      </c>
      <c r="F9560" t="s">
        <v>71</v>
      </c>
      <c r="G9560">
        <v>3.24</v>
      </c>
    </row>
    <row r="9561" spans="1:7" x14ac:dyDescent="0.55000000000000004">
      <c r="A9561" s="1">
        <v>42861</v>
      </c>
      <c r="B9561" t="s">
        <v>22</v>
      </c>
      <c r="C9561" t="s">
        <v>207</v>
      </c>
      <c r="D9561" t="s">
        <v>101</v>
      </c>
      <c r="E9561" t="s">
        <v>42</v>
      </c>
      <c r="F9561" t="s">
        <v>71</v>
      </c>
      <c r="G9561">
        <v>3.2080000000000002</v>
      </c>
    </row>
    <row r="9562" spans="1:7" x14ac:dyDescent="0.55000000000000004">
      <c r="A9562" s="1">
        <v>42984</v>
      </c>
      <c r="B9562" t="s">
        <v>22</v>
      </c>
      <c r="C9562" t="s">
        <v>84</v>
      </c>
      <c r="D9562" t="s">
        <v>26</v>
      </c>
      <c r="E9562" t="s">
        <v>42</v>
      </c>
      <c r="F9562" t="s">
        <v>71</v>
      </c>
      <c r="G9562">
        <v>3.2040000000000002</v>
      </c>
    </row>
    <row r="9563" spans="1:7" x14ac:dyDescent="0.55000000000000004">
      <c r="A9563" s="1">
        <v>42635</v>
      </c>
      <c r="B9563" t="s">
        <v>98</v>
      </c>
      <c r="C9563" t="s">
        <v>331</v>
      </c>
      <c r="D9563" t="s">
        <v>26</v>
      </c>
      <c r="E9563" t="s">
        <v>42</v>
      </c>
      <c r="F9563" t="s">
        <v>71</v>
      </c>
      <c r="G9563">
        <v>3.2040000000000002</v>
      </c>
    </row>
    <row r="9564" spans="1:7" x14ac:dyDescent="0.55000000000000004">
      <c r="A9564" s="1">
        <v>43452</v>
      </c>
      <c r="B9564" t="s">
        <v>22</v>
      </c>
      <c r="C9564" t="s">
        <v>263</v>
      </c>
      <c r="D9564" t="s">
        <v>144</v>
      </c>
      <c r="E9564" t="s">
        <v>42</v>
      </c>
      <c r="F9564" t="s">
        <v>64</v>
      </c>
      <c r="G9564">
        <v>3.2</v>
      </c>
    </row>
    <row r="9565" spans="1:7" x14ac:dyDescent="0.55000000000000004">
      <c r="A9565" s="1">
        <v>42183</v>
      </c>
      <c r="B9565" t="s">
        <v>22</v>
      </c>
      <c r="C9565" t="s">
        <v>143</v>
      </c>
      <c r="D9565" t="s">
        <v>144</v>
      </c>
      <c r="E9565" t="s">
        <v>42</v>
      </c>
      <c r="F9565" t="s">
        <v>71</v>
      </c>
      <c r="G9565">
        <v>3.1680000000000001</v>
      </c>
    </row>
    <row r="9566" spans="1:7" x14ac:dyDescent="0.55000000000000004">
      <c r="A9566" s="1">
        <v>42675</v>
      </c>
      <c r="B9566" t="s">
        <v>98</v>
      </c>
      <c r="C9566" t="s">
        <v>143</v>
      </c>
      <c r="D9566" t="s">
        <v>144</v>
      </c>
      <c r="E9566" t="s">
        <v>42</v>
      </c>
      <c r="F9566" t="s">
        <v>265</v>
      </c>
      <c r="G9566">
        <v>3.1680000000000001</v>
      </c>
    </row>
    <row r="9567" spans="1:7" x14ac:dyDescent="0.55000000000000004">
      <c r="A9567" s="1">
        <v>42815</v>
      </c>
      <c r="B9567" t="s">
        <v>22</v>
      </c>
      <c r="C9567" t="s">
        <v>207</v>
      </c>
      <c r="D9567" t="s">
        <v>101</v>
      </c>
      <c r="E9567" t="s">
        <v>42</v>
      </c>
      <c r="F9567" t="s">
        <v>71</v>
      </c>
      <c r="G9567">
        <v>3.1680000000000001</v>
      </c>
    </row>
    <row r="9568" spans="1:7" x14ac:dyDescent="0.55000000000000004">
      <c r="A9568" s="1">
        <v>42698</v>
      </c>
      <c r="B9568" t="s">
        <v>22</v>
      </c>
      <c r="C9568" t="s">
        <v>39</v>
      </c>
      <c r="D9568" t="s">
        <v>40</v>
      </c>
      <c r="E9568" t="s">
        <v>42</v>
      </c>
      <c r="F9568" t="s">
        <v>71</v>
      </c>
      <c r="G9568">
        <v>3.1680000000000001</v>
      </c>
    </row>
    <row r="9569" spans="1:7" x14ac:dyDescent="0.55000000000000004">
      <c r="A9569" s="1">
        <v>43395</v>
      </c>
      <c r="B9569" t="s">
        <v>22</v>
      </c>
      <c r="C9569" t="s">
        <v>453</v>
      </c>
      <c r="D9569" t="s">
        <v>40</v>
      </c>
      <c r="E9569" t="s">
        <v>42</v>
      </c>
      <c r="F9569" t="s">
        <v>71</v>
      </c>
      <c r="G9569">
        <v>3.1680000000000001</v>
      </c>
    </row>
    <row r="9570" spans="1:7" x14ac:dyDescent="0.55000000000000004">
      <c r="A9570" s="1">
        <v>43459</v>
      </c>
      <c r="B9570" t="s">
        <v>22</v>
      </c>
      <c r="C9570" t="s">
        <v>100</v>
      </c>
      <c r="D9570" t="s">
        <v>101</v>
      </c>
      <c r="E9570" t="s">
        <v>42</v>
      </c>
      <c r="F9570" t="s">
        <v>71</v>
      </c>
      <c r="G9570">
        <v>3.1680000000000001</v>
      </c>
    </row>
    <row r="9571" spans="1:7" x14ac:dyDescent="0.55000000000000004">
      <c r="A9571" s="1">
        <v>42291</v>
      </c>
      <c r="B9571" t="s">
        <v>22</v>
      </c>
      <c r="C9571" t="s">
        <v>100</v>
      </c>
      <c r="D9571" t="s">
        <v>101</v>
      </c>
      <c r="E9571" t="s">
        <v>42</v>
      </c>
      <c r="F9571" t="s">
        <v>74</v>
      </c>
      <c r="G9571">
        <v>3.16</v>
      </c>
    </row>
    <row r="9572" spans="1:7" x14ac:dyDescent="0.55000000000000004">
      <c r="A9572" s="1">
        <v>42273</v>
      </c>
      <c r="B9572" t="s">
        <v>98</v>
      </c>
      <c r="C9572" t="s">
        <v>494</v>
      </c>
      <c r="D9572" t="s">
        <v>144</v>
      </c>
      <c r="E9572" t="s">
        <v>67</v>
      </c>
      <c r="F9572" t="s">
        <v>157</v>
      </c>
      <c r="G9572">
        <v>3.1520000000000001</v>
      </c>
    </row>
    <row r="9573" spans="1:7" x14ac:dyDescent="0.55000000000000004">
      <c r="A9573" s="1">
        <v>42962</v>
      </c>
      <c r="B9573" t="s">
        <v>37</v>
      </c>
      <c r="C9573" t="s">
        <v>39</v>
      </c>
      <c r="D9573" t="s">
        <v>40</v>
      </c>
      <c r="E9573" t="s">
        <v>42</v>
      </c>
      <c r="F9573" t="s">
        <v>43</v>
      </c>
      <c r="G9573">
        <v>3.15</v>
      </c>
    </row>
    <row r="9574" spans="1:7" x14ac:dyDescent="0.55000000000000004">
      <c r="A9574" s="1">
        <v>42122</v>
      </c>
      <c r="B9574" t="s">
        <v>37</v>
      </c>
      <c r="C9574" t="s">
        <v>2738</v>
      </c>
      <c r="D9574" t="s">
        <v>144</v>
      </c>
      <c r="E9574" t="s">
        <v>42</v>
      </c>
      <c r="F9574" t="s">
        <v>43</v>
      </c>
      <c r="G9574">
        <v>3.15</v>
      </c>
    </row>
    <row r="9575" spans="1:7" x14ac:dyDescent="0.55000000000000004">
      <c r="A9575" s="1">
        <v>43437</v>
      </c>
      <c r="B9575" t="s">
        <v>22</v>
      </c>
      <c r="C9575" t="s">
        <v>263</v>
      </c>
      <c r="D9575" t="s">
        <v>144</v>
      </c>
      <c r="E9575" t="s">
        <v>42</v>
      </c>
      <c r="F9575" t="s">
        <v>43</v>
      </c>
      <c r="G9575">
        <v>3.15</v>
      </c>
    </row>
    <row r="9576" spans="1:7" x14ac:dyDescent="0.55000000000000004">
      <c r="A9576" s="1">
        <v>42425</v>
      </c>
      <c r="B9576" t="s">
        <v>22</v>
      </c>
      <c r="C9576" t="s">
        <v>1244</v>
      </c>
      <c r="D9576" t="s">
        <v>144</v>
      </c>
      <c r="E9576" t="s">
        <v>42</v>
      </c>
      <c r="F9576" t="s">
        <v>43</v>
      </c>
      <c r="G9576">
        <v>3.15</v>
      </c>
    </row>
    <row r="9577" spans="1:7" x14ac:dyDescent="0.55000000000000004">
      <c r="A9577" s="1">
        <v>42937</v>
      </c>
      <c r="B9577" t="s">
        <v>37</v>
      </c>
      <c r="C9577" t="s">
        <v>39</v>
      </c>
      <c r="D9577" t="s">
        <v>40</v>
      </c>
      <c r="E9577" t="s">
        <v>42</v>
      </c>
      <c r="F9577" t="s">
        <v>43</v>
      </c>
      <c r="G9577">
        <v>3.15</v>
      </c>
    </row>
    <row r="9578" spans="1:7" x14ac:dyDescent="0.55000000000000004">
      <c r="A9578" s="1">
        <v>43052</v>
      </c>
      <c r="B9578" t="s">
        <v>98</v>
      </c>
      <c r="C9578" t="s">
        <v>207</v>
      </c>
      <c r="D9578" t="s">
        <v>101</v>
      </c>
      <c r="E9578" t="s">
        <v>42</v>
      </c>
      <c r="F9578" t="s">
        <v>71</v>
      </c>
      <c r="G9578">
        <v>3.1360000000000001</v>
      </c>
    </row>
    <row r="9579" spans="1:7" x14ac:dyDescent="0.55000000000000004">
      <c r="A9579" s="1">
        <v>43460</v>
      </c>
      <c r="B9579" t="s">
        <v>98</v>
      </c>
      <c r="C9579" t="s">
        <v>494</v>
      </c>
      <c r="D9579" t="s">
        <v>144</v>
      </c>
      <c r="E9579" t="s">
        <v>42</v>
      </c>
      <c r="F9579" t="s">
        <v>71</v>
      </c>
      <c r="G9579">
        <v>3.1320000000000001</v>
      </c>
    </row>
    <row r="9580" spans="1:7" x14ac:dyDescent="0.55000000000000004">
      <c r="A9580" s="1">
        <v>42849</v>
      </c>
      <c r="B9580" t="s">
        <v>98</v>
      </c>
      <c r="C9580" t="s">
        <v>453</v>
      </c>
      <c r="D9580" t="s">
        <v>40</v>
      </c>
      <c r="E9580" t="s">
        <v>42</v>
      </c>
      <c r="F9580" t="s">
        <v>71</v>
      </c>
      <c r="G9580">
        <v>3.1080000000000001</v>
      </c>
    </row>
    <row r="9581" spans="1:7" x14ac:dyDescent="0.55000000000000004">
      <c r="A9581" s="1">
        <v>42178</v>
      </c>
      <c r="B9581" t="s">
        <v>22</v>
      </c>
      <c r="C9581" t="s">
        <v>84</v>
      </c>
      <c r="D9581" t="s">
        <v>26</v>
      </c>
      <c r="E9581" t="s">
        <v>42</v>
      </c>
      <c r="F9581" t="s">
        <v>575</v>
      </c>
      <c r="G9581">
        <v>3.1040000000000001</v>
      </c>
    </row>
    <row r="9582" spans="1:7" x14ac:dyDescent="0.55000000000000004">
      <c r="A9582" s="1">
        <v>42609</v>
      </c>
      <c r="B9582" t="s">
        <v>22</v>
      </c>
      <c r="C9582" t="s">
        <v>39</v>
      </c>
      <c r="D9582" t="s">
        <v>40</v>
      </c>
      <c r="E9582" t="s">
        <v>42</v>
      </c>
      <c r="F9582" t="s">
        <v>43</v>
      </c>
      <c r="G9582">
        <v>3.08</v>
      </c>
    </row>
    <row r="9583" spans="1:7" x14ac:dyDescent="0.55000000000000004">
      <c r="A9583" s="1">
        <v>42979</v>
      </c>
      <c r="B9583" t="s">
        <v>98</v>
      </c>
      <c r="C9583" t="s">
        <v>263</v>
      </c>
      <c r="D9583" t="s">
        <v>144</v>
      </c>
      <c r="E9583" t="s">
        <v>42</v>
      </c>
      <c r="F9583" t="s">
        <v>71</v>
      </c>
      <c r="G9583">
        <v>3.048</v>
      </c>
    </row>
    <row r="9584" spans="1:7" x14ac:dyDescent="0.55000000000000004">
      <c r="A9584" s="1">
        <v>43238</v>
      </c>
      <c r="B9584" t="s">
        <v>22</v>
      </c>
      <c r="C9584" t="s">
        <v>263</v>
      </c>
      <c r="D9584" t="s">
        <v>144</v>
      </c>
      <c r="E9584" t="s">
        <v>42</v>
      </c>
      <c r="F9584" t="s">
        <v>71</v>
      </c>
      <c r="G9584">
        <v>3.048</v>
      </c>
    </row>
    <row r="9585" spans="1:7" x14ac:dyDescent="0.55000000000000004">
      <c r="A9585" s="1">
        <v>43003</v>
      </c>
      <c r="B9585" t="s">
        <v>37</v>
      </c>
      <c r="C9585" t="s">
        <v>110</v>
      </c>
      <c r="D9585" t="s">
        <v>101</v>
      </c>
      <c r="E9585" t="s">
        <v>42</v>
      </c>
      <c r="F9585" t="s">
        <v>64</v>
      </c>
      <c r="G9585">
        <v>3.04</v>
      </c>
    </row>
    <row r="9586" spans="1:7" x14ac:dyDescent="0.55000000000000004">
      <c r="A9586" s="1">
        <v>43352</v>
      </c>
      <c r="B9586" t="s">
        <v>37</v>
      </c>
      <c r="C9586" t="s">
        <v>143</v>
      </c>
      <c r="D9586" t="s">
        <v>144</v>
      </c>
      <c r="E9586" t="s">
        <v>42</v>
      </c>
      <c r="F9586" t="s">
        <v>71</v>
      </c>
      <c r="G9586">
        <v>3.036</v>
      </c>
    </row>
    <row r="9587" spans="1:7" x14ac:dyDescent="0.55000000000000004">
      <c r="A9587" s="1">
        <v>43273</v>
      </c>
      <c r="B9587" t="s">
        <v>22</v>
      </c>
      <c r="C9587" t="s">
        <v>207</v>
      </c>
      <c r="D9587" t="s">
        <v>101</v>
      </c>
      <c r="E9587" t="s">
        <v>42</v>
      </c>
      <c r="F9587" t="s">
        <v>71</v>
      </c>
      <c r="G9587">
        <v>3.036</v>
      </c>
    </row>
    <row r="9588" spans="1:7" x14ac:dyDescent="0.55000000000000004">
      <c r="A9588" s="1">
        <v>43464</v>
      </c>
      <c r="B9588" t="s">
        <v>22</v>
      </c>
      <c r="C9588" t="s">
        <v>453</v>
      </c>
      <c r="D9588" t="s">
        <v>40</v>
      </c>
      <c r="E9588" t="s">
        <v>42</v>
      </c>
      <c r="F9588" t="s">
        <v>265</v>
      </c>
      <c r="G9588">
        <v>3.024</v>
      </c>
    </row>
    <row r="9589" spans="1:7" x14ac:dyDescent="0.55000000000000004">
      <c r="A9589" s="1">
        <v>42725</v>
      </c>
      <c r="B9589" t="s">
        <v>37</v>
      </c>
      <c r="C9589" t="s">
        <v>494</v>
      </c>
      <c r="D9589" t="s">
        <v>144</v>
      </c>
      <c r="E9589" t="s">
        <v>42</v>
      </c>
      <c r="F9589" t="s">
        <v>64</v>
      </c>
      <c r="G9589">
        <v>3.008</v>
      </c>
    </row>
    <row r="9590" spans="1:7" x14ac:dyDescent="0.55000000000000004">
      <c r="A9590" s="1">
        <v>42702</v>
      </c>
      <c r="B9590" t="s">
        <v>22</v>
      </c>
      <c r="C9590" t="s">
        <v>494</v>
      </c>
      <c r="D9590" t="s">
        <v>144</v>
      </c>
      <c r="E9590" t="s">
        <v>42</v>
      </c>
      <c r="F9590" t="s">
        <v>265</v>
      </c>
      <c r="G9590">
        <v>3.008</v>
      </c>
    </row>
    <row r="9591" spans="1:7" x14ac:dyDescent="0.55000000000000004">
      <c r="A9591" s="1">
        <v>42996</v>
      </c>
      <c r="B9591" t="s">
        <v>22</v>
      </c>
      <c r="C9591" t="s">
        <v>50</v>
      </c>
      <c r="D9591" t="s">
        <v>26</v>
      </c>
      <c r="E9591" t="s">
        <v>42</v>
      </c>
      <c r="F9591" t="s">
        <v>43</v>
      </c>
      <c r="G9591">
        <v>3</v>
      </c>
    </row>
    <row r="9592" spans="1:7" x14ac:dyDescent="0.55000000000000004">
      <c r="A9592" s="1">
        <v>43213</v>
      </c>
      <c r="B9592" t="s">
        <v>98</v>
      </c>
      <c r="C9592" t="s">
        <v>331</v>
      </c>
      <c r="D9592" t="s">
        <v>26</v>
      </c>
      <c r="E9592" t="s">
        <v>42</v>
      </c>
      <c r="F9592" t="s">
        <v>43</v>
      </c>
      <c r="G9592">
        <v>3</v>
      </c>
    </row>
    <row r="9593" spans="1:7" x14ac:dyDescent="0.55000000000000004">
      <c r="A9593" s="1">
        <v>42644</v>
      </c>
      <c r="B9593" t="s">
        <v>22</v>
      </c>
      <c r="C9593" t="s">
        <v>207</v>
      </c>
      <c r="D9593" t="s">
        <v>101</v>
      </c>
      <c r="E9593" t="s">
        <v>42</v>
      </c>
      <c r="F9593" t="s">
        <v>71</v>
      </c>
      <c r="G9593">
        <v>2.992</v>
      </c>
    </row>
    <row r="9594" spans="1:7" x14ac:dyDescent="0.55000000000000004">
      <c r="A9594" s="1">
        <v>42296</v>
      </c>
      <c r="B9594" t="s">
        <v>37</v>
      </c>
      <c r="C9594" t="s">
        <v>39</v>
      </c>
      <c r="D9594" t="s">
        <v>40</v>
      </c>
      <c r="E9594" t="s">
        <v>42</v>
      </c>
      <c r="F9594" t="s">
        <v>71</v>
      </c>
      <c r="G9594">
        <v>2.992</v>
      </c>
    </row>
    <row r="9595" spans="1:7" x14ac:dyDescent="0.55000000000000004">
      <c r="A9595" s="1">
        <v>43253</v>
      </c>
      <c r="B9595" t="s">
        <v>98</v>
      </c>
      <c r="C9595" t="s">
        <v>494</v>
      </c>
      <c r="D9595" t="s">
        <v>144</v>
      </c>
      <c r="E9595" t="s">
        <v>67</v>
      </c>
      <c r="F9595" t="s">
        <v>68</v>
      </c>
      <c r="G9595">
        <v>2.97</v>
      </c>
    </row>
    <row r="9596" spans="1:7" x14ac:dyDescent="0.55000000000000004">
      <c r="A9596" s="1">
        <v>42200</v>
      </c>
      <c r="B9596" t="s">
        <v>37</v>
      </c>
      <c r="C9596" t="s">
        <v>5330</v>
      </c>
      <c r="D9596" t="s">
        <v>101</v>
      </c>
      <c r="E9596" t="s">
        <v>67</v>
      </c>
      <c r="F9596" t="s">
        <v>157</v>
      </c>
      <c r="G9596">
        <v>2.97</v>
      </c>
    </row>
    <row r="9597" spans="1:7" x14ac:dyDescent="0.55000000000000004">
      <c r="A9597" s="1">
        <v>43424</v>
      </c>
      <c r="B9597" t="s">
        <v>37</v>
      </c>
      <c r="C9597" t="s">
        <v>263</v>
      </c>
      <c r="D9597" t="s">
        <v>144</v>
      </c>
      <c r="E9597" t="s">
        <v>67</v>
      </c>
      <c r="F9597" t="s">
        <v>157</v>
      </c>
      <c r="G9597">
        <v>2.97</v>
      </c>
    </row>
    <row r="9598" spans="1:7" x14ac:dyDescent="0.55000000000000004">
      <c r="A9598" s="1">
        <v>42707</v>
      </c>
      <c r="B9598" t="s">
        <v>37</v>
      </c>
      <c r="C9598" t="s">
        <v>143</v>
      </c>
      <c r="D9598" t="s">
        <v>144</v>
      </c>
      <c r="E9598" t="s">
        <v>28</v>
      </c>
      <c r="F9598" t="s">
        <v>61</v>
      </c>
      <c r="G9598">
        <v>2.96</v>
      </c>
    </row>
    <row r="9599" spans="1:7" x14ac:dyDescent="0.55000000000000004">
      <c r="A9599" s="1">
        <v>43422</v>
      </c>
      <c r="B9599" t="s">
        <v>22</v>
      </c>
      <c r="C9599" t="s">
        <v>92</v>
      </c>
      <c r="D9599" t="s">
        <v>40</v>
      </c>
      <c r="E9599" t="s">
        <v>42</v>
      </c>
      <c r="F9599" t="s">
        <v>265</v>
      </c>
      <c r="G9599">
        <v>2.96</v>
      </c>
    </row>
    <row r="9600" spans="1:7" x14ac:dyDescent="0.55000000000000004">
      <c r="A9600" s="1">
        <v>43462</v>
      </c>
      <c r="B9600" t="s">
        <v>37</v>
      </c>
      <c r="C9600" t="s">
        <v>207</v>
      </c>
      <c r="D9600" t="s">
        <v>101</v>
      </c>
      <c r="E9600" t="s">
        <v>28</v>
      </c>
      <c r="F9600" t="s">
        <v>61</v>
      </c>
      <c r="G9600">
        <v>2.96</v>
      </c>
    </row>
    <row r="9601" spans="1:7" x14ac:dyDescent="0.55000000000000004">
      <c r="A9601" s="1">
        <v>42872</v>
      </c>
      <c r="B9601" t="s">
        <v>37</v>
      </c>
      <c r="C9601" t="s">
        <v>50</v>
      </c>
      <c r="D9601" t="s">
        <v>26</v>
      </c>
      <c r="E9601" t="s">
        <v>42</v>
      </c>
      <c r="F9601" t="s">
        <v>71</v>
      </c>
      <c r="G9601">
        <v>2.952</v>
      </c>
    </row>
    <row r="9602" spans="1:7" x14ac:dyDescent="0.55000000000000004">
      <c r="A9602" s="1">
        <v>42228</v>
      </c>
      <c r="B9602" t="s">
        <v>98</v>
      </c>
      <c r="C9602" t="s">
        <v>50</v>
      </c>
      <c r="D9602" t="s">
        <v>26</v>
      </c>
      <c r="E9602" t="s">
        <v>42</v>
      </c>
      <c r="F9602" t="s">
        <v>43</v>
      </c>
      <c r="G9602">
        <v>2.952</v>
      </c>
    </row>
    <row r="9603" spans="1:7" x14ac:dyDescent="0.55000000000000004">
      <c r="A9603" s="1">
        <v>43287</v>
      </c>
      <c r="B9603" t="s">
        <v>37</v>
      </c>
      <c r="C9603" t="s">
        <v>143</v>
      </c>
      <c r="D9603" t="s">
        <v>144</v>
      </c>
      <c r="E9603" t="s">
        <v>42</v>
      </c>
      <c r="F9603" t="s">
        <v>71</v>
      </c>
      <c r="G9603">
        <v>2.9460000000000002</v>
      </c>
    </row>
    <row r="9604" spans="1:7" x14ac:dyDescent="0.55000000000000004">
      <c r="A9604" s="1">
        <v>43078</v>
      </c>
      <c r="B9604" t="s">
        <v>37</v>
      </c>
      <c r="C9604" t="s">
        <v>331</v>
      </c>
      <c r="D9604" t="s">
        <v>26</v>
      </c>
      <c r="E9604" t="s">
        <v>42</v>
      </c>
      <c r="F9604" t="s">
        <v>71</v>
      </c>
      <c r="G9604">
        <v>2.9460000000000002</v>
      </c>
    </row>
    <row r="9605" spans="1:7" x14ac:dyDescent="0.55000000000000004">
      <c r="A9605" s="1">
        <v>42696</v>
      </c>
      <c r="B9605" t="s">
        <v>22</v>
      </c>
      <c r="C9605" t="s">
        <v>331</v>
      </c>
      <c r="D9605" t="s">
        <v>26</v>
      </c>
      <c r="E9605" t="s">
        <v>42</v>
      </c>
      <c r="F9605" t="s">
        <v>71</v>
      </c>
      <c r="G9605">
        <v>2.9460000000000002</v>
      </c>
    </row>
    <row r="9606" spans="1:7" x14ac:dyDescent="0.55000000000000004">
      <c r="A9606" s="1">
        <v>42291</v>
      </c>
      <c r="B9606" t="s">
        <v>22</v>
      </c>
      <c r="C9606" t="s">
        <v>207</v>
      </c>
      <c r="D9606" t="s">
        <v>101</v>
      </c>
      <c r="E9606" t="s">
        <v>42</v>
      </c>
      <c r="F9606" t="s">
        <v>71</v>
      </c>
      <c r="G9606">
        <v>2.9460000000000002</v>
      </c>
    </row>
    <row r="9607" spans="1:7" x14ac:dyDescent="0.55000000000000004">
      <c r="A9607" s="1">
        <v>42638</v>
      </c>
      <c r="B9607" t="s">
        <v>22</v>
      </c>
      <c r="C9607" t="s">
        <v>143</v>
      </c>
      <c r="D9607" t="s">
        <v>144</v>
      </c>
      <c r="E9607" t="s">
        <v>42</v>
      </c>
      <c r="F9607" t="s">
        <v>71</v>
      </c>
      <c r="G9607">
        <v>2.9460000000000002</v>
      </c>
    </row>
    <row r="9608" spans="1:7" x14ac:dyDescent="0.55000000000000004">
      <c r="A9608" s="1">
        <v>43422</v>
      </c>
      <c r="B9608" t="s">
        <v>22</v>
      </c>
      <c r="C9608" t="s">
        <v>50</v>
      </c>
      <c r="D9608" t="s">
        <v>26</v>
      </c>
      <c r="E9608" t="s">
        <v>42</v>
      </c>
      <c r="F9608" t="s">
        <v>575</v>
      </c>
      <c r="G9608">
        <v>2.944</v>
      </c>
    </row>
    <row r="9609" spans="1:7" x14ac:dyDescent="0.55000000000000004">
      <c r="A9609" s="1">
        <v>42312</v>
      </c>
      <c r="B9609" t="s">
        <v>37</v>
      </c>
      <c r="C9609" t="s">
        <v>39</v>
      </c>
      <c r="D9609" t="s">
        <v>40</v>
      </c>
      <c r="E9609" t="s">
        <v>42</v>
      </c>
      <c r="F9609" t="s">
        <v>64</v>
      </c>
      <c r="G9609">
        <v>2.94</v>
      </c>
    </row>
    <row r="9610" spans="1:7" x14ac:dyDescent="0.55000000000000004">
      <c r="A9610" s="1">
        <v>43211</v>
      </c>
      <c r="B9610" t="s">
        <v>22</v>
      </c>
      <c r="C9610" t="s">
        <v>100</v>
      </c>
      <c r="D9610" t="s">
        <v>101</v>
      </c>
      <c r="E9610" t="s">
        <v>42</v>
      </c>
      <c r="F9610" t="s">
        <v>71</v>
      </c>
      <c r="G9610">
        <v>2.9340000000000002</v>
      </c>
    </row>
    <row r="9611" spans="1:7" x14ac:dyDescent="0.55000000000000004">
      <c r="A9611" s="1">
        <v>42406</v>
      </c>
      <c r="B9611" t="s">
        <v>22</v>
      </c>
      <c r="C9611" t="s">
        <v>100</v>
      </c>
      <c r="D9611" t="s">
        <v>101</v>
      </c>
      <c r="E9611" t="s">
        <v>42</v>
      </c>
      <c r="F9611" t="s">
        <v>71</v>
      </c>
      <c r="G9611">
        <v>2.9340000000000002</v>
      </c>
    </row>
    <row r="9612" spans="1:7" x14ac:dyDescent="0.55000000000000004">
      <c r="A9612" s="1">
        <v>42351</v>
      </c>
      <c r="B9612" t="s">
        <v>22</v>
      </c>
      <c r="C9612" t="s">
        <v>100</v>
      </c>
      <c r="D9612" t="s">
        <v>101</v>
      </c>
      <c r="E9612" t="s">
        <v>42</v>
      </c>
      <c r="F9612" t="s">
        <v>575</v>
      </c>
      <c r="G9612">
        <v>2.92</v>
      </c>
    </row>
    <row r="9613" spans="1:7" x14ac:dyDescent="0.55000000000000004">
      <c r="A9613" s="1">
        <v>42254</v>
      </c>
      <c r="B9613" t="s">
        <v>98</v>
      </c>
      <c r="C9613" t="s">
        <v>100</v>
      </c>
      <c r="D9613" t="s">
        <v>101</v>
      </c>
      <c r="E9613" t="s">
        <v>42</v>
      </c>
      <c r="F9613" t="s">
        <v>71</v>
      </c>
      <c r="G9613">
        <v>2.92</v>
      </c>
    </row>
    <row r="9614" spans="1:7" x14ac:dyDescent="0.55000000000000004">
      <c r="A9614" s="1">
        <v>43297</v>
      </c>
      <c r="B9614" t="s">
        <v>98</v>
      </c>
      <c r="C9614" t="s">
        <v>207</v>
      </c>
      <c r="D9614" t="s">
        <v>101</v>
      </c>
      <c r="E9614" t="s">
        <v>42</v>
      </c>
      <c r="F9614" t="s">
        <v>64</v>
      </c>
      <c r="G9614">
        <v>2.9119999999999999</v>
      </c>
    </row>
    <row r="9615" spans="1:7" x14ac:dyDescent="0.55000000000000004">
      <c r="A9615" s="1">
        <v>42989</v>
      </c>
      <c r="B9615" t="s">
        <v>37</v>
      </c>
      <c r="C9615" t="s">
        <v>306</v>
      </c>
      <c r="D9615" t="s">
        <v>40</v>
      </c>
      <c r="E9615" t="s">
        <v>42</v>
      </c>
      <c r="F9615" t="s">
        <v>64</v>
      </c>
      <c r="G9615">
        <v>2.9119999999999999</v>
      </c>
    </row>
    <row r="9616" spans="1:7" x14ac:dyDescent="0.55000000000000004">
      <c r="A9616" s="1">
        <v>43179</v>
      </c>
      <c r="B9616" t="s">
        <v>22</v>
      </c>
      <c r="C9616" t="s">
        <v>250</v>
      </c>
      <c r="D9616" t="s">
        <v>101</v>
      </c>
      <c r="E9616" t="s">
        <v>28</v>
      </c>
      <c r="F9616" t="s">
        <v>61</v>
      </c>
      <c r="G9616">
        <v>2.91</v>
      </c>
    </row>
    <row r="9617" spans="1:7" x14ac:dyDescent="0.55000000000000004">
      <c r="A9617" s="1">
        <v>43005</v>
      </c>
      <c r="B9617" t="s">
        <v>37</v>
      </c>
      <c r="C9617" t="s">
        <v>494</v>
      </c>
      <c r="D9617" t="s">
        <v>144</v>
      </c>
      <c r="E9617" t="s">
        <v>42</v>
      </c>
      <c r="F9617" t="s">
        <v>71</v>
      </c>
      <c r="G9617">
        <v>2.907</v>
      </c>
    </row>
    <row r="9618" spans="1:7" x14ac:dyDescent="0.55000000000000004">
      <c r="A9618" s="1">
        <v>42352</v>
      </c>
      <c r="B9618" t="s">
        <v>22</v>
      </c>
      <c r="C9618" t="s">
        <v>207</v>
      </c>
      <c r="D9618" t="s">
        <v>101</v>
      </c>
      <c r="E9618" t="s">
        <v>42</v>
      </c>
      <c r="F9618" t="s">
        <v>265</v>
      </c>
      <c r="G9618">
        <v>2.8959999999999999</v>
      </c>
    </row>
    <row r="9619" spans="1:7" x14ac:dyDescent="0.55000000000000004">
      <c r="A9619" s="1">
        <v>43310</v>
      </c>
      <c r="B9619" t="s">
        <v>37</v>
      </c>
      <c r="C9619" t="s">
        <v>100</v>
      </c>
      <c r="D9619" t="s">
        <v>101</v>
      </c>
      <c r="E9619" t="s">
        <v>42</v>
      </c>
      <c r="F9619" t="s">
        <v>265</v>
      </c>
      <c r="G9619">
        <v>2.8959999999999999</v>
      </c>
    </row>
    <row r="9620" spans="1:7" x14ac:dyDescent="0.55000000000000004">
      <c r="A9620" s="1">
        <v>43206</v>
      </c>
      <c r="B9620" t="s">
        <v>22</v>
      </c>
      <c r="C9620" t="s">
        <v>100</v>
      </c>
      <c r="D9620" t="s">
        <v>101</v>
      </c>
      <c r="E9620" t="s">
        <v>42</v>
      </c>
      <c r="F9620" t="s">
        <v>71</v>
      </c>
      <c r="G9620">
        <v>2.8959999999999999</v>
      </c>
    </row>
    <row r="9621" spans="1:7" x14ac:dyDescent="0.55000000000000004">
      <c r="A9621" s="1">
        <v>43339</v>
      </c>
      <c r="B9621" t="s">
        <v>37</v>
      </c>
      <c r="C9621" t="s">
        <v>50</v>
      </c>
      <c r="D9621" t="s">
        <v>26</v>
      </c>
      <c r="E9621" t="s">
        <v>42</v>
      </c>
      <c r="F9621" t="s">
        <v>169</v>
      </c>
      <c r="G9621">
        <v>2.8959999999999999</v>
      </c>
    </row>
    <row r="9622" spans="1:7" x14ac:dyDescent="0.55000000000000004">
      <c r="A9622" s="1">
        <v>42326</v>
      </c>
      <c r="B9622" t="s">
        <v>22</v>
      </c>
      <c r="C9622" t="s">
        <v>207</v>
      </c>
      <c r="D9622" t="s">
        <v>101</v>
      </c>
      <c r="E9622" t="s">
        <v>42</v>
      </c>
      <c r="F9622" t="s">
        <v>71</v>
      </c>
      <c r="G9622">
        <v>2.8919999999999999</v>
      </c>
    </row>
    <row r="9623" spans="1:7" x14ac:dyDescent="0.55000000000000004">
      <c r="A9623" s="1">
        <v>42553</v>
      </c>
      <c r="B9623" t="s">
        <v>37</v>
      </c>
      <c r="C9623" t="s">
        <v>84</v>
      </c>
      <c r="D9623" t="s">
        <v>26</v>
      </c>
      <c r="E9623" t="s">
        <v>42</v>
      </c>
      <c r="F9623" t="s">
        <v>71</v>
      </c>
      <c r="G9623">
        <v>2.8919999999999999</v>
      </c>
    </row>
    <row r="9624" spans="1:7" x14ac:dyDescent="0.55000000000000004">
      <c r="A9624" s="1">
        <v>42014</v>
      </c>
      <c r="B9624" t="s">
        <v>37</v>
      </c>
      <c r="C9624" t="s">
        <v>315</v>
      </c>
      <c r="D9624" t="s">
        <v>26</v>
      </c>
      <c r="E9624" t="s">
        <v>42</v>
      </c>
      <c r="F9624" t="s">
        <v>43</v>
      </c>
      <c r="G9624">
        <v>2.89</v>
      </c>
    </row>
    <row r="9625" spans="1:7" x14ac:dyDescent="0.55000000000000004">
      <c r="A9625" s="1">
        <v>42872</v>
      </c>
      <c r="B9625" t="s">
        <v>22</v>
      </c>
      <c r="C9625" t="s">
        <v>207</v>
      </c>
      <c r="D9625" t="s">
        <v>101</v>
      </c>
      <c r="E9625" t="s">
        <v>42</v>
      </c>
      <c r="F9625" t="s">
        <v>71</v>
      </c>
      <c r="G9625">
        <v>2.89</v>
      </c>
    </row>
    <row r="9626" spans="1:7" x14ac:dyDescent="0.55000000000000004">
      <c r="A9626" s="1">
        <v>43375</v>
      </c>
      <c r="B9626" t="s">
        <v>22</v>
      </c>
      <c r="C9626" t="s">
        <v>234</v>
      </c>
      <c r="D9626" t="s">
        <v>101</v>
      </c>
      <c r="E9626" t="s">
        <v>42</v>
      </c>
      <c r="F9626" t="s">
        <v>71</v>
      </c>
      <c r="G9626">
        <v>2.88</v>
      </c>
    </row>
    <row r="9627" spans="1:7" x14ac:dyDescent="0.55000000000000004">
      <c r="A9627" s="1">
        <v>43428</v>
      </c>
      <c r="B9627" t="s">
        <v>98</v>
      </c>
      <c r="C9627" t="s">
        <v>25</v>
      </c>
      <c r="D9627" t="s">
        <v>26</v>
      </c>
      <c r="E9627" t="s">
        <v>42</v>
      </c>
      <c r="F9627" t="s">
        <v>71</v>
      </c>
      <c r="G9627">
        <v>2.88</v>
      </c>
    </row>
    <row r="9628" spans="1:7" x14ac:dyDescent="0.55000000000000004">
      <c r="A9628" s="1">
        <v>42571</v>
      </c>
      <c r="B9628" t="s">
        <v>22</v>
      </c>
      <c r="C9628" t="s">
        <v>207</v>
      </c>
      <c r="D9628" t="s">
        <v>101</v>
      </c>
      <c r="E9628" t="s">
        <v>42</v>
      </c>
      <c r="F9628" t="s">
        <v>71</v>
      </c>
      <c r="G9628">
        <v>2.88</v>
      </c>
    </row>
    <row r="9629" spans="1:7" x14ac:dyDescent="0.55000000000000004">
      <c r="A9629" s="1">
        <v>43275</v>
      </c>
      <c r="B9629" t="s">
        <v>22</v>
      </c>
      <c r="C9629" t="s">
        <v>39</v>
      </c>
      <c r="D9629" t="s">
        <v>40</v>
      </c>
      <c r="E9629" t="s">
        <v>42</v>
      </c>
      <c r="F9629" t="s">
        <v>265</v>
      </c>
      <c r="G9629">
        <v>2.88</v>
      </c>
    </row>
    <row r="9630" spans="1:7" x14ac:dyDescent="0.55000000000000004">
      <c r="A9630" s="1">
        <v>42194</v>
      </c>
      <c r="B9630" t="s">
        <v>98</v>
      </c>
      <c r="C9630" t="s">
        <v>39</v>
      </c>
      <c r="D9630" t="s">
        <v>40</v>
      </c>
      <c r="E9630" t="s">
        <v>42</v>
      </c>
      <c r="F9630" t="s">
        <v>43</v>
      </c>
      <c r="G9630">
        <v>2.88</v>
      </c>
    </row>
    <row r="9631" spans="1:7" x14ac:dyDescent="0.55000000000000004">
      <c r="A9631" s="1">
        <v>42847</v>
      </c>
      <c r="B9631" t="s">
        <v>22</v>
      </c>
      <c r="C9631" t="s">
        <v>263</v>
      </c>
      <c r="D9631" t="s">
        <v>144</v>
      </c>
      <c r="E9631" t="s">
        <v>42</v>
      </c>
      <c r="F9631" t="s">
        <v>64</v>
      </c>
      <c r="G9631">
        <v>2.88</v>
      </c>
    </row>
    <row r="9632" spans="1:7" x14ac:dyDescent="0.55000000000000004">
      <c r="A9632" s="1">
        <v>43302</v>
      </c>
      <c r="B9632" t="s">
        <v>37</v>
      </c>
      <c r="C9632" t="s">
        <v>207</v>
      </c>
      <c r="D9632" t="s">
        <v>101</v>
      </c>
      <c r="E9632" t="s">
        <v>42</v>
      </c>
      <c r="F9632" t="s">
        <v>71</v>
      </c>
      <c r="G9632">
        <v>2.8639999999999999</v>
      </c>
    </row>
    <row r="9633" spans="1:7" x14ac:dyDescent="0.55000000000000004">
      <c r="A9633" s="1">
        <v>42241</v>
      </c>
      <c r="B9633" t="s">
        <v>37</v>
      </c>
      <c r="C9633" t="s">
        <v>494</v>
      </c>
      <c r="D9633" t="s">
        <v>144</v>
      </c>
      <c r="E9633" t="s">
        <v>42</v>
      </c>
      <c r="F9633" t="s">
        <v>71</v>
      </c>
      <c r="G9633">
        <v>2.8620000000000001</v>
      </c>
    </row>
    <row r="9634" spans="1:7" x14ac:dyDescent="0.55000000000000004">
      <c r="A9634" s="1">
        <v>42298</v>
      </c>
      <c r="B9634" t="s">
        <v>37</v>
      </c>
      <c r="C9634" t="s">
        <v>315</v>
      </c>
      <c r="D9634" t="s">
        <v>26</v>
      </c>
      <c r="E9634" t="s">
        <v>42</v>
      </c>
      <c r="F9634" t="s">
        <v>64</v>
      </c>
      <c r="G9634">
        <v>2.84</v>
      </c>
    </row>
    <row r="9635" spans="1:7" x14ac:dyDescent="0.55000000000000004">
      <c r="A9635" s="1">
        <v>42267</v>
      </c>
      <c r="B9635" t="s">
        <v>37</v>
      </c>
      <c r="C9635" t="s">
        <v>50</v>
      </c>
      <c r="D9635" t="s">
        <v>26</v>
      </c>
      <c r="E9635" t="s">
        <v>42</v>
      </c>
      <c r="F9635" t="s">
        <v>64</v>
      </c>
      <c r="G9635">
        <v>2.8159999999999998</v>
      </c>
    </row>
    <row r="9636" spans="1:7" x14ac:dyDescent="0.55000000000000004">
      <c r="A9636" s="1">
        <v>42635</v>
      </c>
      <c r="B9636" t="s">
        <v>98</v>
      </c>
      <c r="C9636" t="s">
        <v>331</v>
      </c>
      <c r="D9636" t="s">
        <v>26</v>
      </c>
      <c r="E9636" t="s">
        <v>42</v>
      </c>
      <c r="F9636" t="s">
        <v>64</v>
      </c>
      <c r="G9636">
        <v>2.8159999999999998</v>
      </c>
    </row>
    <row r="9637" spans="1:7" x14ac:dyDescent="0.55000000000000004">
      <c r="A9637" s="1">
        <v>43107</v>
      </c>
      <c r="B9637" t="s">
        <v>22</v>
      </c>
      <c r="C9637" t="s">
        <v>50</v>
      </c>
      <c r="D9637" t="s">
        <v>26</v>
      </c>
      <c r="E9637" t="s">
        <v>42</v>
      </c>
      <c r="F9637" t="s">
        <v>71</v>
      </c>
      <c r="G9637">
        <v>2.8079999999999998</v>
      </c>
    </row>
    <row r="9638" spans="1:7" x14ac:dyDescent="0.55000000000000004">
      <c r="A9638" s="1">
        <v>43098</v>
      </c>
      <c r="B9638" t="s">
        <v>37</v>
      </c>
      <c r="C9638" t="s">
        <v>331</v>
      </c>
      <c r="D9638" t="s">
        <v>26</v>
      </c>
      <c r="E9638" t="s">
        <v>42</v>
      </c>
      <c r="F9638" t="s">
        <v>71</v>
      </c>
      <c r="G9638">
        <v>2.8079999999999998</v>
      </c>
    </row>
    <row r="9639" spans="1:7" x14ac:dyDescent="0.55000000000000004">
      <c r="A9639" s="1">
        <v>42633</v>
      </c>
      <c r="B9639" t="s">
        <v>22</v>
      </c>
      <c r="C9639" t="s">
        <v>207</v>
      </c>
      <c r="D9639" t="s">
        <v>101</v>
      </c>
      <c r="E9639" t="s">
        <v>42</v>
      </c>
      <c r="F9639" t="s">
        <v>71</v>
      </c>
      <c r="G9639">
        <v>2.8079999999999998</v>
      </c>
    </row>
    <row r="9640" spans="1:7" x14ac:dyDescent="0.55000000000000004">
      <c r="A9640" s="1">
        <v>43335</v>
      </c>
      <c r="B9640" t="s">
        <v>22</v>
      </c>
      <c r="C9640" t="s">
        <v>50</v>
      </c>
      <c r="D9640" t="s">
        <v>26</v>
      </c>
      <c r="E9640" t="s">
        <v>28</v>
      </c>
      <c r="F9640" t="s">
        <v>61</v>
      </c>
      <c r="G9640">
        <v>2.7839999999999998</v>
      </c>
    </row>
    <row r="9641" spans="1:7" x14ac:dyDescent="0.55000000000000004">
      <c r="A9641" s="1">
        <v>42674</v>
      </c>
      <c r="B9641" t="s">
        <v>22</v>
      </c>
      <c r="C9641" t="s">
        <v>263</v>
      </c>
      <c r="D9641" t="s">
        <v>144</v>
      </c>
      <c r="E9641" t="s">
        <v>42</v>
      </c>
      <c r="F9641" t="s">
        <v>64</v>
      </c>
      <c r="G9641">
        <v>2.78</v>
      </c>
    </row>
    <row r="9642" spans="1:7" x14ac:dyDescent="0.55000000000000004">
      <c r="A9642" s="1">
        <v>43348</v>
      </c>
      <c r="B9642" t="s">
        <v>98</v>
      </c>
      <c r="C9642" t="s">
        <v>92</v>
      </c>
      <c r="D9642" t="s">
        <v>40</v>
      </c>
      <c r="E9642" t="s">
        <v>42</v>
      </c>
      <c r="F9642" t="s">
        <v>64</v>
      </c>
      <c r="G9642">
        <v>2.78</v>
      </c>
    </row>
    <row r="9643" spans="1:7" x14ac:dyDescent="0.55000000000000004">
      <c r="A9643" s="1">
        <v>43353</v>
      </c>
      <c r="B9643" t="s">
        <v>22</v>
      </c>
      <c r="C9643" t="s">
        <v>1271</v>
      </c>
      <c r="D9643" t="s">
        <v>26</v>
      </c>
      <c r="E9643" t="s">
        <v>42</v>
      </c>
      <c r="F9643" t="s">
        <v>71</v>
      </c>
      <c r="G9643">
        <v>2.78</v>
      </c>
    </row>
    <row r="9644" spans="1:7" x14ac:dyDescent="0.55000000000000004">
      <c r="A9644" s="1">
        <v>43242</v>
      </c>
      <c r="B9644" t="s">
        <v>98</v>
      </c>
      <c r="C9644" t="s">
        <v>39</v>
      </c>
      <c r="D9644" t="s">
        <v>40</v>
      </c>
      <c r="E9644" t="s">
        <v>42</v>
      </c>
      <c r="F9644" t="s">
        <v>64</v>
      </c>
      <c r="G9644">
        <v>2.78</v>
      </c>
    </row>
    <row r="9645" spans="1:7" x14ac:dyDescent="0.55000000000000004">
      <c r="A9645" s="1">
        <v>42710</v>
      </c>
      <c r="B9645" t="s">
        <v>22</v>
      </c>
      <c r="C9645" t="s">
        <v>100</v>
      </c>
      <c r="D9645" t="s">
        <v>101</v>
      </c>
      <c r="E9645" t="s">
        <v>42</v>
      </c>
      <c r="F9645" t="s">
        <v>71</v>
      </c>
      <c r="G9645">
        <v>2.7719999999999998</v>
      </c>
    </row>
    <row r="9646" spans="1:7" x14ac:dyDescent="0.55000000000000004">
      <c r="A9646" s="1">
        <v>42856</v>
      </c>
      <c r="B9646" t="s">
        <v>22</v>
      </c>
      <c r="C9646" t="s">
        <v>331</v>
      </c>
      <c r="D9646" t="s">
        <v>26</v>
      </c>
      <c r="E9646" t="s">
        <v>42</v>
      </c>
      <c r="F9646" t="s">
        <v>71</v>
      </c>
      <c r="G9646">
        <v>2.742</v>
      </c>
    </row>
    <row r="9647" spans="1:7" x14ac:dyDescent="0.55000000000000004">
      <c r="A9647" s="1">
        <v>42445</v>
      </c>
      <c r="B9647" t="s">
        <v>22</v>
      </c>
      <c r="C9647" t="s">
        <v>1271</v>
      </c>
      <c r="D9647" t="s">
        <v>26</v>
      </c>
      <c r="E9647" t="s">
        <v>42</v>
      </c>
      <c r="F9647" t="s">
        <v>64</v>
      </c>
      <c r="G9647">
        <v>2.74</v>
      </c>
    </row>
    <row r="9648" spans="1:7" x14ac:dyDescent="0.55000000000000004">
      <c r="A9648" s="1">
        <v>42606</v>
      </c>
      <c r="B9648" t="s">
        <v>22</v>
      </c>
      <c r="C9648" t="s">
        <v>100</v>
      </c>
      <c r="D9648" t="s">
        <v>101</v>
      </c>
      <c r="E9648" t="s">
        <v>42</v>
      </c>
      <c r="F9648" t="s">
        <v>71</v>
      </c>
      <c r="G9648">
        <v>2.7240000000000002</v>
      </c>
    </row>
    <row r="9649" spans="1:7" x14ac:dyDescent="0.55000000000000004">
      <c r="A9649" s="1">
        <v>42272</v>
      </c>
      <c r="B9649" t="s">
        <v>98</v>
      </c>
      <c r="C9649" t="s">
        <v>100</v>
      </c>
      <c r="D9649" t="s">
        <v>101</v>
      </c>
      <c r="E9649" t="s">
        <v>42</v>
      </c>
      <c r="F9649" t="s">
        <v>71</v>
      </c>
      <c r="G9649">
        <v>2.7240000000000002</v>
      </c>
    </row>
    <row r="9650" spans="1:7" x14ac:dyDescent="0.55000000000000004">
      <c r="A9650" s="1">
        <v>42598</v>
      </c>
      <c r="B9650" t="s">
        <v>37</v>
      </c>
      <c r="C9650" t="s">
        <v>143</v>
      </c>
      <c r="D9650" t="s">
        <v>144</v>
      </c>
      <c r="E9650" t="s">
        <v>42</v>
      </c>
      <c r="F9650" t="s">
        <v>71</v>
      </c>
      <c r="G9650">
        <v>2.7240000000000002</v>
      </c>
    </row>
    <row r="9651" spans="1:7" x14ac:dyDescent="0.55000000000000004">
      <c r="A9651" s="1">
        <v>42504</v>
      </c>
      <c r="B9651" t="s">
        <v>98</v>
      </c>
      <c r="C9651" t="s">
        <v>143</v>
      </c>
      <c r="D9651" t="s">
        <v>144</v>
      </c>
      <c r="E9651" t="s">
        <v>42</v>
      </c>
      <c r="F9651" t="s">
        <v>64</v>
      </c>
      <c r="G9651">
        <v>2.6960000000000002</v>
      </c>
    </row>
    <row r="9652" spans="1:7" x14ac:dyDescent="0.55000000000000004">
      <c r="A9652" s="1">
        <v>43211</v>
      </c>
      <c r="B9652" t="s">
        <v>22</v>
      </c>
      <c r="C9652" t="s">
        <v>100</v>
      </c>
      <c r="D9652" t="s">
        <v>101</v>
      </c>
      <c r="E9652" t="s">
        <v>42</v>
      </c>
      <c r="F9652" t="s">
        <v>71</v>
      </c>
      <c r="G9652">
        <v>2.694</v>
      </c>
    </row>
    <row r="9653" spans="1:7" x14ac:dyDescent="0.55000000000000004">
      <c r="A9653" s="1">
        <v>42875</v>
      </c>
      <c r="B9653" t="s">
        <v>22</v>
      </c>
      <c r="C9653" t="s">
        <v>50</v>
      </c>
      <c r="D9653" t="s">
        <v>26</v>
      </c>
      <c r="E9653" t="s">
        <v>42</v>
      </c>
      <c r="F9653" t="s">
        <v>71</v>
      </c>
      <c r="G9653">
        <v>2.694</v>
      </c>
    </row>
    <row r="9654" spans="1:7" x14ac:dyDescent="0.55000000000000004">
      <c r="A9654" s="1">
        <v>43177</v>
      </c>
      <c r="B9654" t="s">
        <v>22</v>
      </c>
      <c r="C9654" t="s">
        <v>100</v>
      </c>
      <c r="D9654" t="s">
        <v>101</v>
      </c>
      <c r="E9654" t="s">
        <v>42</v>
      </c>
      <c r="F9654" t="s">
        <v>74</v>
      </c>
      <c r="G9654">
        <v>2.6880000000000002</v>
      </c>
    </row>
    <row r="9655" spans="1:7" x14ac:dyDescent="0.55000000000000004">
      <c r="A9655" s="1">
        <v>42185</v>
      </c>
      <c r="B9655" t="s">
        <v>22</v>
      </c>
      <c r="C9655" t="s">
        <v>263</v>
      </c>
      <c r="D9655" t="s">
        <v>144</v>
      </c>
      <c r="E9655" t="s">
        <v>42</v>
      </c>
      <c r="F9655" t="s">
        <v>71</v>
      </c>
      <c r="G9655">
        <v>2.6880000000000002</v>
      </c>
    </row>
    <row r="9656" spans="1:7" x14ac:dyDescent="0.55000000000000004">
      <c r="A9656" s="1">
        <v>43358</v>
      </c>
      <c r="B9656" t="s">
        <v>22</v>
      </c>
      <c r="C9656" t="s">
        <v>39</v>
      </c>
      <c r="D9656" t="s">
        <v>40</v>
      </c>
      <c r="E9656" t="s">
        <v>42</v>
      </c>
      <c r="F9656" t="s">
        <v>71</v>
      </c>
      <c r="G9656">
        <v>2.6880000000000002</v>
      </c>
    </row>
    <row r="9657" spans="1:7" x14ac:dyDescent="0.55000000000000004">
      <c r="A9657" s="1">
        <v>42112</v>
      </c>
      <c r="B9657" t="s">
        <v>22</v>
      </c>
      <c r="C9657" t="s">
        <v>100</v>
      </c>
      <c r="D9657" t="s">
        <v>101</v>
      </c>
      <c r="E9657" t="s">
        <v>42</v>
      </c>
      <c r="F9657" t="s">
        <v>64</v>
      </c>
      <c r="G9657">
        <v>2.6880000000000002</v>
      </c>
    </row>
    <row r="9658" spans="1:7" x14ac:dyDescent="0.55000000000000004">
      <c r="A9658" s="1">
        <v>42996</v>
      </c>
      <c r="B9658" t="s">
        <v>22</v>
      </c>
      <c r="C9658" t="s">
        <v>494</v>
      </c>
      <c r="D9658" t="s">
        <v>144</v>
      </c>
      <c r="E9658" t="s">
        <v>42</v>
      </c>
      <c r="F9658" t="s">
        <v>64</v>
      </c>
      <c r="G9658">
        <v>2.6720000000000002</v>
      </c>
    </row>
    <row r="9659" spans="1:7" x14ac:dyDescent="0.55000000000000004">
      <c r="A9659" s="1">
        <v>42320</v>
      </c>
      <c r="B9659" t="s">
        <v>37</v>
      </c>
      <c r="C9659" t="s">
        <v>100</v>
      </c>
      <c r="D9659" t="s">
        <v>101</v>
      </c>
      <c r="E9659" t="s">
        <v>42</v>
      </c>
      <c r="F9659" t="s">
        <v>64</v>
      </c>
      <c r="G9659">
        <v>2.6720000000000002</v>
      </c>
    </row>
    <row r="9660" spans="1:7" x14ac:dyDescent="0.55000000000000004">
      <c r="A9660" s="1">
        <v>43371</v>
      </c>
      <c r="B9660" t="s">
        <v>37</v>
      </c>
      <c r="C9660" t="s">
        <v>143</v>
      </c>
      <c r="D9660" t="s">
        <v>144</v>
      </c>
      <c r="E9660" t="s">
        <v>42</v>
      </c>
      <c r="F9660" t="s">
        <v>71</v>
      </c>
      <c r="G9660">
        <v>2.6549999999999998</v>
      </c>
    </row>
    <row r="9661" spans="1:7" x14ac:dyDescent="0.55000000000000004">
      <c r="A9661" s="1">
        <v>42923</v>
      </c>
      <c r="B9661" t="s">
        <v>37</v>
      </c>
      <c r="C9661" t="s">
        <v>207</v>
      </c>
      <c r="D9661" t="s">
        <v>101</v>
      </c>
      <c r="E9661" t="s">
        <v>42</v>
      </c>
      <c r="F9661" t="s">
        <v>265</v>
      </c>
      <c r="G9661">
        <v>2.6320000000000001</v>
      </c>
    </row>
    <row r="9662" spans="1:7" x14ac:dyDescent="0.55000000000000004">
      <c r="A9662" s="1">
        <v>43059</v>
      </c>
      <c r="B9662" t="s">
        <v>22</v>
      </c>
      <c r="C9662" t="s">
        <v>494</v>
      </c>
      <c r="D9662" t="s">
        <v>144</v>
      </c>
      <c r="E9662" t="s">
        <v>42</v>
      </c>
      <c r="F9662" t="s">
        <v>71</v>
      </c>
      <c r="G9662">
        <v>2.6280000000000001</v>
      </c>
    </row>
    <row r="9663" spans="1:7" x14ac:dyDescent="0.55000000000000004">
      <c r="A9663" s="1">
        <v>42332</v>
      </c>
      <c r="B9663" t="s">
        <v>22</v>
      </c>
      <c r="C9663" t="s">
        <v>494</v>
      </c>
      <c r="D9663" t="s">
        <v>144</v>
      </c>
      <c r="E9663" t="s">
        <v>42</v>
      </c>
      <c r="F9663" t="s">
        <v>64</v>
      </c>
      <c r="G9663">
        <v>2.6240000000000001</v>
      </c>
    </row>
    <row r="9664" spans="1:7" x14ac:dyDescent="0.55000000000000004">
      <c r="A9664" s="1">
        <v>43443</v>
      </c>
      <c r="B9664" t="s">
        <v>37</v>
      </c>
      <c r="C9664" t="s">
        <v>143</v>
      </c>
      <c r="D9664" t="s">
        <v>144</v>
      </c>
      <c r="E9664" t="s">
        <v>42</v>
      </c>
      <c r="F9664" t="s">
        <v>64</v>
      </c>
      <c r="G9664">
        <v>2.6240000000000001</v>
      </c>
    </row>
    <row r="9665" spans="1:7" x14ac:dyDescent="0.55000000000000004">
      <c r="A9665" s="1">
        <v>42352</v>
      </c>
      <c r="B9665" t="s">
        <v>22</v>
      </c>
      <c r="C9665" t="s">
        <v>494</v>
      </c>
      <c r="D9665" t="s">
        <v>144</v>
      </c>
      <c r="E9665" t="s">
        <v>42</v>
      </c>
      <c r="F9665" t="s">
        <v>64</v>
      </c>
      <c r="G9665">
        <v>2.6240000000000001</v>
      </c>
    </row>
    <row r="9666" spans="1:7" x14ac:dyDescent="0.55000000000000004">
      <c r="A9666" s="1">
        <v>42486</v>
      </c>
      <c r="B9666" t="s">
        <v>22</v>
      </c>
      <c r="C9666" t="s">
        <v>50</v>
      </c>
      <c r="D9666" t="s">
        <v>26</v>
      </c>
      <c r="E9666" t="s">
        <v>42</v>
      </c>
      <c r="F9666" t="s">
        <v>64</v>
      </c>
      <c r="G9666">
        <v>2.6240000000000001</v>
      </c>
    </row>
    <row r="9667" spans="1:7" x14ac:dyDescent="0.55000000000000004">
      <c r="A9667" s="1">
        <v>42711</v>
      </c>
      <c r="B9667" t="s">
        <v>22</v>
      </c>
      <c r="C9667" t="s">
        <v>92</v>
      </c>
      <c r="D9667" t="s">
        <v>40</v>
      </c>
      <c r="E9667" t="s">
        <v>42</v>
      </c>
      <c r="F9667" t="s">
        <v>43</v>
      </c>
      <c r="G9667">
        <v>2.61</v>
      </c>
    </row>
    <row r="9668" spans="1:7" x14ac:dyDescent="0.55000000000000004">
      <c r="A9668" s="1">
        <v>42714</v>
      </c>
      <c r="B9668" t="s">
        <v>37</v>
      </c>
      <c r="C9668" t="s">
        <v>234</v>
      </c>
      <c r="D9668" t="s">
        <v>101</v>
      </c>
      <c r="E9668" t="s">
        <v>42</v>
      </c>
      <c r="F9668" t="s">
        <v>43</v>
      </c>
      <c r="G9668">
        <v>2.61</v>
      </c>
    </row>
    <row r="9669" spans="1:7" x14ac:dyDescent="0.55000000000000004">
      <c r="A9669" s="1">
        <v>43096</v>
      </c>
      <c r="B9669" t="s">
        <v>22</v>
      </c>
      <c r="C9669" t="s">
        <v>25</v>
      </c>
      <c r="D9669" t="s">
        <v>26</v>
      </c>
      <c r="E9669" t="s">
        <v>42</v>
      </c>
      <c r="F9669" t="s">
        <v>43</v>
      </c>
      <c r="G9669">
        <v>2.61</v>
      </c>
    </row>
    <row r="9670" spans="1:7" x14ac:dyDescent="0.55000000000000004">
      <c r="A9670" s="1">
        <v>42219</v>
      </c>
      <c r="B9670" t="s">
        <v>22</v>
      </c>
      <c r="C9670" t="s">
        <v>453</v>
      </c>
      <c r="D9670" t="s">
        <v>40</v>
      </c>
      <c r="E9670" t="s">
        <v>42</v>
      </c>
      <c r="F9670" t="s">
        <v>74</v>
      </c>
      <c r="G9670">
        <v>2.6</v>
      </c>
    </row>
    <row r="9671" spans="1:7" x14ac:dyDescent="0.55000000000000004">
      <c r="A9671" s="1">
        <v>42434</v>
      </c>
      <c r="B9671" t="s">
        <v>37</v>
      </c>
      <c r="C9671" t="s">
        <v>143</v>
      </c>
      <c r="D9671" t="s">
        <v>144</v>
      </c>
      <c r="E9671" t="s">
        <v>42</v>
      </c>
      <c r="F9671" t="s">
        <v>71</v>
      </c>
      <c r="G9671">
        <v>2.556</v>
      </c>
    </row>
    <row r="9672" spans="1:7" x14ac:dyDescent="0.55000000000000004">
      <c r="A9672" s="1">
        <v>42696</v>
      </c>
      <c r="B9672" t="s">
        <v>98</v>
      </c>
      <c r="C9672" t="s">
        <v>100</v>
      </c>
      <c r="D9672" t="s">
        <v>101</v>
      </c>
      <c r="E9672" t="s">
        <v>42</v>
      </c>
      <c r="F9672" t="s">
        <v>71</v>
      </c>
      <c r="G9672">
        <v>2.544</v>
      </c>
    </row>
    <row r="9673" spans="1:7" x14ac:dyDescent="0.55000000000000004">
      <c r="A9673" s="1">
        <v>42333</v>
      </c>
      <c r="B9673" t="s">
        <v>37</v>
      </c>
      <c r="C9673" t="s">
        <v>100</v>
      </c>
      <c r="D9673" t="s">
        <v>101</v>
      </c>
      <c r="E9673" t="s">
        <v>42</v>
      </c>
      <c r="F9673" t="s">
        <v>43</v>
      </c>
      <c r="G9673">
        <v>2.52</v>
      </c>
    </row>
    <row r="9674" spans="1:7" x14ac:dyDescent="0.55000000000000004">
      <c r="A9674" s="1">
        <v>42449</v>
      </c>
      <c r="B9674" t="s">
        <v>22</v>
      </c>
      <c r="C9674" t="s">
        <v>100</v>
      </c>
      <c r="D9674" t="s">
        <v>101</v>
      </c>
      <c r="E9674" t="s">
        <v>42</v>
      </c>
      <c r="F9674" t="s">
        <v>71</v>
      </c>
      <c r="G9674">
        <v>2.512</v>
      </c>
    </row>
    <row r="9675" spans="1:7" x14ac:dyDescent="0.55000000000000004">
      <c r="A9675" s="1">
        <v>43114</v>
      </c>
      <c r="B9675" t="s">
        <v>22</v>
      </c>
      <c r="C9675" t="s">
        <v>331</v>
      </c>
      <c r="D9675" t="s">
        <v>26</v>
      </c>
      <c r="E9675" t="s">
        <v>42</v>
      </c>
      <c r="F9675" t="s">
        <v>71</v>
      </c>
      <c r="G9675">
        <v>2.508</v>
      </c>
    </row>
    <row r="9676" spans="1:7" x14ac:dyDescent="0.55000000000000004">
      <c r="A9676" s="1">
        <v>42117</v>
      </c>
      <c r="B9676" t="s">
        <v>37</v>
      </c>
      <c r="C9676" t="s">
        <v>143</v>
      </c>
      <c r="D9676" t="s">
        <v>144</v>
      </c>
      <c r="E9676" t="s">
        <v>42</v>
      </c>
      <c r="F9676" t="s">
        <v>71</v>
      </c>
      <c r="G9676">
        <v>2.5019999999999998</v>
      </c>
    </row>
    <row r="9677" spans="1:7" x14ac:dyDescent="0.55000000000000004">
      <c r="A9677" s="1">
        <v>42562</v>
      </c>
      <c r="B9677" t="s">
        <v>22</v>
      </c>
      <c r="C9677" t="s">
        <v>143</v>
      </c>
      <c r="D9677" t="s">
        <v>144</v>
      </c>
      <c r="E9677" t="s">
        <v>42</v>
      </c>
      <c r="F9677" t="s">
        <v>71</v>
      </c>
      <c r="G9677">
        <v>2.5019999999999998</v>
      </c>
    </row>
    <row r="9678" spans="1:7" x14ac:dyDescent="0.55000000000000004">
      <c r="A9678" s="1">
        <v>42260</v>
      </c>
      <c r="B9678" t="s">
        <v>22</v>
      </c>
      <c r="C9678" t="s">
        <v>494</v>
      </c>
      <c r="D9678" t="s">
        <v>144</v>
      </c>
      <c r="E9678" t="s">
        <v>42</v>
      </c>
      <c r="F9678" t="s">
        <v>71</v>
      </c>
      <c r="G9678">
        <v>2.5019999999999998</v>
      </c>
    </row>
    <row r="9679" spans="1:7" x14ac:dyDescent="0.55000000000000004">
      <c r="A9679" s="1">
        <v>42917</v>
      </c>
      <c r="B9679" t="s">
        <v>98</v>
      </c>
      <c r="C9679" t="s">
        <v>92</v>
      </c>
      <c r="D9679" t="s">
        <v>40</v>
      </c>
      <c r="E9679" t="s">
        <v>42</v>
      </c>
      <c r="F9679" t="s">
        <v>71</v>
      </c>
      <c r="G9679">
        <v>2.496</v>
      </c>
    </row>
    <row r="9680" spans="1:7" x14ac:dyDescent="0.55000000000000004">
      <c r="A9680" s="1">
        <v>42683</v>
      </c>
      <c r="B9680" t="s">
        <v>98</v>
      </c>
      <c r="C9680" t="s">
        <v>39</v>
      </c>
      <c r="D9680" t="s">
        <v>40</v>
      </c>
      <c r="E9680" t="s">
        <v>42</v>
      </c>
      <c r="F9680" t="s">
        <v>265</v>
      </c>
      <c r="G9680">
        <v>2.48</v>
      </c>
    </row>
    <row r="9681" spans="1:7" x14ac:dyDescent="0.55000000000000004">
      <c r="A9681" s="1">
        <v>43462</v>
      </c>
      <c r="B9681" t="s">
        <v>98</v>
      </c>
      <c r="C9681" t="s">
        <v>7453</v>
      </c>
      <c r="D9681" t="s">
        <v>101</v>
      </c>
      <c r="E9681" t="s">
        <v>42</v>
      </c>
      <c r="F9681" t="s">
        <v>64</v>
      </c>
      <c r="G9681">
        <v>2.48</v>
      </c>
    </row>
    <row r="9682" spans="1:7" x14ac:dyDescent="0.55000000000000004">
      <c r="A9682" s="1">
        <v>42638</v>
      </c>
      <c r="B9682" t="s">
        <v>37</v>
      </c>
      <c r="C9682" t="s">
        <v>331</v>
      </c>
      <c r="D9682" t="s">
        <v>26</v>
      </c>
      <c r="E9682" t="s">
        <v>42</v>
      </c>
      <c r="F9682" t="s">
        <v>71</v>
      </c>
      <c r="G9682">
        <v>2.4689999999999999</v>
      </c>
    </row>
    <row r="9683" spans="1:7" x14ac:dyDescent="0.55000000000000004">
      <c r="A9683" s="1">
        <v>43163</v>
      </c>
      <c r="B9683" t="s">
        <v>98</v>
      </c>
      <c r="C9683" t="s">
        <v>100</v>
      </c>
      <c r="D9683" t="s">
        <v>101</v>
      </c>
      <c r="E9683" t="s">
        <v>42</v>
      </c>
      <c r="F9683" t="s">
        <v>43</v>
      </c>
      <c r="G9683">
        <v>2.464</v>
      </c>
    </row>
    <row r="9684" spans="1:7" x14ac:dyDescent="0.55000000000000004">
      <c r="A9684" s="1">
        <v>42626</v>
      </c>
      <c r="B9684" t="s">
        <v>22</v>
      </c>
      <c r="C9684" t="s">
        <v>143</v>
      </c>
      <c r="D9684" t="s">
        <v>144</v>
      </c>
      <c r="E9684" t="s">
        <v>42</v>
      </c>
      <c r="F9684" t="s">
        <v>71</v>
      </c>
      <c r="G9684">
        <v>2.4119999999999999</v>
      </c>
    </row>
    <row r="9685" spans="1:7" x14ac:dyDescent="0.55000000000000004">
      <c r="A9685" s="1">
        <v>42340</v>
      </c>
      <c r="B9685" t="s">
        <v>22</v>
      </c>
      <c r="C9685" t="s">
        <v>207</v>
      </c>
      <c r="D9685" t="s">
        <v>101</v>
      </c>
      <c r="E9685" t="s">
        <v>42</v>
      </c>
      <c r="F9685" t="s">
        <v>74</v>
      </c>
      <c r="G9685">
        <v>2.3940000000000001</v>
      </c>
    </row>
    <row r="9686" spans="1:7" x14ac:dyDescent="0.55000000000000004">
      <c r="A9686" s="1">
        <v>43409</v>
      </c>
      <c r="B9686" t="s">
        <v>22</v>
      </c>
      <c r="C9686" t="s">
        <v>306</v>
      </c>
      <c r="D9686" t="s">
        <v>40</v>
      </c>
      <c r="E9686" t="s">
        <v>42</v>
      </c>
      <c r="F9686" t="s">
        <v>71</v>
      </c>
      <c r="G9686">
        <v>2.3879999999999999</v>
      </c>
    </row>
    <row r="9687" spans="1:7" x14ac:dyDescent="0.55000000000000004">
      <c r="A9687" s="1">
        <v>42885</v>
      </c>
      <c r="B9687" t="s">
        <v>37</v>
      </c>
      <c r="C9687" t="s">
        <v>453</v>
      </c>
      <c r="D9687" t="s">
        <v>40</v>
      </c>
      <c r="E9687" t="s">
        <v>42</v>
      </c>
      <c r="F9687" t="s">
        <v>71</v>
      </c>
      <c r="G9687">
        <v>2.3759999999999999</v>
      </c>
    </row>
    <row r="9688" spans="1:7" x14ac:dyDescent="0.55000000000000004">
      <c r="A9688" s="1">
        <v>43220</v>
      </c>
      <c r="B9688" t="s">
        <v>37</v>
      </c>
      <c r="C9688" t="s">
        <v>50</v>
      </c>
      <c r="D9688" t="s">
        <v>26</v>
      </c>
      <c r="E9688" t="s">
        <v>67</v>
      </c>
      <c r="F9688" t="s">
        <v>157</v>
      </c>
      <c r="G9688">
        <v>2.3759999999999999</v>
      </c>
    </row>
    <row r="9689" spans="1:7" x14ac:dyDescent="0.55000000000000004">
      <c r="A9689" s="1">
        <v>42529</v>
      </c>
      <c r="B9689" t="s">
        <v>22</v>
      </c>
      <c r="C9689" t="s">
        <v>207</v>
      </c>
      <c r="D9689" t="s">
        <v>101</v>
      </c>
      <c r="E9689" t="s">
        <v>67</v>
      </c>
      <c r="F9689" t="s">
        <v>157</v>
      </c>
      <c r="G9689">
        <v>2.3759999999999999</v>
      </c>
    </row>
    <row r="9690" spans="1:7" x14ac:dyDescent="0.55000000000000004">
      <c r="A9690" s="1">
        <v>42102</v>
      </c>
      <c r="B9690" t="s">
        <v>37</v>
      </c>
      <c r="C9690" t="s">
        <v>306</v>
      </c>
      <c r="D9690" t="s">
        <v>40</v>
      </c>
      <c r="E9690" t="s">
        <v>42</v>
      </c>
      <c r="F9690" t="s">
        <v>265</v>
      </c>
      <c r="G9690">
        <v>2.3679999999999999</v>
      </c>
    </row>
    <row r="9691" spans="1:7" x14ac:dyDescent="0.55000000000000004">
      <c r="A9691" s="1">
        <v>43434</v>
      </c>
      <c r="B9691" t="s">
        <v>22</v>
      </c>
      <c r="C9691" t="s">
        <v>100</v>
      </c>
      <c r="D9691" t="s">
        <v>101</v>
      </c>
      <c r="E9691" t="s">
        <v>42</v>
      </c>
      <c r="F9691" t="s">
        <v>265</v>
      </c>
      <c r="G9691">
        <v>2.3679999999999999</v>
      </c>
    </row>
    <row r="9692" spans="1:7" x14ac:dyDescent="0.55000000000000004">
      <c r="A9692" s="1">
        <v>42800</v>
      </c>
      <c r="B9692" t="s">
        <v>22</v>
      </c>
      <c r="C9692" t="s">
        <v>207</v>
      </c>
      <c r="D9692" t="s">
        <v>101</v>
      </c>
      <c r="E9692" t="s">
        <v>42</v>
      </c>
      <c r="F9692" t="s">
        <v>74</v>
      </c>
      <c r="G9692">
        <v>2.3340000000000001</v>
      </c>
    </row>
    <row r="9693" spans="1:7" x14ac:dyDescent="0.55000000000000004">
      <c r="A9693" s="1">
        <v>43058</v>
      </c>
      <c r="B9693" t="s">
        <v>22</v>
      </c>
      <c r="C9693" t="s">
        <v>100</v>
      </c>
      <c r="D9693" t="s">
        <v>101</v>
      </c>
      <c r="E9693" t="s">
        <v>28</v>
      </c>
      <c r="F9693" t="s">
        <v>61</v>
      </c>
      <c r="G9693">
        <v>2.3279999999999998</v>
      </c>
    </row>
    <row r="9694" spans="1:7" x14ac:dyDescent="0.55000000000000004">
      <c r="A9694" s="1">
        <v>43092</v>
      </c>
      <c r="B9694" t="s">
        <v>37</v>
      </c>
      <c r="C9694" t="s">
        <v>100</v>
      </c>
      <c r="D9694" t="s">
        <v>101</v>
      </c>
      <c r="E9694" t="s">
        <v>28</v>
      </c>
      <c r="F9694" t="s">
        <v>61</v>
      </c>
      <c r="G9694">
        <v>2.3279999999999998</v>
      </c>
    </row>
    <row r="9695" spans="1:7" x14ac:dyDescent="0.55000000000000004">
      <c r="A9695" s="1">
        <v>43224</v>
      </c>
      <c r="B9695" t="s">
        <v>22</v>
      </c>
      <c r="C9695" t="s">
        <v>494</v>
      </c>
      <c r="D9695" t="s">
        <v>144</v>
      </c>
      <c r="E9695" t="s">
        <v>42</v>
      </c>
      <c r="F9695" t="s">
        <v>71</v>
      </c>
      <c r="G9695">
        <v>2.3130000000000002</v>
      </c>
    </row>
    <row r="9696" spans="1:7" x14ac:dyDescent="0.55000000000000004">
      <c r="A9696" s="1">
        <v>42997</v>
      </c>
      <c r="B9696" t="s">
        <v>98</v>
      </c>
      <c r="C9696" t="s">
        <v>207</v>
      </c>
      <c r="D9696" t="s">
        <v>101</v>
      </c>
      <c r="E9696" t="s">
        <v>42</v>
      </c>
      <c r="F9696" t="s">
        <v>71</v>
      </c>
      <c r="G9696">
        <v>2.3079999999999998</v>
      </c>
    </row>
    <row r="9697" spans="1:7" x14ac:dyDescent="0.55000000000000004">
      <c r="A9697" s="1">
        <v>43268</v>
      </c>
      <c r="B9697" t="s">
        <v>37</v>
      </c>
      <c r="C9697" t="s">
        <v>207</v>
      </c>
      <c r="D9697" t="s">
        <v>101</v>
      </c>
      <c r="E9697" t="s">
        <v>42</v>
      </c>
      <c r="F9697" t="s">
        <v>71</v>
      </c>
      <c r="G9697">
        <v>2.3039999999999998</v>
      </c>
    </row>
    <row r="9698" spans="1:7" x14ac:dyDescent="0.55000000000000004">
      <c r="A9698" s="1">
        <v>42598</v>
      </c>
      <c r="B9698" t="s">
        <v>22</v>
      </c>
      <c r="C9698" t="s">
        <v>306</v>
      </c>
      <c r="D9698" t="s">
        <v>40</v>
      </c>
      <c r="E9698" t="s">
        <v>42</v>
      </c>
      <c r="F9698" t="s">
        <v>64</v>
      </c>
      <c r="G9698">
        <v>2.3039999999999998</v>
      </c>
    </row>
    <row r="9699" spans="1:7" x14ac:dyDescent="0.55000000000000004">
      <c r="A9699" s="1">
        <v>42797</v>
      </c>
      <c r="B9699" t="s">
        <v>22</v>
      </c>
      <c r="C9699" t="s">
        <v>100</v>
      </c>
      <c r="D9699" t="s">
        <v>101</v>
      </c>
      <c r="E9699" t="s">
        <v>42</v>
      </c>
      <c r="F9699" t="s">
        <v>265</v>
      </c>
      <c r="G9699">
        <v>2.3039999999999998</v>
      </c>
    </row>
    <row r="9700" spans="1:7" x14ac:dyDescent="0.55000000000000004">
      <c r="A9700" s="1">
        <v>43053</v>
      </c>
      <c r="B9700" t="s">
        <v>22</v>
      </c>
      <c r="C9700" t="s">
        <v>100</v>
      </c>
      <c r="D9700" t="s">
        <v>101</v>
      </c>
      <c r="E9700" t="s">
        <v>42</v>
      </c>
      <c r="F9700" t="s">
        <v>71</v>
      </c>
      <c r="G9700">
        <v>2.2959999999999998</v>
      </c>
    </row>
    <row r="9701" spans="1:7" x14ac:dyDescent="0.55000000000000004">
      <c r="A9701" s="1">
        <v>43331</v>
      </c>
      <c r="B9701" t="s">
        <v>22</v>
      </c>
      <c r="C9701" t="s">
        <v>207</v>
      </c>
      <c r="D9701" t="s">
        <v>101</v>
      </c>
      <c r="E9701" t="s">
        <v>42</v>
      </c>
      <c r="F9701" t="s">
        <v>71</v>
      </c>
      <c r="G9701">
        <v>2.2959999999999998</v>
      </c>
    </row>
    <row r="9702" spans="1:7" x14ac:dyDescent="0.55000000000000004">
      <c r="A9702" s="1">
        <v>42368</v>
      </c>
      <c r="B9702" t="s">
        <v>37</v>
      </c>
      <c r="C9702" t="s">
        <v>100</v>
      </c>
      <c r="D9702" t="s">
        <v>101</v>
      </c>
      <c r="E9702" t="s">
        <v>42</v>
      </c>
      <c r="F9702" t="s">
        <v>71</v>
      </c>
      <c r="G9702">
        <v>2.286</v>
      </c>
    </row>
    <row r="9703" spans="1:7" x14ac:dyDescent="0.55000000000000004">
      <c r="A9703" s="1">
        <v>42414</v>
      </c>
      <c r="B9703" t="s">
        <v>22</v>
      </c>
      <c r="C9703" t="s">
        <v>494</v>
      </c>
      <c r="D9703" t="s">
        <v>144</v>
      </c>
      <c r="E9703" t="s">
        <v>42</v>
      </c>
      <c r="F9703" t="s">
        <v>71</v>
      </c>
      <c r="G9703">
        <v>2.286</v>
      </c>
    </row>
    <row r="9704" spans="1:7" x14ac:dyDescent="0.55000000000000004">
      <c r="A9704" s="1">
        <v>43270</v>
      </c>
      <c r="B9704" t="s">
        <v>22</v>
      </c>
      <c r="C9704" t="s">
        <v>100</v>
      </c>
      <c r="D9704" t="s">
        <v>101</v>
      </c>
      <c r="E9704" t="s">
        <v>42</v>
      </c>
      <c r="F9704" t="s">
        <v>74</v>
      </c>
      <c r="G9704">
        <v>2.2639999999999998</v>
      </c>
    </row>
    <row r="9705" spans="1:7" x14ac:dyDescent="0.55000000000000004">
      <c r="A9705" s="1">
        <v>43369</v>
      </c>
      <c r="B9705" t="s">
        <v>98</v>
      </c>
      <c r="C9705" t="s">
        <v>416</v>
      </c>
      <c r="D9705" t="s">
        <v>40</v>
      </c>
      <c r="E9705" t="s">
        <v>42</v>
      </c>
      <c r="F9705" t="s">
        <v>64</v>
      </c>
      <c r="G9705">
        <v>2.2240000000000002</v>
      </c>
    </row>
    <row r="9706" spans="1:7" x14ac:dyDescent="0.55000000000000004">
      <c r="A9706" s="1">
        <v>43396</v>
      </c>
      <c r="B9706" t="s">
        <v>37</v>
      </c>
      <c r="C9706" t="s">
        <v>1399</v>
      </c>
      <c r="D9706" t="s">
        <v>144</v>
      </c>
      <c r="E9706" t="s">
        <v>42</v>
      </c>
      <c r="F9706" t="s">
        <v>74</v>
      </c>
      <c r="G9706">
        <v>2.2200000000000002</v>
      </c>
    </row>
    <row r="9707" spans="1:7" x14ac:dyDescent="0.55000000000000004">
      <c r="A9707" s="1">
        <v>42945</v>
      </c>
      <c r="B9707" t="s">
        <v>22</v>
      </c>
      <c r="C9707" t="s">
        <v>50</v>
      </c>
      <c r="D9707" t="s">
        <v>26</v>
      </c>
      <c r="E9707" t="s">
        <v>42</v>
      </c>
      <c r="F9707" t="s">
        <v>71</v>
      </c>
      <c r="G9707">
        <v>2.214</v>
      </c>
    </row>
    <row r="9708" spans="1:7" x14ac:dyDescent="0.55000000000000004">
      <c r="A9708" s="1">
        <v>43084</v>
      </c>
      <c r="B9708" t="s">
        <v>22</v>
      </c>
      <c r="C9708" t="s">
        <v>494</v>
      </c>
      <c r="D9708" t="s">
        <v>144</v>
      </c>
      <c r="E9708" t="s">
        <v>42</v>
      </c>
      <c r="F9708" t="s">
        <v>71</v>
      </c>
      <c r="G9708">
        <v>2.214</v>
      </c>
    </row>
    <row r="9709" spans="1:7" x14ac:dyDescent="0.55000000000000004">
      <c r="A9709" s="1">
        <v>42716</v>
      </c>
      <c r="B9709" t="s">
        <v>22</v>
      </c>
      <c r="C9709" t="s">
        <v>39</v>
      </c>
      <c r="D9709" t="s">
        <v>40</v>
      </c>
      <c r="E9709" t="s">
        <v>42</v>
      </c>
      <c r="F9709" t="s">
        <v>64</v>
      </c>
      <c r="G9709">
        <v>2.21</v>
      </c>
    </row>
    <row r="9710" spans="1:7" x14ac:dyDescent="0.55000000000000004">
      <c r="A9710" s="1">
        <v>43224</v>
      </c>
      <c r="B9710" t="s">
        <v>37</v>
      </c>
      <c r="C9710" t="s">
        <v>143</v>
      </c>
      <c r="D9710" t="s">
        <v>144</v>
      </c>
      <c r="E9710" t="s">
        <v>42</v>
      </c>
      <c r="F9710" t="s">
        <v>71</v>
      </c>
      <c r="G9710">
        <v>2.202</v>
      </c>
    </row>
    <row r="9711" spans="1:7" x14ac:dyDescent="0.55000000000000004">
      <c r="A9711" s="1">
        <v>42591</v>
      </c>
      <c r="B9711" t="s">
        <v>37</v>
      </c>
      <c r="C9711" t="s">
        <v>234</v>
      </c>
      <c r="D9711" t="s">
        <v>101</v>
      </c>
      <c r="E9711" t="s">
        <v>42</v>
      </c>
      <c r="F9711" t="s">
        <v>64</v>
      </c>
      <c r="G9711">
        <v>2.2000000000000002</v>
      </c>
    </row>
    <row r="9712" spans="1:7" x14ac:dyDescent="0.55000000000000004">
      <c r="A9712" s="1">
        <v>42858</v>
      </c>
      <c r="B9712" t="s">
        <v>22</v>
      </c>
      <c r="C9712" t="s">
        <v>207</v>
      </c>
      <c r="D9712" t="s">
        <v>101</v>
      </c>
      <c r="E9712" t="s">
        <v>42</v>
      </c>
      <c r="F9712" t="s">
        <v>71</v>
      </c>
      <c r="G9712">
        <v>2.1819999999999999</v>
      </c>
    </row>
    <row r="9713" spans="1:7" x14ac:dyDescent="0.55000000000000004">
      <c r="A9713" s="1">
        <v>43061</v>
      </c>
      <c r="B9713" t="s">
        <v>22</v>
      </c>
      <c r="C9713" t="s">
        <v>100</v>
      </c>
      <c r="D9713" t="s">
        <v>101</v>
      </c>
      <c r="E9713" t="s">
        <v>42</v>
      </c>
      <c r="F9713" t="s">
        <v>43</v>
      </c>
      <c r="G9713">
        <v>2.0880000000000001</v>
      </c>
    </row>
    <row r="9714" spans="1:7" x14ac:dyDescent="0.55000000000000004">
      <c r="A9714" s="1">
        <v>42639</v>
      </c>
      <c r="B9714" t="s">
        <v>22</v>
      </c>
      <c r="C9714" t="s">
        <v>100</v>
      </c>
      <c r="D9714" t="s">
        <v>101</v>
      </c>
      <c r="E9714" t="s">
        <v>42</v>
      </c>
      <c r="F9714" t="s">
        <v>71</v>
      </c>
      <c r="G9714">
        <v>2.08</v>
      </c>
    </row>
    <row r="9715" spans="1:7" x14ac:dyDescent="0.55000000000000004">
      <c r="A9715" s="1">
        <v>43392</v>
      </c>
      <c r="B9715" t="s">
        <v>22</v>
      </c>
      <c r="C9715" t="s">
        <v>100</v>
      </c>
      <c r="D9715" t="s">
        <v>101</v>
      </c>
      <c r="E9715" t="s">
        <v>42</v>
      </c>
      <c r="F9715" t="s">
        <v>71</v>
      </c>
      <c r="G9715">
        <v>2.0720000000000001</v>
      </c>
    </row>
    <row r="9716" spans="1:7" x14ac:dyDescent="0.55000000000000004">
      <c r="A9716" s="1">
        <v>42965</v>
      </c>
      <c r="B9716" t="s">
        <v>22</v>
      </c>
      <c r="C9716" t="s">
        <v>100</v>
      </c>
      <c r="D9716" t="s">
        <v>101</v>
      </c>
      <c r="E9716" t="s">
        <v>42</v>
      </c>
      <c r="F9716" t="s">
        <v>71</v>
      </c>
      <c r="G9716">
        <v>2.0680000000000001</v>
      </c>
    </row>
    <row r="9717" spans="1:7" x14ac:dyDescent="0.55000000000000004">
      <c r="A9717" s="1">
        <v>43417</v>
      </c>
      <c r="B9717" t="s">
        <v>22</v>
      </c>
      <c r="C9717" t="s">
        <v>50</v>
      </c>
      <c r="D9717" t="s">
        <v>26</v>
      </c>
      <c r="E9717" t="s">
        <v>42</v>
      </c>
      <c r="F9717" t="s">
        <v>64</v>
      </c>
      <c r="G9717">
        <v>2.0640000000000001</v>
      </c>
    </row>
    <row r="9718" spans="1:7" x14ac:dyDescent="0.55000000000000004">
      <c r="A9718" s="1">
        <v>42800</v>
      </c>
      <c r="B9718" t="s">
        <v>98</v>
      </c>
      <c r="C9718" t="s">
        <v>143</v>
      </c>
      <c r="D9718" t="s">
        <v>144</v>
      </c>
      <c r="E9718" t="s">
        <v>42</v>
      </c>
      <c r="F9718" t="s">
        <v>71</v>
      </c>
      <c r="G9718">
        <v>2.0430000000000001</v>
      </c>
    </row>
    <row r="9719" spans="1:7" x14ac:dyDescent="0.55000000000000004">
      <c r="A9719" s="1">
        <v>43119</v>
      </c>
      <c r="B9719" t="s">
        <v>22</v>
      </c>
      <c r="C9719" t="s">
        <v>5208</v>
      </c>
      <c r="D9719" t="s">
        <v>144</v>
      </c>
      <c r="E9719" t="s">
        <v>42</v>
      </c>
      <c r="F9719" t="s">
        <v>169</v>
      </c>
      <c r="G9719">
        <v>2.04</v>
      </c>
    </row>
    <row r="9720" spans="1:7" x14ac:dyDescent="0.55000000000000004">
      <c r="A9720" s="1">
        <v>43448</v>
      </c>
      <c r="B9720" t="s">
        <v>98</v>
      </c>
      <c r="C9720" t="s">
        <v>207</v>
      </c>
      <c r="D9720" t="s">
        <v>101</v>
      </c>
      <c r="E9720" t="s">
        <v>28</v>
      </c>
      <c r="F9720" t="s">
        <v>61</v>
      </c>
      <c r="G9720">
        <v>2.032</v>
      </c>
    </row>
    <row r="9721" spans="1:7" x14ac:dyDescent="0.55000000000000004">
      <c r="A9721" s="1">
        <v>42570</v>
      </c>
      <c r="B9721" t="s">
        <v>22</v>
      </c>
      <c r="C9721" t="s">
        <v>306</v>
      </c>
      <c r="D9721" t="s">
        <v>40</v>
      </c>
      <c r="E9721" t="s">
        <v>42</v>
      </c>
      <c r="F9721" t="s">
        <v>71</v>
      </c>
      <c r="G9721">
        <v>2.0249999999999999</v>
      </c>
    </row>
    <row r="9722" spans="1:7" x14ac:dyDescent="0.55000000000000004">
      <c r="A9722" s="1">
        <v>43238</v>
      </c>
      <c r="B9722" t="s">
        <v>37</v>
      </c>
      <c r="C9722" t="s">
        <v>100</v>
      </c>
      <c r="D9722" t="s">
        <v>101</v>
      </c>
      <c r="E9722" t="s">
        <v>42</v>
      </c>
      <c r="F9722" t="s">
        <v>71</v>
      </c>
      <c r="G9722">
        <v>1.996</v>
      </c>
    </row>
    <row r="9723" spans="1:7" x14ac:dyDescent="0.55000000000000004">
      <c r="A9723" s="1">
        <v>43216</v>
      </c>
      <c r="B9723" t="s">
        <v>22</v>
      </c>
      <c r="C9723" t="s">
        <v>100</v>
      </c>
      <c r="D9723" t="s">
        <v>101</v>
      </c>
      <c r="E9723" t="s">
        <v>28</v>
      </c>
      <c r="F9723" t="s">
        <v>61</v>
      </c>
      <c r="G9723">
        <v>1.988</v>
      </c>
    </row>
    <row r="9724" spans="1:7" x14ac:dyDescent="0.55000000000000004">
      <c r="A9724" s="1">
        <v>42354</v>
      </c>
      <c r="B9724" t="s">
        <v>37</v>
      </c>
      <c r="C9724" t="s">
        <v>50</v>
      </c>
      <c r="D9724" t="s">
        <v>26</v>
      </c>
      <c r="E9724" t="s">
        <v>42</v>
      </c>
      <c r="F9724" t="s">
        <v>265</v>
      </c>
      <c r="G9724">
        <v>1.984</v>
      </c>
    </row>
    <row r="9725" spans="1:7" x14ac:dyDescent="0.55000000000000004">
      <c r="A9725" s="1">
        <v>42970</v>
      </c>
      <c r="B9725" t="s">
        <v>98</v>
      </c>
      <c r="C9725" t="s">
        <v>110</v>
      </c>
      <c r="D9725" t="s">
        <v>101</v>
      </c>
      <c r="E9725" t="s">
        <v>67</v>
      </c>
      <c r="F9725" t="s">
        <v>157</v>
      </c>
      <c r="G9725">
        <v>1.98</v>
      </c>
    </row>
    <row r="9726" spans="1:7" x14ac:dyDescent="0.55000000000000004">
      <c r="A9726" s="1">
        <v>42306</v>
      </c>
      <c r="B9726" t="s">
        <v>37</v>
      </c>
      <c r="C9726" t="s">
        <v>250</v>
      </c>
      <c r="D9726" t="s">
        <v>101</v>
      </c>
      <c r="E9726" t="s">
        <v>67</v>
      </c>
      <c r="F9726" t="s">
        <v>157</v>
      </c>
      <c r="G9726">
        <v>1.98</v>
      </c>
    </row>
    <row r="9727" spans="1:7" x14ac:dyDescent="0.55000000000000004">
      <c r="A9727" s="1">
        <v>43008</v>
      </c>
      <c r="B9727" t="s">
        <v>22</v>
      </c>
      <c r="C9727" t="s">
        <v>207</v>
      </c>
      <c r="D9727" t="s">
        <v>101</v>
      </c>
      <c r="E9727" t="s">
        <v>42</v>
      </c>
      <c r="F9727" t="s">
        <v>71</v>
      </c>
      <c r="G9727">
        <v>1.964</v>
      </c>
    </row>
    <row r="9728" spans="1:7" x14ac:dyDescent="0.55000000000000004">
      <c r="A9728" s="1">
        <v>42876</v>
      </c>
      <c r="B9728" t="s">
        <v>37</v>
      </c>
      <c r="C9728" t="s">
        <v>100</v>
      </c>
      <c r="D9728" t="s">
        <v>101</v>
      </c>
      <c r="E9728" t="s">
        <v>42</v>
      </c>
      <c r="F9728" t="s">
        <v>71</v>
      </c>
      <c r="G9728">
        <v>1.964</v>
      </c>
    </row>
    <row r="9729" spans="1:7" x14ac:dyDescent="0.55000000000000004">
      <c r="A9729" s="1">
        <v>42326</v>
      </c>
      <c r="B9729" t="s">
        <v>22</v>
      </c>
      <c r="C9729" t="s">
        <v>143</v>
      </c>
      <c r="D9729" t="s">
        <v>144</v>
      </c>
      <c r="E9729" t="s">
        <v>42</v>
      </c>
      <c r="F9729" t="s">
        <v>71</v>
      </c>
      <c r="G9729">
        <v>1.944</v>
      </c>
    </row>
    <row r="9730" spans="1:7" x14ac:dyDescent="0.55000000000000004">
      <c r="A9730" s="1">
        <v>42937</v>
      </c>
      <c r="B9730" t="s">
        <v>37</v>
      </c>
      <c r="C9730" t="s">
        <v>143</v>
      </c>
      <c r="D9730" t="s">
        <v>144</v>
      </c>
      <c r="E9730" t="s">
        <v>42</v>
      </c>
      <c r="F9730" t="s">
        <v>71</v>
      </c>
      <c r="G9730">
        <v>1.9410000000000001</v>
      </c>
    </row>
    <row r="9731" spans="1:7" x14ac:dyDescent="0.55000000000000004">
      <c r="A9731" s="1">
        <v>42375</v>
      </c>
      <c r="B9731" t="s">
        <v>37</v>
      </c>
      <c r="C9731" t="s">
        <v>453</v>
      </c>
      <c r="D9731" t="s">
        <v>40</v>
      </c>
      <c r="E9731" t="s">
        <v>42</v>
      </c>
      <c r="F9731" t="s">
        <v>71</v>
      </c>
      <c r="G9731">
        <v>1.9379999999999999</v>
      </c>
    </row>
    <row r="9732" spans="1:7" x14ac:dyDescent="0.55000000000000004">
      <c r="A9732" s="1">
        <v>42563</v>
      </c>
      <c r="B9732" t="s">
        <v>22</v>
      </c>
      <c r="C9732" t="s">
        <v>207</v>
      </c>
      <c r="D9732" t="s">
        <v>101</v>
      </c>
      <c r="E9732" t="s">
        <v>42</v>
      </c>
      <c r="F9732" t="s">
        <v>71</v>
      </c>
      <c r="G9732">
        <v>1.9279999999999999</v>
      </c>
    </row>
    <row r="9733" spans="1:7" x14ac:dyDescent="0.55000000000000004">
      <c r="A9733" s="1">
        <v>43364</v>
      </c>
      <c r="B9733" t="s">
        <v>22</v>
      </c>
      <c r="C9733" t="s">
        <v>143</v>
      </c>
      <c r="D9733" t="s">
        <v>144</v>
      </c>
      <c r="E9733" t="s">
        <v>42</v>
      </c>
      <c r="F9733" t="s">
        <v>71</v>
      </c>
      <c r="G9733">
        <v>1.9079999999999999</v>
      </c>
    </row>
    <row r="9734" spans="1:7" x14ac:dyDescent="0.55000000000000004">
      <c r="A9734" s="1">
        <v>42989</v>
      </c>
      <c r="B9734" t="s">
        <v>22</v>
      </c>
      <c r="C9734" t="s">
        <v>207</v>
      </c>
      <c r="D9734" t="s">
        <v>101</v>
      </c>
      <c r="E9734" t="s">
        <v>42</v>
      </c>
      <c r="F9734" t="s">
        <v>71</v>
      </c>
      <c r="G9734">
        <v>1.9079999999999999</v>
      </c>
    </row>
    <row r="9735" spans="1:7" x14ac:dyDescent="0.55000000000000004">
      <c r="A9735" s="1">
        <v>43238</v>
      </c>
      <c r="B9735" t="s">
        <v>37</v>
      </c>
      <c r="C9735" t="s">
        <v>207</v>
      </c>
      <c r="D9735" t="s">
        <v>101</v>
      </c>
      <c r="E9735" t="s">
        <v>28</v>
      </c>
      <c r="F9735" t="s">
        <v>61</v>
      </c>
      <c r="G9735">
        <v>1.8919999999999999</v>
      </c>
    </row>
    <row r="9736" spans="1:7" x14ac:dyDescent="0.55000000000000004">
      <c r="A9736" s="1">
        <v>42934</v>
      </c>
      <c r="B9736" t="s">
        <v>37</v>
      </c>
      <c r="C9736" t="s">
        <v>453</v>
      </c>
      <c r="D9736" t="s">
        <v>40</v>
      </c>
      <c r="E9736" t="s">
        <v>42</v>
      </c>
      <c r="F9736" t="s">
        <v>71</v>
      </c>
      <c r="G9736">
        <v>1.8720000000000001</v>
      </c>
    </row>
    <row r="9737" spans="1:7" x14ac:dyDescent="0.55000000000000004">
      <c r="A9737" s="1">
        <v>42652</v>
      </c>
      <c r="B9737" t="s">
        <v>22</v>
      </c>
      <c r="C9737" t="s">
        <v>50</v>
      </c>
      <c r="D9737" t="s">
        <v>26</v>
      </c>
      <c r="E9737" t="s">
        <v>42</v>
      </c>
      <c r="F9737" t="s">
        <v>71</v>
      </c>
      <c r="G9737">
        <v>1.8720000000000001</v>
      </c>
    </row>
    <row r="9738" spans="1:7" x14ac:dyDescent="0.55000000000000004">
      <c r="A9738" s="1">
        <v>42094</v>
      </c>
      <c r="B9738" t="s">
        <v>37</v>
      </c>
      <c r="C9738" t="s">
        <v>50</v>
      </c>
      <c r="D9738" t="s">
        <v>26</v>
      </c>
      <c r="E9738" t="s">
        <v>42</v>
      </c>
      <c r="F9738" t="s">
        <v>71</v>
      </c>
      <c r="G9738">
        <v>1.869</v>
      </c>
    </row>
    <row r="9739" spans="1:7" x14ac:dyDescent="0.55000000000000004">
      <c r="A9739" s="1">
        <v>43243</v>
      </c>
      <c r="B9739" t="s">
        <v>22</v>
      </c>
      <c r="C9739" t="s">
        <v>100</v>
      </c>
      <c r="D9739" t="s">
        <v>101</v>
      </c>
      <c r="E9739" t="s">
        <v>42</v>
      </c>
      <c r="F9739" t="s">
        <v>265</v>
      </c>
      <c r="G9739">
        <v>1.8240000000000001</v>
      </c>
    </row>
    <row r="9740" spans="1:7" x14ac:dyDescent="0.55000000000000004">
      <c r="A9740" s="1">
        <v>43420</v>
      </c>
      <c r="B9740" t="s">
        <v>37</v>
      </c>
      <c r="C9740" t="s">
        <v>494</v>
      </c>
      <c r="D9740" t="s">
        <v>144</v>
      </c>
      <c r="E9740" t="s">
        <v>42</v>
      </c>
      <c r="F9740" t="s">
        <v>71</v>
      </c>
      <c r="G9740">
        <v>1.8240000000000001</v>
      </c>
    </row>
    <row r="9741" spans="1:7" x14ac:dyDescent="0.55000000000000004">
      <c r="A9741" s="1">
        <v>42980</v>
      </c>
      <c r="B9741" t="s">
        <v>22</v>
      </c>
      <c r="C9741" t="s">
        <v>110</v>
      </c>
      <c r="D9741" t="s">
        <v>101</v>
      </c>
      <c r="E9741" t="s">
        <v>42</v>
      </c>
      <c r="F9741" t="s">
        <v>265</v>
      </c>
      <c r="G9741">
        <v>1.81</v>
      </c>
    </row>
    <row r="9742" spans="1:7" x14ac:dyDescent="0.55000000000000004">
      <c r="A9742" s="1">
        <v>43214</v>
      </c>
      <c r="B9742" t="s">
        <v>98</v>
      </c>
      <c r="C9742" t="s">
        <v>39</v>
      </c>
      <c r="D9742" t="s">
        <v>40</v>
      </c>
      <c r="E9742" t="s">
        <v>42</v>
      </c>
      <c r="F9742" t="s">
        <v>265</v>
      </c>
      <c r="G9742">
        <v>1.81</v>
      </c>
    </row>
    <row r="9743" spans="1:7" x14ac:dyDescent="0.55000000000000004">
      <c r="A9743" s="1">
        <v>43088</v>
      </c>
      <c r="B9743" t="s">
        <v>37</v>
      </c>
      <c r="C9743" t="s">
        <v>207</v>
      </c>
      <c r="D9743" t="s">
        <v>101</v>
      </c>
      <c r="E9743" t="s">
        <v>42</v>
      </c>
      <c r="F9743" t="s">
        <v>71</v>
      </c>
      <c r="G9743">
        <v>1.8</v>
      </c>
    </row>
    <row r="9744" spans="1:7" x14ac:dyDescent="0.55000000000000004">
      <c r="A9744" s="1">
        <v>42976</v>
      </c>
      <c r="B9744" t="s">
        <v>98</v>
      </c>
      <c r="C9744" t="s">
        <v>207</v>
      </c>
      <c r="D9744" t="s">
        <v>101</v>
      </c>
      <c r="E9744" t="s">
        <v>42</v>
      </c>
      <c r="F9744" t="s">
        <v>71</v>
      </c>
      <c r="G9744">
        <v>1.788</v>
      </c>
    </row>
    <row r="9745" spans="1:7" x14ac:dyDescent="0.55000000000000004">
      <c r="A9745" s="1">
        <v>43156</v>
      </c>
      <c r="B9745" t="s">
        <v>22</v>
      </c>
      <c r="C9745" t="s">
        <v>207</v>
      </c>
      <c r="D9745" t="s">
        <v>101</v>
      </c>
      <c r="E9745" t="s">
        <v>42</v>
      </c>
      <c r="F9745" t="s">
        <v>71</v>
      </c>
      <c r="G9745">
        <v>1.788</v>
      </c>
    </row>
    <row r="9746" spans="1:7" x14ac:dyDescent="0.55000000000000004">
      <c r="A9746" s="1">
        <v>42280</v>
      </c>
      <c r="B9746" t="s">
        <v>22</v>
      </c>
      <c r="C9746" t="s">
        <v>100</v>
      </c>
      <c r="D9746" t="s">
        <v>101</v>
      </c>
      <c r="E9746" t="s">
        <v>42</v>
      </c>
      <c r="F9746" t="s">
        <v>71</v>
      </c>
      <c r="G9746">
        <v>1.788</v>
      </c>
    </row>
    <row r="9747" spans="1:7" x14ac:dyDescent="0.55000000000000004">
      <c r="A9747" s="1">
        <v>42714</v>
      </c>
      <c r="B9747" t="s">
        <v>22</v>
      </c>
      <c r="C9747" t="s">
        <v>1271</v>
      </c>
      <c r="D9747" t="s">
        <v>26</v>
      </c>
      <c r="E9747" t="s">
        <v>42</v>
      </c>
      <c r="F9747" t="s">
        <v>64</v>
      </c>
      <c r="G9747">
        <v>1.78</v>
      </c>
    </row>
    <row r="9748" spans="1:7" x14ac:dyDescent="0.55000000000000004">
      <c r="A9748" s="1">
        <v>43201</v>
      </c>
      <c r="B9748" t="s">
        <v>22</v>
      </c>
      <c r="C9748" t="s">
        <v>84</v>
      </c>
      <c r="D9748" t="s">
        <v>26</v>
      </c>
      <c r="E9748" t="s">
        <v>42</v>
      </c>
      <c r="F9748" t="s">
        <v>64</v>
      </c>
      <c r="G9748">
        <v>1.752</v>
      </c>
    </row>
    <row r="9749" spans="1:7" x14ac:dyDescent="0.55000000000000004">
      <c r="A9749" s="1">
        <v>43371</v>
      </c>
      <c r="B9749" t="s">
        <v>22</v>
      </c>
      <c r="C9749" t="s">
        <v>100</v>
      </c>
      <c r="D9749" t="s">
        <v>101</v>
      </c>
      <c r="E9749" t="s">
        <v>42</v>
      </c>
      <c r="F9749" t="s">
        <v>575</v>
      </c>
      <c r="G9749">
        <v>1.744</v>
      </c>
    </row>
    <row r="9750" spans="1:7" x14ac:dyDescent="0.55000000000000004">
      <c r="A9750" s="1">
        <v>43073</v>
      </c>
      <c r="B9750" t="s">
        <v>22</v>
      </c>
      <c r="C9750" t="s">
        <v>263</v>
      </c>
      <c r="D9750" t="s">
        <v>144</v>
      </c>
      <c r="E9750" t="s">
        <v>42</v>
      </c>
      <c r="F9750" t="s">
        <v>71</v>
      </c>
      <c r="G9750">
        <v>1.728</v>
      </c>
    </row>
    <row r="9751" spans="1:7" x14ac:dyDescent="0.55000000000000004">
      <c r="A9751" s="1">
        <v>42765</v>
      </c>
      <c r="B9751" t="s">
        <v>22</v>
      </c>
      <c r="C9751" t="s">
        <v>207</v>
      </c>
      <c r="D9751" t="s">
        <v>101</v>
      </c>
      <c r="E9751" t="s">
        <v>42</v>
      </c>
      <c r="F9751" t="s">
        <v>71</v>
      </c>
      <c r="G9751">
        <v>1.728</v>
      </c>
    </row>
    <row r="9752" spans="1:7" x14ac:dyDescent="0.55000000000000004">
      <c r="A9752" s="1">
        <v>42800</v>
      </c>
      <c r="B9752" t="s">
        <v>22</v>
      </c>
      <c r="C9752" t="s">
        <v>207</v>
      </c>
      <c r="D9752" t="s">
        <v>101</v>
      </c>
      <c r="E9752" t="s">
        <v>42</v>
      </c>
      <c r="F9752" t="s">
        <v>71</v>
      </c>
      <c r="G9752">
        <v>1.728</v>
      </c>
    </row>
    <row r="9753" spans="1:7" x14ac:dyDescent="0.55000000000000004">
      <c r="A9753" s="1">
        <v>42662</v>
      </c>
      <c r="B9753" t="s">
        <v>22</v>
      </c>
      <c r="C9753" t="s">
        <v>100</v>
      </c>
      <c r="D9753" t="s">
        <v>101</v>
      </c>
      <c r="E9753" t="s">
        <v>42</v>
      </c>
      <c r="F9753" t="s">
        <v>71</v>
      </c>
      <c r="G9753">
        <v>1.72</v>
      </c>
    </row>
    <row r="9754" spans="1:7" x14ac:dyDescent="0.55000000000000004">
      <c r="A9754" s="1">
        <v>42695</v>
      </c>
      <c r="B9754" t="s">
        <v>37</v>
      </c>
      <c r="C9754" t="s">
        <v>100</v>
      </c>
      <c r="D9754" t="s">
        <v>101</v>
      </c>
      <c r="E9754" t="s">
        <v>42</v>
      </c>
      <c r="F9754" t="s">
        <v>71</v>
      </c>
      <c r="G9754">
        <v>1.696</v>
      </c>
    </row>
    <row r="9755" spans="1:7" x14ac:dyDescent="0.55000000000000004">
      <c r="A9755" s="1">
        <v>42903</v>
      </c>
      <c r="B9755" t="s">
        <v>22</v>
      </c>
      <c r="C9755" t="s">
        <v>263</v>
      </c>
      <c r="D9755" t="s">
        <v>144</v>
      </c>
      <c r="E9755" t="s">
        <v>42</v>
      </c>
      <c r="F9755" t="s">
        <v>64</v>
      </c>
      <c r="G9755">
        <v>1.68</v>
      </c>
    </row>
    <row r="9756" spans="1:7" x14ac:dyDescent="0.55000000000000004">
      <c r="A9756" s="1">
        <v>43462</v>
      </c>
      <c r="B9756" t="s">
        <v>37</v>
      </c>
      <c r="C9756" t="s">
        <v>207</v>
      </c>
      <c r="D9756" t="s">
        <v>101</v>
      </c>
      <c r="E9756" t="s">
        <v>42</v>
      </c>
      <c r="F9756" t="s">
        <v>71</v>
      </c>
      <c r="G9756">
        <v>1.68</v>
      </c>
    </row>
    <row r="9757" spans="1:7" x14ac:dyDescent="0.55000000000000004">
      <c r="A9757" s="1">
        <v>43456</v>
      </c>
      <c r="B9757" t="s">
        <v>22</v>
      </c>
      <c r="C9757" t="s">
        <v>494</v>
      </c>
      <c r="D9757" t="s">
        <v>144</v>
      </c>
      <c r="E9757" t="s">
        <v>42</v>
      </c>
      <c r="F9757" t="s">
        <v>71</v>
      </c>
      <c r="G9757">
        <v>1.641</v>
      </c>
    </row>
    <row r="9758" spans="1:7" x14ac:dyDescent="0.55000000000000004">
      <c r="A9758" s="1">
        <v>43432</v>
      </c>
      <c r="B9758" t="s">
        <v>98</v>
      </c>
      <c r="C9758" t="s">
        <v>2738</v>
      </c>
      <c r="D9758" t="s">
        <v>144</v>
      </c>
      <c r="E9758" t="s">
        <v>42</v>
      </c>
      <c r="F9758" t="s">
        <v>64</v>
      </c>
      <c r="G9758">
        <v>1.64</v>
      </c>
    </row>
    <row r="9759" spans="1:7" x14ac:dyDescent="0.55000000000000004">
      <c r="A9759" s="1">
        <v>42329</v>
      </c>
      <c r="B9759" t="s">
        <v>37</v>
      </c>
      <c r="C9759" t="s">
        <v>100</v>
      </c>
      <c r="D9759" t="s">
        <v>101</v>
      </c>
      <c r="E9759" t="s">
        <v>42</v>
      </c>
      <c r="F9759" t="s">
        <v>169</v>
      </c>
      <c r="G9759">
        <v>1.6319999999999999</v>
      </c>
    </row>
    <row r="9760" spans="1:7" x14ac:dyDescent="0.55000000000000004">
      <c r="A9760" s="1">
        <v>43259</v>
      </c>
      <c r="B9760" t="s">
        <v>37</v>
      </c>
      <c r="C9760" t="s">
        <v>100</v>
      </c>
      <c r="D9760" t="s">
        <v>101</v>
      </c>
      <c r="E9760" t="s">
        <v>42</v>
      </c>
      <c r="F9760" t="s">
        <v>74</v>
      </c>
      <c r="G9760">
        <v>1.6240000000000001</v>
      </c>
    </row>
    <row r="9761" spans="1:7" x14ac:dyDescent="0.55000000000000004">
      <c r="A9761" s="1">
        <v>43242</v>
      </c>
      <c r="B9761" t="s">
        <v>22</v>
      </c>
      <c r="C9761" t="s">
        <v>207</v>
      </c>
      <c r="D9761" t="s">
        <v>101</v>
      </c>
      <c r="E9761" t="s">
        <v>42</v>
      </c>
      <c r="F9761" t="s">
        <v>71</v>
      </c>
      <c r="G9761">
        <v>1.5920000000000001</v>
      </c>
    </row>
    <row r="9762" spans="1:7" x14ac:dyDescent="0.55000000000000004">
      <c r="A9762" s="1">
        <v>43325</v>
      </c>
      <c r="B9762" t="s">
        <v>22</v>
      </c>
      <c r="C9762" t="s">
        <v>331</v>
      </c>
      <c r="D9762" t="s">
        <v>26</v>
      </c>
      <c r="E9762" t="s">
        <v>67</v>
      </c>
      <c r="F9762" t="s">
        <v>157</v>
      </c>
      <c r="G9762">
        <v>1.5840000000000001</v>
      </c>
    </row>
    <row r="9763" spans="1:7" x14ac:dyDescent="0.55000000000000004">
      <c r="A9763" s="1">
        <v>43354</v>
      </c>
      <c r="B9763" t="s">
        <v>22</v>
      </c>
      <c r="C9763" t="s">
        <v>100</v>
      </c>
      <c r="D9763" t="s">
        <v>101</v>
      </c>
      <c r="E9763" t="s">
        <v>42</v>
      </c>
      <c r="F9763" t="s">
        <v>74</v>
      </c>
      <c r="G9763">
        <v>1.556</v>
      </c>
    </row>
    <row r="9764" spans="1:7" x14ac:dyDescent="0.55000000000000004">
      <c r="A9764" s="1">
        <v>42898</v>
      </c>
      <c r="B9764" t="s">
        <v>98</v>
      </c>
      <c r="C9764" t="s">
        <v>100</v>
      </c>
      <c r="D9764" t="s">
        <v>101</v>
      </c>
      <c r="E9764" t="s">
        <v>42</v>
      </c>
      <c r="F9764" t="s">
        <v>71</v>
      </c>
      <c r="G9764">
        <v>1.524</v>
      </c>
    </row>
    <row r="9765" spans="1:7" x14ac:dyDescent="0.55000000000000004">
      <c r="A9765" s="1">
        <v>42881</v>
      </c>
      <c r="B9765" t="s">
        <v>37</v>
      </c>
      <c r="C9765" t="s">
        <v>143</v>
      </c>
      <c r="D9765" t="s">
        <v>144</v>
      </c>
      <c r="E9765" t="s">
        <v>42</v>
      </c>
      <c r="F9765" t="s">
        <v>64</v>
      </c>
      <c r="G9765">
        <v>1.504</v>
      </c>
    </row>
    <row r="9766" spans="1:7" x14ac:dyDescent="0.55000000000000004">
      <c r="A9766" s="1">
        <v>42315</v>
      </c>
      <c r="B9766" t="s">
        <v>22</v>
      </c>
      <c r="C9766" t="s">
        <v>100</v>
      </c>
      <c r="D9766" t="s">
        <v>101</v>
      </c>
      <c r="E9766" t="s">
        <v>42</v>
      </c>
      <c r="F9766" t="s">
        <v>71</v>
      </c>
      <c r="G9766">
        <v>1.476</v>
      </c>
    </row>
    <row r="9767" spans="1:7" x14ac:dyDescent="0.55000000000000004">
      <c r="A9767" s="1">
        <v>42478</v>
      </c>
      <c r="B9767" t="s">
        <v>37</v>
      </c>
      <c r="C9767" t="s">
        <v>100</v>
      </c>
      <c r="D9767" t="s">
        <v>101</v>
      </c>
      <c r="E9767" t="s">
        <v>42</v>
      </c>
      <c r="F9767" t="s">
        <v>71</v>
      </c>
      <c r="G9767">
        <v>1.476</v>
      </c>
    </row>
    <row r="9768" spans="1:7" x14ac:dyDescent="0.55000000000000004">
      <c r="A9768" s="1">
        <v>42476</v>
      </c>
      <c r="B9768" t="s">
        <v>37</v>
      </c>
      <c r="C9768" t="s">
        <v>494</v>
      </c>
      <c r="D9768" t="s">
        <v>144</v>
      </c>
      <c r="E9768" t="s">
        <v>42</v>
      </c>
      <c r="F9768" t="s">
        <v>265</v>
      </c>
      <c r="G9768">
        <v>1.448</v>
      </c>
    </row>
    <row r="9769" spans="1:7" x14ac:dyDescent="0.55000000000000004">
      <c r="A9769" s="1">
        <v>43374</v>
      </c>
      <c r="B9769" t="s">
        <v>22</v>
      </c>
      <c r="C9769" t="s">
        <v>39</v>
      </c>
      <c r="D9769" t="s">
        <v>40</v>
      </c>
      <c r="E9769" t="s">
        <v>42</v>
      </c>
      <c r="F9769" t="s">
        <v>71</v>
      </c>
      <c r="G9769">
        <v>1.44</v>
      </c>
    </row>
    <row r="9770" spans="1:7" x14ac:dyDescent="0.55000000000000004">
      <c r="A9770" s="1">
        <v>43017</v>
      </c>
      <c r="B9770" t="s">
        <v>98</v>
      </c>
      <c r="C9770" t="s">
        <v>306</v>
      </c>
      <c r="D9770" t="s">
        <v>40</v>
      </c>
      <c r="E9770" t="s">
        <v>42</v>
      </c>
      <c r="F9770" t="s">
        <v>64</v>
      </c>
      <c r="G9770">
        <v>1.4079999999999999</v>
      </c>
    </row>
    <row r="9771" spans="1:7" x14ac:dyDescent="0.55000000000000004">
      <c r="A9771" s="1">
        <v>43408</v>
      </c>
      <c r="B9771" t="s">
        <v>98</v>
      </c>
      <c r="C9771" t="s">
        <v>100</v>
      </c>
      <c r="D9771" t="s">
        <v>101</v>
      </c>
      <c r="E9771" t="s">
        <v>42</v>
      </c>
      <c r="F9771" t="s">
        <v>71</v>
      </c>
      <c r="G9771">
        <v>1.4079999999999999</v>
      </c>
    </row>
    <row r="9772" spans="1:7" x14ac:dyDescent="0.55000000000000004">
      <c r="A9772" s="1">
        <v>43445</v>
      </c>
      <c r="B9772" t="s">
        <v>22</v>
      </c>
      <c r="C9772" t="s">
        <v>100</v>
      </c>
      <c r="D9772" t="s">
        <v>101</v>
      </c>
      <c r="E9772" t="s">
        <v>42</v>
      </c>
      <c r="F9772" t="s">
        <v>74</v>
      </c>
      <c r="G9772">
        <v>1.3919999999999999</v>
      </c>
    </row>
    <row r="9773" spans="1:7" x14ac:dyDescent="0.55000000000000004">
      <c r="A9773" s="1">
        <v>42161</v>
      </c>
      <c r="B9773" t="s">
        <v>22</v>
      </c>
      <c r="C9773" t="s">
        <v>50</v>
      </c>
      <c r="D9773" t="s">
        <v>26</v>
      </c>
      <c r="E9773" t="s">
        <v>42</v>
      </c>
      <c r="F9773" t="s">
        <v>71</v>
      </c>
      <c r="G9773">
        <v>1.365</v>
      </c>
    </row>
    <row r="9774" spans="1:7" x14ac:dyDescent="0.55000000000000004">
      <c r="A9774" s="1">
        <v>42587</v>
      </c>
      <c r="B9774" t="s">
        <v>37</v>
      </c>
      <c r="C9774" t="s">
        <v>100</v>
      </c>
      <c r="D9774" t="s">
        <v>101</v>
      </c>
      <c r="E9774" t="s">
        <v>42</v>
      </c>
      <c r="F9774" t="s">
        <v>71</v>
      </c>
      <c r="G9774">
        <v>1.3620000000000001</v>
      </c>
    </row>
    <row r="9775" spans="1:7" x14ac:dyDescent="0.55000000000000004">
      <c r="A9775" s="1">
        <v>42897</v>
      </c>
      <c r="B9775" t="s">
        <v>37</v>
      </c>
      <c r="C9775" t="s">
        <v>100</v>
      </c>
      <c r="D9775" t="s">
        <v>101</v>
      </c>
      <c r="E9775" t="s">
        <v>42</v>
      </c>
      <c r="F9775" t="s">
        <v>71</v>
      </c>
      <c r="G9775">
        <v>1.3440000000000001</v>
      </c>
    </row>
    <row r="9776" spans="1:7" x14ac:dyDescent="0.55000000000000004">
      <c r="A9776" s="1">
        <v>42815</v>
      </c>
      <c r="B9776" t="s">
        <v>37</v>
      </c>
      <c r="C9776" t="s">
        <v>100</v>
      </c>
      <c r="D9776" t="s">
        <v>101</v>
      </c>
      <c r="E9776" t="s">
        <v>42</v>
      </c>
      <c r="F9776" t="s">
        <v>64</v>
      </c>
      <c r="G9776">
        <v>1.3440000000000001</v>
      </c>
    </row>
    <row r="9777" spans="1:7" x14ac:dyDescent="0.55000000000000004">
      <c r="A9777" s="1">
        <v>42295</v>
      </c>
      <c r="B9777" t="s">
        <v>22</v>
      </c>
      <c r="C9777" t="s">
        <v>92</v>
      </c>
      <c r="D9777" t="s">
        <v>40</v>
      </c>
      <c r="E9777" t="s">
        <v>42</v>
      </c>
      <c r="F9777" t="s">
        <v>71</v>
      </c>
      <c r="G9777">
        <v>1.3440000000000001</v>
      </c>
    </row>
    <row r="9778" spans="1:7" x14ac:dyDescent="0.55000000000000004">
      <c r="A9778" s="1">
        <v>42361</v>
      </c>
      <c r="B9778" t="s">
        <v>22</v>
      </c>
      <c r="C9778" t="s">
        <v>50</v>
      </c>
      <c r="D9778" t="s">
        <v>26</v>
      </c>
      <c r="E9778" t="s">
        <v>42</v>
      </c>
      <c r="F9778" t="s">
        <v>64</v>
      </c>
      <c r="G9778">
        <v>1.3440000000000001</v>
      </c>
    </row>
    <row r="9779" spans="1:7" x14ac:dyDescent="0.55000000000000004">
      <c r="A9779" s="1">
        <v>42807</v>
      </c>
      <c r="B9779" t="s">
        <v>22</v>
      </c>
      <c r="C9779" t="s">
        <v>100</v>
      </c>
      <c r="D9779" t="s">
        <v>101</v>
      </c>
      <c r="E9779" t="s">
        <v>42</v>
      </c>
      <c r="F9779" t="s">
        <v>71</v>
      </c>
      <c r="G9779">
        <v>1.272</v>
      </c>
    </row>
    <row r="9780" spans="1:7" x14ac:dyDescent="0.55000000000000004">
      <c r="A9780" s="1">
        <v>43443</v>
      </c>
      <c r="B9780" t="s">
        <v>37</v>
      </c>
      <c r="C9780" t="s">
        <v>100</v>
      </c>
      <c r="D9780" t="s">
        <v>101</v>
      </c>
      <c r="E9780" t="s">
        <v>42</v>
      </c>
      <c r="F9780" t="s">
        <v>71</v>
      </c>
      <c r="G9780">
        <v>1.248</v>
      </c>
    </row>
    <row r="9781" spans="1:7" x14ac:dyDescent="0.55000000000000004">
      <c r="A9781" s="1">
        <v>43410</v>
      </c>
      <c r="B9781" t="s">
        <v>22</v>
      </c>
      <c r="C9781" t="s">
        <v>100</v>
      </c>
      <c r="D9781" t="s">
        <v>101</v>
      </c>
      <c r="E9781" t="s">
        <v>42</v>
      </c>
      <c r="F9781" t="s">
        <v>71</v>
      </c>
      <c r="G9781">
        <v>1.248</v>
      </c>
    </row>
    <row r="9782" spans="1:7" x14ac:dyDescent="0.55000000000000004">
      <c r="A9782" s="1">
        <v>42625</v>
      </c>
      <c r="B9782" t="s">
        <v>22</v>
      </c>
      <c r="C9782" t="s">
        <v>263</v>
      </c>
      <c r="D9782" t="s">
        <v>144</v>
      </c>
      <c r="E9782" t="s">
        <v>42</v>
      </c>
      <c r="F9782" t="s">
        <v>265</v>
      </c>
      <c r="G9782">
        <v>1.24</v>
      </c>
    </row>
    <row r="9783" spans="1:7" x14ac:dyDescent="0.55000000000000004">
      <c r="A9783" s="1">
        <v>42319</v>
      </c>
      <c r="B9783" t="s">
        <v>22</v>
      </c>
      <c r="C9783" t="s">
        <v>100</v>
      </c>
      <c r="D9783" t="s">
        <v>101</v>
      </c>
      <c r="E9783" t="s">
        <v>42</v>
      </c>
      <c r="F9783" t="s">
        <v>71</v>
      </c>
      <c r="G9783">
        <v>1.234</v>
      </c>
    </row>
    <row r="9784" spans="1:7" x14ac:dyDescent="0.55000000000000004">
      <c r="A9784" s="1">
        <v>43058</v>
      </c>
      <c r="B9784" t="s">
        <v>22</v>
      </c>
      <c r="C9784" t="s">
        <v>100</v>
      </c>
      <c r="D9784" t="s">
        <v>101</v>
      </c>
      <c r="E9784" t="s">
        <v>42</v>
      </c>
      <c r="F9784" t="s">
        <v>71</v>
      </c>
      <c r="G9784">
        <v>1.1919999999999999</v>
      </c>
    </row>
    <row r="9785" spans="1:7" x14ac:dyDescent="0.55000000000000004">
      <c r="A9785" s="1">
        <v>43214</v>
      </c>
      <c r="B9785" t="s">
        <v>37</v>
      </c>
      <c r="C9785" t="s">
        <v>143</v>
      </c>
      <c r="D9785" t="s">
        <v>144</v>
      </c>
      <c r="E9785" t="s">
        <v>42</v>
      </c>
      <c r="F9785" t="s">
        <v>71</v>
      </c>
      <c r="G9785">
        <v>1.1879999999999999</v>
      </c>
    </row>
    <row r="9786" spans="1:7" x14ac:dyDescent="0.55000000000000004">
      <c r="A9786" s="1">
        <v>43243</v>
      </c>
      <c r="B9786" t="s">
        <v>22</v>
      </c>
      <c r="C9786" t="s">
        <v>100</v>
      </c>
      <c r="D9786" t="s">
        <v>101</v>
      </c>
      <c r="E9786" t="s">
        <v>42</v>
      </c>
      <c r="F9786" t="s">
        <v>71</v>
      </c>
      <c r="G9786">
        <v>1.1879999999999999</v>
      </c>
    </row>
    <row r="9787" spans="1:7" x14ac:dyDescent="0.55000000000000004">
      <c r="A9787" s="1">
        <v>43462</v>
      </c>
      <c r="B9787" t="s">
        <v>37</v>
      </c>
      <c r="C9787" t="s">
        <v>453</v>
      </c>
      <c r="D9787" t="s">
        <v>40</v>
      </c>
      <c r="E9787" t="s">
        <v>42</v>
      </c>
      <c r="F9787" t="s">
        <v>71</v>
      </c>
      <c r="G9787">
        <v>1.1879999999999999</v>
      </c>
    </row>
    <row r="9788" spans="1:7" x14ac:dyDescent="0.55000000000000004">
      <c r="A9788" s="1">
        <v>42354</v>
      </c>
      <c r="B9788" t="s">
        <v>37</v>
      </c>
      <c r="C9788" t="s">
        <v>50</v>
      </c>
      <c r="D9788" t="s">
        <v>26</v>
      </c>
      <c r="E9788" t="s">
        <v>42</v>
      </c>
      <c r="F9788" t="s">
        <v>71</v>
      </c>
      <c r="G9788">
        <v>1.167</v>
      </c>
    </row>
    <row r="9789" spans="1:7" x14ac:dyDescent="0.55000000000000004">
      <c r="A9789" s="1">
        <v>42439</v>
      </c>
      <c r="B9789" t="s">
        <v>22</v>
      </c>
      <c r="C9789" t="s">
        <v>100</v>
      </c>
      <c r="D9789" t="s">
        <v>101</v>
      </c>
      <c r="E9789" t="s">
        <v>42</v>
      </c>
      <c r="F9789" t="s">
        <v>71</v>
      </c>
      <c r="G9789">
        <v>1.1120000000000001</v>
      </c>
    </row>
    <row r="9790" spans="1:7" x14ac:dyDescent="0.55000000000000004">
      <c r="A9790" s="1">
        <v>43290</v>
      </c>
      <c r="B9790" t="s">
        <v>22</v>
      </c>
      <c r="C9790" t="s">
        <v>416</v>
      </c>
      <c r="D9790" t="s">
        <v>40</v>
      </c>
      <c r="E9790" t="s">
        <v>42</v>
      </c>
      <c r="F9790" t="s">
        <v>71</v>
      </c>
      <c r="G9790">
        <v>1.08</v>
      </c>
    </row>
    <row r="9791" spans="1:7" x14ac:dyDescent="0.55000000000000004">
      <c r="A9791" s="1">
        <v>42051</v>
      </c>
      <c r="B9791" t="s">
        <v>22</v>
      </c>
      <c r="C9791" t="s">
        <v>100</v>
      </c>
      <c r="D9791" t="s">
        <v>101</v>
      </c>
      <c r="E9791" t="s">
        <v>42</v>
      </c>
      <c r="F9791" t="s">
        <v>71</v>
      </c>
      <c r="G9791">
        <v>1.08</v>
      </c>
    </row>
    <row r="9792" spans="1:7" x14ac:dyDescent="0.55000000000000004">
      <c r="A9792" s="1">
        <v>42641</v>
      </c>
      <c r="B9792" t="s">
        <v>22</v>
      </c>
      <c r="C9792" t="s">
        <v>453</v>
      </c>
      <c r="D9792" t="s">
        <v>40</v>
      </c>
      <c r="E9792" t="s">
        <v>42</v>
      </c>
      <c r="F9792" t="s">
        <v>71</v>
      </c>
      <c r="G9792">
        <v>1.08</v>
      </c>
    </row>
    <row r="9793" spans="1:7" x14ac:dyDescent="0.55000000000000004">
      <c r="A9793" s="1">
        <v>42206</v>
      </c>
      <c r="B9793" t="s">
        <v>37</v>
      </c>
      <c r="C9793" t="s">
        <v>100</v>
      </c>
      <c r="D9793" t="s">
        <v>101</v>
      </c>
      <c r="E9793" t="s">
        <v>42</v>
      </c>
      <c r="F9793" t="s">
        <v>71</v>
      </c>
      <c r="G9793">
        <v>1.044</v>
      </c>
    </row>
    <row r="9794" spans="1:7" x14ac:dyDescent="0.55000000000000004">
      <c r="A9794" s="1">
        <v>43385</v>
      </c>
      <c r="B9794" t="s">
        <v>98</v>
      </c>
      <c r="C9794" t="s">
        <v>39</v>
      </c>
      <c r="D9794" t="s">
        <v>40</v>
      </c>
      <c r="E9794" t="s">
        <v>67</v>
      </c>
      <c r="F9794" t="s">
        <v>157</v>
      </c>
      <c r="G9794">
        <v>0.99</v>
      </c>
    </row>
    <row r="9795" spans="1:7" x14ac:dyDescent="0.55000000000000004">
      <c r="A9795" s="1">
        <v>42546</v>
      </c>
      <c r="B9795" t="s">
        <v>22</v>
      </c>
      <c r="C9795" t="s">
        <v>100</v>
      </c>
      <c r="D9795" t="s">
        <v>101</v>
      </c>
      <c r="E9795" t="s">
        <v>42</v>
      </c>
      <c r="F9795" t="s">
        <v>71</v>
      </c>
      <c r="G9795">
        <v>0.98399999999999999</v>
      </c>
    </row>
    <row r="9796" spans="1:7" x14ac:dyDescent="0.55000000000000004">
      <c r="A9796" s="1">
        <v>42287</v>
      </c>
      <c r="B9796" t="s">
        <v>37</v>
      </c>
      <c r="C9796" t="s">
        <v>100</v>
      </c>
      <c r="D9796" t="s">
        <v>101</v>
      </c>
      <c r="E9796" t="s">
        <v>42</v>
      </c>
      <c r="F9796" t="s">
        <v>71</v>
      </c>
      <c r="G9796">
        <v>0.89800000000000002</v>
      </c>
    </row>
    <row r="9797" spans="1:7" x14ac:dyDescent="0.55000000000000004">
      <c r="A9797" s="1">
        <v>42273</v>
      </c>
      <c r="B9797" t="s">
        <v>37</v>
      </c>
      <c r="C9797" t="s">
        <v>100</v>
      </c>
      <c r="D9797" t="s">
        <v>101</v>
      </c>
      <c r="E9797" t="s">
        <v>42</v>
      </c>
      <c r="F9797" t="s">
        <v>71</v>
      </c>
      <c r="G9797">
        <v>0.876</v>
      </c>
    </row>
    <row r="9798" spans="1:7" x14ac:dyDescent="0.55000000000000004">
      <c r="A9798" s="1">
        <v>42094</v>
      </c>
      <c r="B9798" t="s">
        <v>22</v>
      </c>
      <c r="C9798" t="s">
        <v>143</v>
      </c>
      <c r="D9798" t="s">
        <v>144</v>
      </c>
      <c r="E9798" t="s">
        <v>42</v>
      </c>
      <c r="F9798" t="s">
        <v>71</v>
      </c>
      <c r="G9798">
        <v>0.85199999999999998</v>
      </c>
    </row>
    <row r="9799" spans="1:7" x14ac:dyDescent="0.55000000000000004">
      <c r="A9799" s="1">
        <v>42907</v>
      </c>
      <c r="B9799" t="s">
        <v>37</v>
      </c>
      <c r="C9799" t="s">
        <v>207</v>
      </c>
      <c r="D9799" t="s">
        <v>101</v>
      </c>
      <c r="E9799" t="s">
        <v>42</v>
      </c>
      <c r="F9799" t="s">
        <v>71</v>
      </c>
      <c r="G9799">
        <v>0.83599999999999997</v>
      </c>
    </row>
    <row r="9800" spans="1:7" x14ac:dyDescent="0.55000000000000004">
      <c r="A9800" s="1">
        <v>43161</v>
      </c>
      <c r="B9800" t="s">
        <v>37</v>
      </c>
      <c r="C9800" t="s">
        <v>100</v>
      </c>
      <c r="D9800" t="s">
        <v>101</v>
      </c>
      <c r="E9800" t="s">
        <v>42</v>
      </c>
      <c r="F9800" t="s">
        <v>71</v>
      </c>
      <c r="G9800">
        <v>0.55600000000000005</v>
      </c>
    </row>
    <row r="9801" spans="1:7" x14ac:dyDescent="0.55000000000000004">
      <c r="A9801" s="1">
        <v>43270</v>
      </c>
      <c r="B9801" t="s">
        <v>22</v>
      </c>
      <c r="C9801" t="s">
        <v>100</v>
      </c>
      <c r="D9801" t="s">
        <v>101</v>
      </c>
      <c r="E9801" t="s">
        <v>42</v>
      </c>
      <c r="F9801" t="s">
        <v>74</v>
      </c>
      <c r="G9801">
        <v>0.44400000000000001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workbookViewId="0">
      <selection activeCell="M11" sqref="M11"/>
    </sheetView>
  </sheetViews>
  <sheetFormatPr defaultRowHeight="14.4" x14ac:dyDescent="0.55000000000000004"/>
  <cols>
    <col min="1" max="1" width="12.05078125" bestFit="1" customWidth="1"/>
    <col min="2" max="2" width="11.68359375" bestFit="1" customWidth="1"/>
  </cols>
  <sheetData>
    <row r="1" spans="1:2" x14ac:dyDescent="0.55000000000000004">
      <c r="A1" s="4" t="s">
        <v>10845</v>
      </c>
      <c r="B1" t="s">
        <v>10863</v>
      </c>
    </row>
    <row r="2" spans="1:2" x14ac:dyDescent="0.55000000000000004">
      <c r="A2" s="5" t="s">
        <v>10847</v>
      </c>
      <c r="B2">
        <v>479856.20809999999</v>
      </c>
    </row>
    <row r="3" spans="1:2" x14ac:dyDescent="0.55000000000000004">
      <c r="A3" s="6" t="s">
        <v>10848</v>
      </c>
      <c r="B3">
        <v>14205.706999999997</v>
      </c>
    </row>
    <row r="4" spans="1:2" x14ac:dyDescent="0.55000000000000004">
      <c r="A4" s="6" t="s">
        <v>10849</v>
      </c>
      <c r="B4">
        <v>4519.8919999999998</v>
      </c>
    </row>
    <row r="5" spans="1:2" x14ac:dyDescent="0.55000000000000004">
      <c r="A5" s="6" t="s">
        <v>10850</v>
      </c>
      <c r="B5">
        <v>55205.797000000028</v>
      </c>
    </row>
    <row r="6" spans="1:2" x14ac:dyDescent="0.55000000000000004">
      <c r="A6" s="6" t="s">
        <v>10851</v>
      </c>
      <c r="B6">
        <v>27906.854999999992</v>
      </c>
    </row>
    <row r="7" spans="1:2" x14ac:dyDescent="0.55000000000000004">
      <c r="A7" s="6" t="s">
        <v>10852</v>
      </c>
      <c r="B7">
        <v>23644.303</v>
      </c>
    </row>
    <row r="8" spans="1:2" x14ac:dyDescent="0.55000000000000004">
      <c r="A8" s="6" t="s">
        <v>10853</v>
      </c>
      <c r="B8">
        <v>34322.935600000019</v>
      </c>
    </row>
    <row r="9" spans="1:2" x14ac:dyDescent="0.55000000000000004">
      <c r="A9" s="6" t="s">
        <v>10854</v>
      </c>
      <c r="B9">
        <v>33781.542999999998</v>
      </c>
    </row>
    <row r="10" spans="1:2" x14ac:dyDescent="0.55000000000000004">
      <c r="A10" s="6" t="s">
        <v>10855</v>
      </c>
      <c r="B10">
        <v>27117.536499999995</v>
      </c>
    </row>
    <row r="11" spans="1:2" x14ac:dyDescent="0.55000000000000004">
      <c r="A11" s="6" t="s">
        <v>10856</v>
      </c>
      <c r="B11">
        <v>81623.526799999978</v>
      </c>
    </row>
    <row r="12" spans="1:2" x14ac:dyDescent="0.55000000000000004">
      <c r="A12" s="6" t="s">
        <v>10857</v>
      </c>
      <c r="B12">
        <v>31453.392999999989</v>
      </c>
    </row>
    <row r="13" spans="1:2" x14ac:dyDescent="0.55000000000000004">
      <c r="A13" s="6" t="s">
        <v>10858</v>
      </c>
      <c r="B13">
        <v>77907.660700000008</v>
      </c>
    </row>
    <row r="14" spans="1:2" x14ac:dyDescent="0.55000000000000004">
      <c r="A14" s="6" t="s">
        <v>10859</v>
      </c>
      <c r="B14">
        <v>68167.058499999999</v>
      </c>
    </row>
    <row r="15" spans="1:2" x14ac:dyDescent="0.55000000000000004">
      <c r="A15" s="5" t="s">
        <v>10860</v>
      </c>
      <c r="B15">
        <v>459436.00540000014</v>
      </c>
    </row>
    <row r="16" spans="1:2" x14ac:dyDescent="0.55000000000000004">
      <c r="A16" s="6" t="s">
        <v>10848</v>
      </c>
      <c r="B16">
        <v>18066.957599999994</v>
      </c>
    </row>
    <row r="17" spans="1:2" x14ac:dyDescent="0.55000000000000004">
      <c r="A17" s="6" t="s">
        <v>10849</v>
      </c>
      <c r="B17">
        <v>11951.411</v>
      </c>
    </row>
    <row r="18" spans="1:2" x14ac:dyDescent="0.55000000000000004">
      <c r="A18" s="6" t="s">
        <v>10850</v>
      </c>
      <c r="B18">
        <v>32339.318399999989</v>
      </c>
    </row>
    <row r="19" spans="1:2" x14ac:dyDescent="0.55000000000000004">
      <c r="A19" s="6" t="s">
        <v>10851</v>
      </c>
      <c r="B19">
        <v>34154.468499999995</v>
      </c>
    </row>
    <row r="20" spans="1:2" x14ac:dyDescent="0.55000000000000004">
      <c r="A20" s="6" t="s">
        <v>10852</v>
      </c>
      <c r="B20">
        <v>29959.530499999997</v>
      </c>
    </row>
    <row r="21" spans="1:2" x14ac:dyDescent="0.55000000000000004">
      <c r="A21" s="6" t="s">
        <v>10853</v>
      </c>
      <c r="B21">
        <v>23599.374</v>
      </c>
    </row>
    <row r="22" spans="1:2" x14ac:dyDescent="0.55000000000000004">
      <c r="A22" s="6" t="s">
        <v>10854</v>
      </c>
      <c r="B22">
        <v>28608.258999999991</v>
      </c>
    </row>
    <row r="23" spans="1:2" x14ac:dyDescent="0.55000000000000004">
      <c r="A23" s="6" t="s">
        <v>10855</v>
      </c>
      <c r="B23">
        <v>36818.342199999992</v>
      </c>
    </row>
    <row r="24" spans="1:2" x14ac:dyDescent="0.55000000000000004">
      <c r="A24" s="6" t="s">
        <v>10856</v>
      </c>
      <c r="B24">
        <v>63133.606000000036</v>
      </c>
    </row>
    <row r="25" spans="1:2" x14ac:dyDescent="0.55000000000000004">
      <c r="A25" s="6" t="s">
        <v>10857</v>
      </c>
      <c r="B25">
        <v>31011.737500000014</v>
      </c>
    </row>
    <row r="26" spans="1:2" x14ac:dyDescent="0.55000000000000004">
      <c r="A26" s="6" t="s">
        <v>10858</v>
      </c>
      <c r="B26">
        <v>75249.399500000043</v>
      </c>
    </row>
    <row r="27" spans="1:2" x14ac:dyDescent="0.55000000000000004">
      <c r="A27" s="6" t="s">
        <v>10859</v>
      </c>
      <c r="B27">
        <v>74543.601200000077</v>
      </c>
    </row>
    <row r="28" spans="1:2" x14ac:dyDescent="0.55000000000000004">
      <c r="A28" s="5" t="s">
        <v>10861</v>
      </c>
      <c r="B28">
        <v>600192.54999999993</v>
      </c>
    </row>
    <row r="29" spans="1:2" x14ac:dyDescent="0.55000000000000004">
      <c r="A29" s="6" t="s">
        <v>10848</v>
      </c>
      <c r="B29">
        <v>18542.490999999995</v>
      </c>
    </row>
    <row r="30" spans="1:2" x14ac:dyDescent="0.55000000000000004">
      <c r="A30" s="6" t="s">
        <v>10849</v>
      </c>
      <c r="B30">
        <v>22978.815000000002</v>
      </c>
    </row>
    <row r="31" spans="1:2" x14ac:dyDescent="0.55000000000000004">
      <c r="A31" s="6" t="s">
        <v>10850</v>
      </c>
      <c r="B31">
        <v>51165.059000000023</v>
      </c>
    </row>
    <row r="32" spans="1:2" x14ac:dyDescent="0.55000000000000004">
      <c r="A32" s="6" t="s">
        <v>10851</v>
      </c>
      <c r="B32">
        <v>38679.766999999978</v>
      </c>
    </row>
    <row r="33" spans="1:2" x14ac:dyDescent="0.55000000000000004">
      <c r="A33" s="6" t="s">
        <v>10852</v>
      </c>
      <c r="B33">
        <v>56656.907999999989</v>
      </c>
    </row>
    <row r="34" spans="1:2" x14ac:dyDescent="0.55000000000000004">
      <c r="A34" s="6" t="s">
        <v>10853</v>
      </c>
      <c r="B34">
        <v>39724.485999999983</v>
      </c>
    </row>
    <row r="35" spans="1:2" x14ac:dyDescent="0.55000000000000004">
      <c r="A35" s="6" t="s">
        <v>10854</v>
      </c>
      <c r="B35">
        <v>38320.782999999967</v>
      </c>
    </row>
    <row r="36" spans="1:2" x14ac:dyDescent="0.55000000000000004">
      <c r="A36" s="6" t="s">
        <v>10855</v>
      </c>
      <c r="B36">
        <v>30542.2003</v>
      </c>
    </row>
    <row r="37" spans="1:2" x14ac:dyDescent="0.55000000000000004">
      <c r="A37" s="6" t="s">
        <v>10856</v>
      </c>
      <c r="B37">
        <v>69193.390899999984</v>
      </c>
    </row>
    <row r="38" spans="1:2" x14ac:dyDescent="0.55000000000000004">
      <c r="A38" s="6" t="s">
        <v>10857</v>
      </c>
      <c r="B38">
        <v>59583.03300000001</v>
      </c>
    </row>
    <row r="39" spans="1:2" x14ac:dyDescent="0.55000000000000004">
      <c r="A39" s="6" t="s">
        <v>10858</v>
      </c>
      <c r="B39">
        <v>79066.495800000004</v>
      </c>
    </row>
    <row r="40" spans="1:2" x14ac:dyDescent="0.55000000000000004">
      <c r="A40" s="6" t="s">
        <v>10859</v>
      </c>
      <c r="B40">
        <v>95739.121000000014</v>
      </c>
    </row>
    <row r="41" spans="1:2" x14ac:dyDescent="0.55000000000000004">
      <c r="A41" s="5" t="s">
        <v>10862</v>
      </c>
      <c r="B41">
        <v>722052.01919999998</v>
      </c>
    </row>
    <row r="42" spans="1:2" x14ac:dyDescent="0.55000000000000004">
      <c r="A42" s="6" t="s">
        <v>10848</v>
      </c>
      <c r="B42">
        <v>43476.473999999987</v>
      </c>
    </row>
    <row r="43" spans="1:2" x14ac:dyDescent="0.55000000000000004">
      <c r="A43" s="6" t="s">
        <v>10849</v>
      </c>
      <c r="B43">
        <v>19920.997399999997</v>
      </c>
    </row>
    <row r="44" spans="1:2" x14ac:dyDescent="0.55000000000000004">
      <c r="A44" s="6" t="s">
        <v>10850</v>
      </c>
      <c r="B44">
        <v>58863.412799999984</v>
      </c>
    </row>
    <row r="45" spans="1:2" x14ac:dyDescent="0.55000000000000004">
      <c r="A45" s="6" t="s">
        <v>10851</v>
      </c>
      <c r="B45">
        <v>35541.910100000008</v>
      </c>
    </row>
    <row r="46" spans="1:2" x14ac:dyDescent="0.55000000000000004">
      <c r="A46" s="6" t="s">
        <v>10852</v>
      </c>
      <c r="B46">
        <v>43825.982199999991</v>
      </c>
    </row>
    <row r="47" spans="1:2" x14ac:dyDescent="0.55000000000000004">
      <c r="A47" s="6" t="s">
        <v>10853</v>
      </c>
      <c r="B47">
        <v>48190.727700000003</v>
      </c>
    </row>
    <row r="48" spans="1:2" x14ac:dyDescent="0.55000000000000004">
      <c r="A48" s="6" t="s">
        <v>10854</v>
      </c>
      <c r="B48">
        <v>44825.104000000007</v>
      </c>
    </row>
    <row r="49" spans="1:2" x14ac:dyDescent="0.55000000000000004">
      <c r="A49" s="6" t="s">
        <v>10855</v>
      </c>
      <c r="B49">
        <v>62837.847999999984</v>
      </c>
    </row>
    <row r="50" spans="1:2" x14ac:dyDescent="0.55000000000000004">
      <c r="A50" s="6" t="s">
        <v>10856</v>
      </c>
      <c r="B50">
        <v>86152.888000000035</v>
      </c>
    </row>
    <row r="51" spans="1:2" x14ac:dyDescent="0.55000000000000004">
      <c r="A51" s="6" t="s">
        <v>10857</v>
      </c>
      <c r="B51">
        <v>77448.131199999974</v>
      </c>
    </row>
    <row r="52" spans="1:2" x14ac:dyDescent="0.55000000000000004">
      <c r="A52" s="6" t="s">
        <v>10858</v>
      </c>
      <c r="B52">
        <v>117938.15500000001</v>
      </c>
    </row>
    <row r="53" spans="1:2" x14ac:dyDescent="0.55000000000000004">
      <c r="A53" s="6" t="s">
        <v>10859</v>
      </c>
      <c r="B53">
        <v>83030.388800000001</v>
      </c>
    </row>
    <row r="54" spans="1:2" x14ac:dyDescent="0.55000000000000004">
      <c r="A54" s="5" t="s">
        <v>10846</v>
      </c>
      <c r="B54">
        <v>2261536.7826999999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6"/>
  <sheetViews>
    <sheetView topLeftCell="AG4" workbookViewId="0">
      <selection activeCell="A5" sqref="A5:AX6"/>
    </sheetView>
  </sheetViews>
  <sheetFormatPr defaultRowHeight="14.4" x14ac:dyDescent="0.55000000000000004"/>
  <cols>
    <col min="1" max="1" width="10.83984375" bestFit="1" customWidth="1"/>
    <col min="2" max="2" width="14.68359375" bestFit="1" customWidth="1"/>
    <col min="3" max="3" width="9.68359375" bestFit="1" customWidth="1"/>
    <col min="4" max="4" width="8.68359375" bestFit="1" customWidth="1"/>
    <col min="5" max="5" width="11.68359375" bestFit="1" customWidth="1"/>
    <col min="6" max="6" width="9.68359375" bestFit="1" customWidth="1"/>
    <col min="7" max="7" width="10.3671875" bestFit="1" customWidth="1"/>
    <col min="8" max="8" width="9.68359375" bestFit="1" customWidth="1"/>
    <col min="9" max="9" width="16.7890625" bestFit="1" customWidth="1"/>
    <col min="10" max="10" width="9.68359375" bestFit="1" customWidth="1"/>
    <col min="11" max="12" width="8.68359375" bestFit="1" customWidth="1"/>
    <col min="13" max="13" width="9.68359375" bestFit="1" customWidth="1"/>
    <col min="14" max="16" width="7.68359375" bestFit="1" customWidth="1"/>
    <col min="17" max="17" width="8.68359375" bestFit="1" customWidth="1"/>
    <col min="18" max="18" width="8.3125" bestFit="1" customWidth="1"/>
    <col min="19" max="19" width="7.68359375" bestFit="1" customWidth="1"/>
    <col min="20" max="20" width="9.68359375" bestFit="1" customWidth="1"/>
    <col min="21" max="21" width="12.734375" bestFit="1" customWidth="1"/>
    <col min="22" max="22" width="9.68359375" bestFit="1" customWidth="1"/>
    <col min="23" max="23" width="9.41796875" bestFit="1" customWidth="1"/>
    <col min="24" max="24" width="9.5234375" bestFit="1" customWidth="1"/>
    <col min="25" max="26" width="8.68359375" bestFit="1" customWidth="1"/>
    <col min="27" max="27" width="8.3125" bestFit="1" customWidth="1"/>
    <col min="28" max="28" width="9.68359375" bestFit="1" customWidth="1"/>
    <col min="29" max="29" width="13.68359375" bestFit="1" customWidth="1"/>
    <col min="30" max="30" width="9.89453125" bestFit="1" customWidth="1"/>
    <col min="31" max="31" width="10.734375" bestFit="1" customWidth="1"/>
    <col min="32" max="32" width="10.68359375" bestFit="1" customWidth="1"/>
    <col min="33" max="33" width="12.5234375" bestFit="1" customWidth="1"/>
    <col min="34" max="34" width="11.62890625" bestFit="1" customWidth="1"/>
    <col min="35" max="35" width="8.68359375" bestFit="1" customWidth="1"/>
    <col min="36" max="36" width="9" bestFit="1" customWidth="1"/>
    <col min="37" max="37" width="9.68359375" bestFit="1" customWidth="1"/>
    <col min="38" max="38" width="11.41796875" bestFit="1" customWidth="1"/>
    <col min="39" max="39" width="11.20703125" bestFit="1" customWidth="1"/>
    <col min="40" max="40" width="12.5234375" bestFit="1" customWidth="1"/>
    <col min="41" max="41" width="11.62890625" bestFit="1" customWidth="1"/>
    <col min="42" max="42" width="9.68359375" bestFit="1" customWidth="1"/>
    <col min="43" max="43" width="11.68359375" bestFit="1" customWidth="1"/>
    <col min="44" max="44" width="9.68359375" bestFit="1" customWidth="1"/>
    <col min="45" max="45" width="7.89453125" bestFit="1" customWidth="1"/>
    <col min="46" max="46" width="8.68359375" bestFit="1" customWidth="1"/>
    <col min="47" max="47" width="10.5234375" bestFit="1" customWidth="1"/>
    <col min="48" max="48" width="11.578125" bestFit="1" customWidth="1"/>
    <col min="49" max="49" width="8.9453125" bestFit="1" customWidth="1"/>
    <col min="50" max="50" width="8.5234375" bestFit="1" customWidth="1"/>
    <col min="51" max="51" width="11.20703125" bestFit="1" customWidth="1"/>
  </cols>
  <sheetData>
    <row r="1" spans="1:51" x14ac:dyDescent="0.55000000000000004">
      <c r="B1" s="4" t="s">
        <v>10864</v>
      </c>
    </row>
    <row r="2" spans="1:51" x14ac:dyDescent="0.55000000000000004">
      <c r="B2" t="s">
        <v>354</v>
      </c>
      <c r="C2" t="s">
        <v>306</v>
      </c>
      <c r="D2" t="s">
        <v>1708</v>
      </c>
      <c r="E2" t="s">
        <v>39</v>
      </c>
      <c r="F2" t="s">
        <v>453</v>
      </c>
      <c r="G2" t="s">
        <v>745</v>
      </c>
      <c r="H2" t="s">
        <v>241</v>
      </c>
      <c r="I2" t="s">
        <v>3037</v>
      </c>
      <c r="J2" t="s">
        <v>50</v>
      </c>
      <c r="K2" t="s">
        <v>1271</v>
      </c>
      <c r="L2" t="s">
        <v>6264</v>
      </c>
      <c r="M2" t="s">
        <v>207</v>
      </c>
      <c r="N2" t="s">
        <v>250</v>
      </c>
      <c r="O2" t="s">
        <v>485</v>
      </c>
      <c r="P2" t="s">
        <v>4535</v>
      </c>
      <c r="Q2" t="s">
        <v>25</v>
      </c>
      <c r="R2" t="s">
        <v>734</v>
      </c>
      <c r="S2" t="s">
        <v>5239</v>
      </c>
      <c r="T2" t="s">
        <v>2738</v>
      </c>
      <c r="U2" t="s">
        <v>1244</v>
      </c>
      <c r="V2" t="s">
        <v>234</v>
      </c>
      <c r="W2" t="s">
        <v>225</v>
      </c>
      <c r="X2" t="s">
        <v>1488</v>
      </c>
      <c r="Y2" t="s">
        <v>593</v>
      </c>
      <c r="Z2" t="s">
        <v>1763</v>
      </c>
      <c r="AA2" t="s">
        <v>134</v>
      </c>
      <c r="AB2" t="s">
        <v>1392</v>
      </c>
      <c r="AC2" t="s">
        <v>2697</v>
      </c>
      <c r="AD2" t="s">
        <v>786</v>
      </c>
      <c r="AE2" t="s">
        <v>665</v>
      </c>
      <c r="AF2" t="s">
        <v>263</v>
      </c>
      <c r="AG2" t="s">
        <v>84</v>
      </c>
      <c r="AH2" t="s">
        <v>7453</v>
      </c>
      <c r="AI2" t="s">
        <v>494</v>
      </c>
      <c r="AJ2" t="s">
        <v>646</v>
      </c>
      <c r="AK2" t="s">
        <v>416</v>
      </c>
      <c r="AL2" t="s">
        <v>143</v>
      </c>
      <c r="AM2" t="s">
        <v>1399</v>
      </c>
      <c r="AN2" t="s">
        <v>379</v>
      </c>
      <c r="AO2" t="s">
        <v>5330</v>
      </c>
      <c r="AP2" t="s">
        <v>331</v>
      </c>
      <c r="AQ2" t="s">
        <v>100</v>
      </c>
      <c r="AR2" t="s">
        <v>117</v>
      </c>
      <c r="AS2" t="s">
        <v>5208</v>
      </c>
      <c r="AT2" t="s">
        <v>315</v>
      </c>
      <c r="AU2" t="s">
        <v>92</v>
      </c>
      <c r="AV2" t="s">
        <v>9730</v>
      </c>
      <c r="AW2" t="s">
        <v>110</v>
      </c>
      <c r="AX2" t="s">
        <v>8546</v>
      </c>
      <c r="AY2" t="s">
        <v>10846</v>
      </c>
    </row>
    <row r="3" spans="1:51" x14ac:dyDescent="0.55000000000000004">
      <c r="A3" t="s">
        <v>10863</v>
      </c>
      <c r="B3">
        <v>19510.639999999992</v>
      </c>
      <c r="C3">
        <v>35272.656999999999</v>
      </c>
      <c r="D3">
        <v>11678.129999999997</v>
      </c>
      <c r="E3">
        <v>446306.46350000112</v>
      </c>
      <c r="F3">
        <v>31841.597999999994</v>
      </c>
      <c r="G3">
        <v>13384.356999999996</v>
      </c>
      <c r="H3">
        <v>27322.998999999993</v>
      </c>
      <c r="I3">
        <v>2865.0199999999995</v>
      </c>
      <c r="J3">
        <v>88436.531999999992</v>
      </c>
      <c r="K3">
        <v>48219.110000000008</v>
      </c>
      <c r="L3">
        <v>4382.4860000000017</v>
      </c>
      <c r="M3">
        <v>79236.516999999891</v>
      </c>
      <c r="N3">
        <v>48718.400000000001</v>
      </c>
      <c r="O3">
        <v>4443.5599999999995</v>
      </c>
      <c r="P3">
        <v>2914.31</v>
      </c>
      <c r="Q3">
        <v>36458.38999999997</v>
      </c>
      <c r="R3">
        <v>9131.0499999999993</v>
      </c>
      <c r="S3">
        <v>1270.5300000000002</v>
      </c>
      <c r="T3">
        <v>23705.523000000001</v>
      </c>
      <c r="U3">
        <v>28634.433999999994</v>
      </c>
      <c r="V3">
        <v>76136.074000000022</v>
      </c>
      <c r="W3">
        <v>29863.149999999994</v>
      </c>
      <c r="X3">
        <v>10771.34</v>
      </c>
      <c r="Y3">
        <v>22205.149999999998</v>
      </c>
      <c r="Z3">
        <v>5589.3519999999971</v>
      </c>
      <c r="AA3">
        <v>7464.9299999999985</v>
      </c>
      <c r="AB3">
        <v>16729.101999999999</v>
      </c>
      <c r="AC3">
        <v>7292.5239999999994</v>
      </c>
      <c r="AD3">
        <v>34610.972000000016</v>
      </c>
      <c r="AE3">
        <v>4783.521999999999</v>
      </c>
      <c r="AF3">
        <v>306361.147</v>
      </c>
      <c r="AG3">
        <v>55165.963999999971</v>
      </c>
      <c r="AH3">
        <v>919.91</v>
      </c>
      <c r="AI3">
        <v>75130.349999999933</v>
      </c>
      <c r="AJ3">
        <v>19683.39</v>
      </c>
      <c r="AK3">
        <v>17284.461999999992</v>
      </c>
      <c r="AL3">
        <v>116276.65000000002</v>
      </c>
      <c r="AM3">
        <v>22525.025999999994</v>
      </c>
      <c r="AN3">
        <v>8481.7099999999991</v>
      </c>
      <c r="AO3">
        <v>1315.5600000000002</v>
      </c>
      <c r="AP3">
        <v>30661.872999999981</v>
      </c>
      <c r="AQ3">
        <v>168572.53220000005</v>
      </c>
      <c r="AR3">
        <v>11220.055999999999</v>
      </c>
      <c r="AS3">
        <v>8929.369999999999</v>
      </c>
      <c r="AT3">
        <v>70636.719999999987</v>
      </c>
      <c r="AU3">
        <v>135206.84999999995</v>
      </c>
      <c r="AV3">
        <v>1209.8240000000001</v>
      </c>
      <c r="AW3" s="2">
        <v>31173.430000000018</v>
      </c>
      <c r="AX3" s="8">
        <v>1603.136</v>
      </c>
      <c r="AY3" s="8">
        <v>2261536.7827000013</v>
      </c>
    </row>
    <row r="5" spans="1:51" x14ac:dyDescent="0.55000000000000004">
      <c r="B5" s="7" t="s">
        <v>354</v>
      </c>
      <c r="C5" s="7" t="s">
        <v>306</v>
      </c>
      <c r="D5" s="7" t="s">
        <v>1708</v>
      </c>
      <c r="E5" s="7" t="s">
        <v>39</v>
      </c>
      <c r="F5" s="7" t="s">
        <v>453</v>
      </c>
      <c r="G5" s="7" t="s">
        <v>745</v>
      </c>
      <c r="H5" s="7" t="s">
        <v>241</v>
      </c>
      <c r="I5" s="7" t="s">
        <v>3037</v>
      </c>
      <c r="J5" s="7" t="s">
        <v>50</v>
      </c>
      <c r="K5" s="7" t="s">
        <v>1271</v>
      </c>
      <c r="L5" s="7" t="s">
        <v>6264</v>
      </c>
      <c r="M5" s="7" t="s">
        <v>207</v>
      </c>
      <c r="N5" s="7" t="s">
        <v>250</v>
      </c>
      <c r="O5" s="7" t="s">
        <v>485</v>
      </c>
      <c r="P5" s="7" t="s">
        <v>4535</v>
      </c>
      <c r="Q5" s="7" t="s">
        <v>25</v>
      </c>
      <c r="R5" s="7" t="s">
        <v>734</v>
      </c>
      <c r="S5" s="7" t="s">
        <v>5239</v>
      </c>
      <c r="T5" s="7" t="s">
        <v>2738</v>
      </c>
      <c r="U5" s="7" t="s">
        <v>1244</v>
      </c>
      <c r="V5" s="7" t="s">
        <v>234</v>
      </c>
      <c r="W5" s="7" t="s">
        <v>225</v>
      </c>
      <c r="X5" s="7" t="s">
        <v>1488</v>
      </c>
      <c r="Y5" s="7" t="s">
        <v>593</v>
      </c>
      <c r="Z5" s="7" t="s">
        <v>1763</v>
      </c>
      <c r="AA5" s="7" t="s">
        <v>134</v>
      </c>
      <c r="AB5" s="7" t="s">
        <v>1392</v>
      </c>
      <c r="AC5" s="7" t="s">
        <v>2697</v>
      </c>
      <c r="AD5" s="7" t="s">
        <v>786</v>
      </c>
      <c r="AE5" s="7" t="s">
        <v>665</v>
      </c>
      <c r="AF5" s="7" t="s">
        <v>263</v>
      </c>
      <c r="AG5" s="7" t="s">
        <v>84</v>
      </c>
      <c r="AH5" s="7" t="s">
        <v>7453</v>
      </c>
      <c r="AI5" s="7" t="s">
        <v>494</v>
      </c>
      <c r="AJ5" s="7" t="s">
        <v>646</v>
      </c>
      <c r="AK5" s="7" t="s">
        <v>416</v>
      </c>
      <c r="AL5" s="7" t="s">
        <v>143</v>
      </c>
      <c r="AM5" s="7" t="s">
        <v>1399</v>
      </c>
      <c r="AN5" s="7" t="s">
        <v>379</v>
      </c>
      <c r="AO5" s="7" t="s">
        <v>5330</v>
      </c>
      <c r="AP5" s="7" t="s">
        <v>331</v>
      </c>
      <c r="AQ5" s="7" t="s">
        <v>100</v>
      </c>
      <c r="AR5" s="7" t="s">
        <v>117</v>
      </c>
      <c r="AS5" s="7" t="s">
        <v>5208</v>
      </c>
      <c r="AT5" s="7" t="s">
        <v>315</v>
      </c>
      <c r="AU5" s="7" t="s">
        <v>92</v>
      </c>
      <c r="AV5" s="7" t="s">
        <v>9730</v>
      </c>
      <c r="AW5" s="7" t="s">
        <v>110</v>
      </c>
      <c r="AX5" s="7" t="s">
        <v>8546</v>
      </c>
    </row>
    <row r="6" spans="1:51" x14ac:dyDescent="0.55000000000000004">
      <c r="A6" t="s">
        <v>10865</v>
      </c>
      <c r="B6" s="3">
        <f>GETPIVOTDATA("Sales",$A$1,"State","Alabama")</f>
        <v>19510.639999999992</v>
      </c>
      <c r="C6" s="3">
        <f>GETPIVOTDATA("Sales",$A$1,"State","Arizona")</f>
        <v>35272.656999999999</v>
      </c>
      <c r="D6" s="3">
        <f>GETPIVOTDATA("Sales",$A$1,"State","Arkansas")</f>
        <v>11678.129999999997</v>
      </c>
      <c r="E6" s="3">
        <f>GETPIVOTDATA("Sales",$A$1,"State","California")</f>
        <v>446306.46350000112</v>
      </c>
      <c r="F6" s="3">
        <f>GETPIVOTDATA("Sales",$A$1,"State","Colorado")</f>
        <v>31841.597999999994</v>
      </c>
      <c r="G6" s="3">
        <f>GETPIVOTDATA("Sales",$A$1,"State","Connecticut")</f>
        <v>13384.356999999996</v>
      </c>
      <c r="H6" s="3">
        <f>GETPIVOTDATA("Sales",$A$1,"State","Delaware")</f>
        <v>27322.998999999993</v>
      </c>
      <c r="I6" s="3">
        <f>GETPIVOTDATA("Sales",$A$1,"State","District of Columbia")</f>
        <v>2865.0199999999995</v>
      </c>
      <c r="J6" s="3">
        <f>GETPIVOTDATA("Sales",$A$1,"State","Florida")</f>
        <v>88436.531999999992</v>
      </c>
      <c r="K6" s="3">
        <f>GETPIVOTDATA("Sales",$A$1,"State","Georgia")</f>
        <v>48219.110000000008</v>
      </c>
      <c r="L6" s="3">
        <f>GETPIVOTDATA("Sales",$A$1,"State","Idaho")</f>
        <v>4382.4860000000017</v>
      </c>
      <c r="M6" s="3">
        <f>GETPIVOTDATA("Sales",$A$1,"State","Illinois")</f>
        <v>79236.516999999891</v>
      </c>
      <c r="N6" s="3">
        <f>GETPIVOTDATA("Sales",$A$1,"State","Indiana")</f>
        <v>48718.400000000001</v>
      </c>
      <c r="O6" s="3">
        <f>GETPIVOTDATA("Sales",$A$1,"State","Iowa")</f>
        <v>4443.5599999999995</v>
      </c>
      <c r="P6" s="3">
        <f>GETPIVOTDATA("Sales",$A$1,"State","Kansas")</f>
        <v>2914.31</v>
      </c>
      <c r="Q6" s="3">
        <f>GETPIVOTDATA("Sales",$A$1,"State","Kentucky")</f>
        <v>36458.38999999997</v>
      </c>
      <c r="R6" s="3">
        <f>GETPIVOTDATA("Sales",$A$1,"State","Louisiana")</f>
        <v>9131.0499999999993</v>
      </c>
      <c r="S6" s="3">
        <f>GETPIVOTDATA("Sales",$A$1,"State","Maine")</f>
        <v>1270.5300000000002</v>
      </c>
      <c r="T6" s="3">
        <f>GETPIVOTDATA("Sales",$A$1,"State","Maryland")</f>
        <v>23705.523000000001</v>
      </c>
      <c r="U6" s="3">
        <f>GETPIVOTDATA("Sales",$A$1,"State","Massachusetts")</f>
        <v>28634.433999999994</v>
      </c>
      <c r="V6" s="3">
        <f>GETPIVOTDATA("Sales",$A$1,"State","Michigan")</f>
        <v>76136.074000000022</v>
      </c>
      <c r="W6" s="3">
        <f>GETPIVOTDATA("Sales",$A$1,"State","Minnesota")</f>
        <v>29863.149999999994</v>
      </c>
      <c r="X6" s="3">
        <f>GETPIVOTDATA("Sales",$A$1,"State","Mississippi")</f>
        <v>10771.34</v>
      </c>
      <c r="Y6" s="3">
        <f>GETPIVOTDATA("Sales",$A$1,"State","Missouri")</f>
        <v>22205.149999999998</v>
      </c>
      <c r="Z6" s="3">
        <f>GETPIVOTDATA("Sales",$A$1,"State","Montana")</f>
        <v>5589.3519999999971</v>
      </c>
      <c r="AA6" s="3">
        <f>GETPIVOTDATA("Sales",$A$1,"State","Nebraska")</f>
        <v>7464.9299999999985</v>
      </c>
      <c r="AB6" s="3">
        <f>GETPIVOTDATA("Sales",$A$1,"State","Nevada")</f>
        <v>16729.101999999999</v>
      </c>
      <c r="AC6" s="3">
        <f>GETPIVOTDATA("Sales",$A$1,"State","New Hampshire")</f>
        <v>7292.5239999999994</v>
      </c>
      <c r="AD6" s="3">
        <f>GETPIVOTDATA("Sales",$A$1,"State","New Jersey")</f>
        <v>34610.972000000016</v>
      </c>
      <c r="AE6" s="3">
        <f>GETPIVOTDATA("Sales",$A$1,"State","New Mexico")</f>
        <v>4783.521999999999</v>
      </c>
      <c r="AF6" s="3">
        <f>GETPIVOTDATA("Sales",$A$1,"State","New York")</f>
        <v>306361.147</v>
      </c>
      <c r="AG6" s="3">
        <f>GETPIVOTDATA("Sales",$A$1,"State","North Carolina")</f>
        <v>55165.963999999971</v>
      </c>
      <c r="AH6" s="3">
        <f>GETPIVOTDATA("Sales",$A$1,"State","North Dakota")</f>
        <v>919.91</v>
      </c>
      <c r="AI6" s="3">
        <f>GETPIVOTDATA("Sales",$A$1,"State","Ohio")</f>
        <v>75130.349999999933</v>
      </c>
      <c r="AJ6" s="3">
        <f>GETPIVOTDATA("Sales",$A$1,"State","Oklahoma")</f>
        <v>19683.39</v>
      </c>
      <c r="AK6" s="3">
        <f>GETPIVOTDATA("Sales",$A$1,"State","Oregon")</f>
        <v>17284.461999999992</v>
      </c>
      <c r="AL6" s="3">
        <f>GETPIVOTDATA("Sales",$A$1,"State","Pennsylvania")</f>
        <v>116276.65000000002</v>
      </c>
      <c r="AM6" s="3">
        <f>GETPIVOTDATA("Sales",$A$1,"State","Rhode Island")</f>
        <v>22525.025999999994</v>
      </c>
      <c r="AN6" s="3">
        <f>GETPIVOTDATA("Sales",$A$1,"State","South Carolina")</f>
        <v>8481.7099999999991</v>
      </c>
      <c r="AO6" s="3">
        <f>GETPIVOTDATA("Sales",$A$1,"State","South Dakota")</f>
        <v>1315.5600000000002</v>
      </c>
      <c r="AP6" s="3">
        <f>GETPIVOTDATA("Sales",$A$1,"State","Tennessee")</f>
        <v>30661.872999999981</v>
      </c>
      <c r="AQ6" s="3">
        <f>GETPIVOTDATA("Sales",$A$1,"State","Texas")</f>
        <v>168572.53220000005</v>
      </c>
      <c r="AR6" s="3">
        <f>GETPIVOTDATA("Sales",$A$1,"State","Utah")</f>
        <v>11220.055999999999</v>
      </c>
      <c r="AS6" s="3">
        <f>GETPIVOTDATA("Sales",$A$1,"State","Vermont")</f>
        <v>8929.369999999999</v>
      </c>
      <c r="AT6" s="3">
        <f>GETPIVOTDATA("Sales",$A$1,"State","Virginia")</f>
        <v>70636.719999999987</v>
      </c>
      <c r="AU6" s="3">
        <f>GETPIVOTDATA("Sales",$A$1,"State","Washington")</f>
        <v>135206.84999999995</v>
      </c>
      <c r="AV6" s="3">
        <f>GETPIVOTDATA("Sales",$A$1,"State","West Virginia")</f>
        <v>1209.8240000000001</v>
      </c>
      <c r="AW6" s="3">
        <f>GETPIVOTDATA("Sales",$A$1,"State","Wisconsin")</f>
        <v>31173.430000000018</v>
      </c>
      <c r="AX6" s="3">
        <f>GETPIVOTDATA("Sales",$A$1,"State","Wyoming")</f>
        <v>1603.136</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9"/>
  <sheetViews>
    <sheetView workbookViewId="0">
      <selection activeCell="H23" sqref="H23"/>
    </sheetView>
  </sheetViews>
  <sheetFormatPr defaultRowHeight="14.4" x14ac:dyDescent="0.55000000000000004"/>
  <cols>
    <col min="1" max="1" width="12.05078125" bestFit="1" customWidth="1"/>
    <col min="2" max="2" width="14.68359375" bestFit="1" customWidth="1"/>
    <col min="3" max="3" width="10.734375" bestFit="1" customWidth="1"/>
    <col min="4" max="4" width="10.7890625" bestFit="1" customWidth="1"/>
    <col min="5" max="6" width="12.26171875" bestFit="1" customWidth="1"/>
  </cols>
  <sheetData>
    <row r="3" spans="1:5" x14ac:dyDescent="0.55000000000000004">
      <c r="A3" s="4" t="s">
        <v>10863</v>
      </c>
      <c r="B3" s="4" t="s">
        <v>10864</v>
      </c>
    </row>
    <row r="4" spans="1:5" x14ac:dyDescent="0.55000000000000004">
      <c r="A4" s="4" t="s">
        <v>10845</v>
      </c>
      <c r="B4" t="s">
        <v>22</v>
      </c>
      <c r="C4" t="s">
        <v>37</v>
      </c>
      <c r="D4" t="s">
        <v>98</v>
      </c>
      <c r="E4" t="s">
        <v>10846</v>
      </c>
    </row>
    <row r="5" spans="1:5" x14ac:dyDescent="0.55000000000000004">
      <c r="A5" s="5" t="s">
        <v>10847</v>
      </c>
      <c r="B5" s="10">
        <v>262956.80060000031</v>
      </c>
      <c r="C5" s="10">
        <v>127797.49570000007</v>
      </c>
      <c r="D5" s="10">
        <v>89101.911800000045</v>
      </c>
      <c r="E5" s="10">
        <v>479856.20810000045</v>
      </c>
    </row>
    <row r="6" spans="1:5" x14ac:dyDescent="0.55000000000000004">
      <c r="A6" s="5" t="s">
        <v>10860</v>
      </c>
      <c r="B6" s="10">
        <v>265356.29330000002</v>
      </c>
      <c r="C6" s="10">
        <v>119675.59889999992</v>
      </c>
      <c r="D6" s="10">
        <v>74404.113200000007</v>
      </c>
      <c r="E6" s="10">
        <v>459436.00539999997</v>
      </c>
    </row>
    <row r="7" spans="1:5" x14ac:dyDescent="0.55000000000000004">
      <c r="A7" s="5" t="s">
        <v>10861</v>
      </c>
      <c r="B7" s="10">
        <v>291142.96520000027</v>
      </c>
      <c r="C7" s="10">
        <v>204977.31779999987</v>
      </c>
      <c r="D7" s="10">
        <v>104072.26699999996</v>
      </c>
      <c r="E7" s="10">
        <v>600192.55000000016</v>
      </c>
    </row>
    <row r="8" spans="1:5" x14ac:dyDescent="0.55000000000000004">
      <c r="A8" s="5" t="s">
        <v>10862</v>
      </c>
      <c r="B8" s="10">
        <v>328604.47190000111</v>
      </c>
      <c r="C8" s="10">
        <v>236043.66240000012</v>
      </c>
      <c r="D8" s="10">
        <v>157403.88490000003</v>
      </c>
      <c r="E8" s="10">
        <v>722052.01920000126</v>
      </c>
    </row>
    <row r="9" spans="1:5" x14ac:dyDescent="0.55000000000000004">
      <c r="A9" s="5" t="s">
        <v>10846</v>
      </c>
      <c r="B9" s="10">
        <v>1148060.5310000018</v>
      </c>
      <c r="C9" s="10">
        <v>688494.07480000006</v>
      </c>
      <c r="D9" s="10">
        <v>424982.17690000008</v>
      </c>
      <c r="E9" s="10">
        <v>2261536.7827000017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
  <sheetViews>
    <sheetView zoomScale="58" workbookViewId="0">
      <selection activeCell="N18" sqref="N18"/>
    </sheetView>
  </sheetViews>
  <sheetFormatPr defaultRowHeight="14.4" x14ac:dyDescent="0.55000000000000004"/>
  <cols>
    <col min="1" max="1" width="13.47265625" bestFit="1" customWidth="1"/>
    <col min="2" max="2" width="12.20703125" bestFit="1" customWidth="1"/>
  </cols>
  <sheetData>
    <row r="1" spans="1:3" x14ac:dyDescent="0.55000000000000004">
      <c r="A1" s="4" t="s">
        <v>10845</v>
      </c>
      <c r="B1" t="s">
        <v>10866</v>
      </c>
    </row>
    <row r="2" spans="1:3" x14ac:dyDescent="0.55000000000000004">
      <c r="A2" s="5" t="s">
        <v>101</v>
      </c>
      <c r="B2">
        <v>2277</v>
      </c>
      <c r="C2" s="11">
        <f>GETPIVOTDATA("Sales",$A$1,"Region","Central")/GETPIVOTDATA("Sales",$A$1)</f>
        <v>0.23234693877551021</v>
      </c>
    </row>
    <row r="3" spans="1:3" x14ac:dyDescent="0.55000000000000004">
      <c r="A3" s="5" t="s">
        <v>144</v>
      </c>
      <c r="B3">
        <v>2785</v>
      </c>
      <c r="C3" s="11">
        <f>GETPIVOTDATA("Sales",$A$1,"Region","East")/GETPIVOTDATA("Sales",$A$1)</f>
        <v>0.28418367346938778</v>
      </c>
    </row>
    <row r="4" spans="1:3" x14ac:dyDescent="0.55000000000000004">
      <c r="A4" s="5" t="s">
        <v>26</v>
      </c>
      <c r="B4">
        <v>1598</v>
      </c>
      <c r="C4" s="11">
        <f>GETPIVOTDATA("Sales",$A$1,"Region","South")/GETPIVOTDATA("Sales",$A$1)</f>
        <v>0.16306122448979593</v>
      </c>
    </row>
    <row r="5" spans="1:3" x14ac:dyDescent="0.55000000000000004">
      <c r="A5" s="5" t="s">
        <v>40</v>
      </c>
      <c r="B5">
        <v>3140</v>
      </c>
      <c r="C5" s="11">
        <f>GETPIVOTDATA("Sales",$A$1,"Region","West")/GETPIVOTDATA("Sales",$A$1)</f>
        <v>0.32040816326530613</v>
      </c>
    </row>
    <row r="6" spans="1:3" x14ac:dyDescent="0.55000000000000004">
      <c r="A6" s="5" t="s">
        <v>10846</v>
      </c>
      <c r="B6">
        <v>9800</v>
      </c>
      <c r="C6"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zoomScale="71" workbookViewId="0">
      <selection activeCell="F32" sqref="F32"/>
    </sheetView>
  </sheetViews>
  <sheetFormatPr defaultRowHeight="14.4" x14ac:dyDescent="0.55000000000000004"/>
  <cols>
    <col min="1" max="1" width="12.89453125" bestFit="1" customWidth="1"/>
    <col min="2" max="2" width="12.20703125" bestFit="1" customWidth="1"/>
    <col min="4" max="4" width="12.15625" customWidth="1"/>
  </cols>
  <sheetData>
    <row r="1" spans="1:5" x14ac:dyDescent="0.55000000000000004">
      <c r="A1" s="4" t="s">
        <v>10845</v>
      </c>
      <c r="B1" t="s">
        <v>10866</v>
      </c>
    </row>
    <row r="2" spans="1:5" x14ac:dyDescent="0.55000000000000004">
      <c r="A2" s="5" t="s">
        <v>28</v>
      </c>
      <c r="B2">
        <v>2078</v>
      </c>
      <c r="D2" t="s">
        <v>28</v>
      </c>
      <c r="E2">
        <f>GETPIVOTDATA("Sales",$A$1,"Category","Furniture")</f>
        <v>2078</v>
      </c>
    </row>
    <row r="3" spans="1:5" x14ac:dyDescent="0.55000000000000004">
      <c r="A3" s="5" t="s">
        <v>42</v>
      </c>
      <c r="B3">
        <v>5909</v>
      </c>
      <c r="D3" t="s">
        <v>42</v>
      </c>
      <c r="E3">
        <f>GETPIVOTDATA("Sales",$A$1,"Category","Office Supplies")</f>
        <v>5909</v>
      </c>
    </row>
    <row r="4" spans="1:5" x14ac:dyDescent="0.55000000000000004">
      <c r="A4" s="5" t="s">
        <v>67</v>
      </c>
      <c r="B4">
        <v>1813</v>
      </c>
      <c r="D4" t="s">
        <v>67</v>
      </c>
      <c r="E4">
        <f>GETPIVOTDATA("Sales",$A$1,"Category","Technology")</f>
        <v>1813</v>
      </c>
    </row>
    <row r="5" spans="1:5" x14ac:dyDescent="0.55000000000000004">
      <c r="A5" s="5" t="s">
        <v>10846</v>
      </c>
      <c r="B5">
        <v>9800</v>
      </c>
      <c r="D5" t="s">
        <v>10867</v>
      </c>
      <c r="E5">
        <f>GETPIVOTDATA("Sales",$A$1)</f>
        <v>9800</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21"/>
  <sheetViews>
    <sheetView zoomScale="61" workbookViewId="0">
      <selection activeCell="A4" sqref="A4:A20"/>
    </sheetView>
  </sheetViews>
  <sheetFormatPr defaultRowHeight="14.4" x14ac:dyDescent="0.55000000000000004"/>
  <cols>
    <col min="1" max="1" width="13.15625" bestFit="1" customWidth="1"/>
    <col min="2" max="2" width="11.68359375" bestFit="1" customWidth="1"/>
  </cols>
  <sheetData>
    <row r="3" spans="1:2" x14ac:dyDescent="0.55000000000000004">
      <c r="A3" s="4" t="s">
        <v>10845</v>
      </c>
      <c r="B3" t="s">
        <v>10863</v>
      </c>
    </row>
    <row r="4" spans="1:2" x14ac:dyDescent="0.55000000000000004">
      <c r="A4" s="5" t="s">
        <v>68</v>
      </c>
      <c r="B4">
        <v>327782.44800000027</v>
      </c>
    </row>
    <row r="5" spans="1:2" x14ac:dyDescent="0.55000000000000004">
      <c r="A5" s="5" t="s">
        <v>32</v>
      </c>
      <c r="B5">
        <v>322822.73100000079</v>
      </c>
    </row>
    <row r="6" spans="1:2" x14ac:dyDescent="0.55000000000000004">
      <c r="A6" s="5" t="s">
        <v>55</v>
      </c>
      <c r="B6">
        <v>219343.39200000011</v>
      </c>
    </row>
    <row r="7" spans="1:2" x14ac:dyDescent="0.55000000000000004">
      <c r="A7" s="5" t="s">
        <v>52</v>
      </c>
      <c r="B7">
        <v>202810.62800000011</v>
      </c>
    </row>
    <row r="8" spans="1:2" x14ac:dyDescent="0.55000000000000004">
      <c r="A8" s="5" t="s">
        <v>71</v>
      </c>
      <c r="B8">
        <v>200028.78500000003</v>
      </c>
    </row>
    <row r="9" spans="1:2" x14ac:dyDescent="0.55000000000000004">
      <c r="A9" s="5" t="s">
        <v>680</v>
      </c>
      <c r="B9">
        <v>189238.63099999996</v>
      </c>
    </row>
    <row r="10" spans="1:2" x14ac:dyDescent="0.55000000000000004">
      <c r="A10" s="5" t="s">
        <v>157</v>
      </c>
      <c r="B10">
        <v>164186.70000000016</v>
      </c>
    </row>
    <row r="11" spans="1:2" x14ac:dyDescent="0.55000000000000004">
      <c r="A11" s="5" t="s">
        <v>1215</v>
      </c>
      <c r="B11">
        <v>146248.09399999995</v>
      </c>
    </row>
    <row r="12" spans="1:2" x14ac:dyDescent="0.55000000000000004">
      <c r="A12" s="5" t="s">
        <v>29</v>
      </c>
      <c r="B12">
        <v>113813.19869999998</v>
      </c>
    </row>
    <row r="13" spans="1:2" x14ac:dyDescent="0.55000000000000004">
      <c r="A13" s="5" t="s">
        <v>74</v>
      </c>
      <c r="B13">
        <v>104618.40299999998</v>
      </c>
    </row>
    <row r="14" spans="1:2" x14ac:dyDescent="0.55000000000000004">
      <c r="A14" s="5" t="s">
        <v>61</v>
      </c>
      <c r="B14">
        <v>89212.018000000025</v>
      </c>
    </row>
    <row r="15" spans="1:2" x14ac:dyDescent="0.55000000000000004">
      <c r="A15" s="5" t="s">
        <v>86</v>
      </c>
      <c r="B15">
        <v>76828.304000000018</v>
      </c>
    </row>
    <row r="16" spans="1:2" x14ac:dyDescent="0.55000000000000004">
      <c r="A16" s="5" t="s">
        <v>575</v>
      </c>
      <c r="B16">
        <v>46420.308000000012</v>
      </c>
    </row>
    <row r="17" spans="1:2" x14ac:dyDescent="0.55000000000000004">
      <c r="A17" s="5" t="s">
        <v>64</v>
      </c>
      <c r="B17">
        <v>26705.409999999956</v>
      </c>
    </row>
    <row r="18" spans="1:2" x14ac:dyDescent="0.55000000000000004">
      <c r="A18" s="5" t="s">
        <v>169</v>
      </c>
      <c r="B18">
        <v>16128.045999999997</v>
      </c>
    </row>
    <row r="19" spans="1:2" x14ac:dyDescent="0.55000000000000004">
      <c r="A19" s="5" t="s">
        <v>43</v>
      </c>
      <c r="B19">
        <v>12347.726000000001</v>
      </c>
    </row>
    <row r="20" spans="1:2" x14ac:dyDescent="0.55000000000000004">
      <c r="A20" s="5" t="s">
        <v>265</v>
      </c>
      <c r="B20">
        <v>3001.9599999999996</v>
      </c>
    </row>
    <row r="21" spans="1:2" x14ac:dyDescent="0.55000000000000004">
      <c r="A21" s="5" t="s">
        <v>10846</v>
      </c>
      <c r="B21">
        <v>2261536.7827000017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tabSelected="1" topLeftCell="A5" zoomScale="47" workbookViewId="0">
      <selection activeCell="G43" sqref="G43"/>
    </sheetView>
  </sheetViews>
  <sheetFormatPr defaultRowHeight="14.4" x14ac:dyDescent="0.55000000000000004"/>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9</vt:i4>
      </vt:variant>
    </vt:vector>
  </HeadingPairs>
  <TitlesOfParts>
    <vt:vector size="9" baseType="lpstr">
      <vt:lpstr>Data</vt:lpstr>
      <vt:lpstr>Table</vt:lpstr>
      <vt:lpstr>Sales Line</vt:lpstr>
      <vt:lpstr>Sales Map</vt:lpstr>
      <vt:lpstr>Segment Sales Column Chart </vt:lpstr>
      <vt:lpstr>Region Sales Pie</vt:lpstr>
      <vt:lpstr>Category Sales Waterfall</vt:lpstr>
      <vt:lpstr>Item Sales Bar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Mattia Elezi</dc:creator>
  <cp:lastModifiedBy>Mattia Elezi</cp:lastModifiedBy>
  <dcterms:created xsi:type="dcterms:W3CDTF">2022-12-23T06:30:11Z</dcterms:created>
  <dcterms:modified xsi:type="dcterms:W3CDTF">2022-12-24T21:43:12Z</dcterms:modified>
</cp:coreProperties>
</file>